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4dd54fdcc2a60a7/Documents/Stats/Mahalanobis/"/>
    </mc:Choice>
  </mc:AlternateContent>
  <xr:revisionPtr revIDLastSave="18" documentId="8_{6DC45CC3-8AB8-44EC-8344-C1461DC54FFB}" xr6:coauthVersionLast="47" xr6:coauthVersionMax="47" xr10:uidLastSave="{144AC929-E4F0-4FEB-A853-B77A3F093F9E}"/>
  <bookViews>
    <workbookView xWindow="-28920" yWindow="-120" windowWidth="29040" windowHeight="15720" activeTab="5" xr2:uid="{249D0551-23A9-4D97-AA9D-32E48EE38CCE}"/>
  </bookViews>
  <sheets>
    <sheet name="Sheet1" sheetId="3" r:id="rId1"/>
    <sheet name="Sheet2" sheetId="5" r:id="rId2"/>
    <sheet name="Sheet3" sheetId="6" r:id="rId3"/>
    <sheet name="Sheet4" sheetId="7" r:id="rId4"/>
    <sheet name="Sheet5" sheetId="8" r:id="rId5"/>
    <sheet name="Sheet6" sheetId="9" r:id="rId6"/>
  </sheets>
  <externalReferences>
    <externalReference r:id="rId7"/>
  </externalReferences>
  <definedNames>
    <definedName name="_xleta.MINVERSE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9" l="1"/>
  <c r="L4" i="9"/>
  <c r="K5" i="9"/>
  <c r="K4" i="9"/>
  <c r="J5" i="9"/>
  <c r="J4" i="9"/>
  <c r="L3" i="9"/>
  <c r="K3" i="9"/>
  <c r="J3" i="9"/>
  <c r="D9" i="9"/>
  <c r="C9" i="9"/>
  <c r="B9" i="9"/>
  <c r="F5" i="9"/>
  <c r="F4" i="9"/>
  <c r="F3" i="9"/>
  <c r="I5" i="3"/>
  <c r="H5" i="3"/>
  <c r="J4" i="3"/>
  <c r="I4" i="3"/>
  <c r="H4" i="3"/>
  <c r="K11" i="5"/>
  <c r="K10" i="5"/>
  <c r="K9" i="5"/>
  <c r="J6" i="5"/>
  <c r="I6" i="5"/>
  <c r="H6" i="5"/>
  <c r="J5" i="5"/>
  <c r="I5" i="5"/>
  <c r="H5" i="5"/>
  <c r="J4" i="5"/>
  <c r="I4" i="5"/>
  <c r="H4" i="5"/>
  <c r="O4" i="5" s="1" a="1"/>
  <c r="O4" i="5" s="1"/>
  <c r="A20" i="7" a="1"/>
  <c r="A20" i="7" s="1"/>
  <c r="A17" i="7" a="1"/>
  <c r="A17" i="7" s="1"/>
  <c r="A15" i="7" a="1"/>
  <c r="A15" i="7" s="1"/>
  <c r="A12" i="7" a="1"/>
  <c r="A12" i="7" s="1"/>
  <c r="A10" i="7" a="1"/>
  <c r="A10" i="7" s="1"/>
  <c r="A7" i="7" a="1"/>
  <c r="A7" i="7" s="1"/>
  <c r="J3" i="8" a="1"/>
  <c r="J3" i="8" s="1"/>
  <c r="F5" i="8"/>
  <c r="F4" i="8"/>
  <c r="P3" i="8"/>
  <c r="P4" i="8"/>
  <c r="P5" i="8"/>
  <c r="F3" i="8"/>
  <c r="B9" i="8"/>
  <c r="D9" i="8"/>
  <c r="C9" i="8"/>
  <c r="J6" i="3"/>
  <c r="I6" i="3"/>
  <c r="H6" i="3"/>
  <c r="J5" i="3"/>
  <c r="K11" i="3"/>
  <c r="K10" i="3"/>
  <c r="K9" i="3"/>
  <c r="D9" i="5"/>
  <c r="C9" i="5"/>
  <c r="B9" i="5"/>
  <c r="T13" i="9"/>
  <c r="S13" i="9" a="1"/>
  <c r="V9" i="9"/>
  <c r="S9" i="9" a="1"/>
  <c r="L9" i="9"/>
  <c r="K9" i="9" a="1"/>
  <c r="L12" i="9"/>
  <c r="T3" i="9"/>
  <c r="K6" i="8"/>
  <c r="L11" i="5"/>
  <c r="H20" i="5"/>
  <c r="Q5" i="8"/>
  <c r="C17" i="7"/>
  <c r="Q7" i="8"/>
  <c r="M3" i="9"/>
  <c r="G3" i="8"/>
  <c r="E9" i="5"/>
  <c r="L10" i="5"/>
  <c r="L10" i="3"/>
  <c r="H23" i="5"/>
  <c r="R4" i="3"/>
  <c r="G4" i="9"/>
  <c r="N17" i="7"/>
  <c r="N8" i="7"/>
  <c r="K4" i="3"/>
  <c r="H20" i="3"/>
  <c r="K6" i="5"/>
  <c r="R4" i="5"/>
  <c r="G5" i="9"/>
  <c r="C15" i="7"/>
  <c r="K6" i="3"/>
  <c r="H23" i="3"/>
  <c r="H15" i="5"/>
  <c r="K12" i="9" a="1"/>
  <c r="L11" i="9"/>
  <c r="K11" i="9" a="1"/>
  <c r="L10" i="9"/>
  <c r="G3" i="9"/>
  <c r="K3" i="8"/>
  <c r="M24" i="8"/>
  <c r="L9" i="3"/>
  <c r="K5" i="3"/>
  <c r="C7" i="7"/>
  <c r="E9" i="9"/>
  <c r="C12" i="7"/>
  <c r="Q9" i="8"/>
  <c r="M15" i="3"/>
  <c r="G5" i="8"/>
  <c r="C20" i="7"/>
  <c r="L9" i="5"/>
  <c r="N11" i="7"/>
  <c r="N20" i="7"/>
  <c r="H15" i="3"/>
  <c r="Q4" i="8"/>
  <c r="C10" i="7"/>
  <c r="E9" i="8"/>
  <c r="M15" i="5"/>
  <c r="G4" i="8"/>
  <c r="Q3" i="8"/>
  <c r="K5" i="5"/>
  <c r="L11" i="3"/>
  <c r="K4" i="5"/>
  <c r="K10" i="9" a="1"/>
  <c r="S13" i="9" l="1"/>
  <c r="S9" i="9"/>
  <c r="K12" i="9"/>
  <c r="K11" i="9"/>
  <c r="K10" i="9"/>
  <c r="K9" i="9"/>
  <c r="Q3" i="9" a="1"/>
  <c r="Q3" i="9" s="1"/>
  <c r="G15" i="5" a="1"/>
  <c r="G15" i="5" s="1"/>
  <c r="G20" i="5" s="1" a="1"/>
  <c r="G20" i="5" s="1"/>
  <c r="G23" i="5" s="1"/>
  <c r="P7" i="8"/>
  <c r="P9" i="8" s="1"/>
  <c r="J6" i="8"/>
  <c r="O4" i="3" a="1"/>
  <c r="O4" i="3" s="1"/>
  <c r="G15" i="3" s="1" a="1"/>
  <c r="G15" i="3" s="1"/>
  <c r="C9" i="3"/>
  <c r="D9" i="3"/>
  <c r="B9" i="3"/>
  <c r="L15" i="3" a="1"/>
  <c r="E9" i="3"/>
  <c r="L24" i="8" a="1"/>
  <c r="L15" i="5" a="1"/>
  <c r="L15" i="5" l="1"/>
  <c r="L24" i="8"/>
  <c r="L15" i="3"/>
  <c r="G20" i="3" a="1"/>
  <c r="G20" i="3" s="1"/>
  <c r="G23" i="3" s="1"/>
  <c r="I11" i="7" a="1"/>
  <c r="I11" i="7" s="1"/>
  <c r="I20" i="7" s="1" a="1"/>
  <c r="I20" i="7" s="1"/>
  <c r="K8" i="7" a="1"/>
  <c r="K8" i="7" s="1"/>
  <c r="I17" i="7" l="1" a="1"/>
  <c r="I17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<sst xmlns="http://schemas.openxmlformats.org/spreadsheetml/2006/main" count="289" uniqueCount="203">
  <si>
    <t xml:space="preserve">New vector </t>
  </si>
  <si>
    <t>Age</t>
  </si>
  <si>
    <t>Attitude 1</t>
  </si>
  <si>
    <t>Attitude 2</t>
  </si>
  <si>
    <t>Person</t>
  </si>
  <si>
    <t>Covariance</t>
  </si>
  <si>
    <t>Inverse Covariance</t>
  </si>
  <si>
    <t>Person A</t>
  </si>
  <si>
    <t>Person B</t>
  </si>
  <si>
    <t>Person C</t>
  </si>
  <si>
    <t>Person D</t>
  </si>
  <si>
    <t>Person E</t>
  </si>
  <si>
    <t>Person F</t>
  </si>
  <si>
    <r>
      <t>(x-</t>
    </r>
    <r>
      <rPr>
        <b/>
        <sz val="11"/>
        <color rgb="FF0070C0"/>
        <rFont val="Aptos Narrow"/>
        <family val="2"/>
      </rPr>
      <t>μ)</t>
    </r>
  </si>
  <si>
    <r>
      <rPr>
        <b/>
        <sz val="11"/>
        <color rgb="FF0070C0"/>
        <rFont val="Symbol"/>
        <family val="1"/>
        <charset val="2"/>
      </rPr>
      <t>S</t>
    </r>
    <r>
      <rPr>
        <b/>
        <vertAlign val="superscript"/>
        <sz val="11"/>
        <color rgb="FF0070C0"/>
        <rFont val="Aptos Narrow"/>
        <family val="2"/>
        <scheme val="minor"/>
      </rPr>
      <t>-1</t>
    </r>
  </si>
  <si>
    <t>S</t>
  </si>
  <si>
    <r>
      <rPr>
        <b/>
        <sz val="11"/>
        <color rgb="FF0070C0"/>
        <rFont val="Aptos Narrow"/>
        <family val="2"/>
        <scheme val="minor"/>
      </rPr>
      <t>D</t>
    </r>
    <r>
      <rPr>
        <b/>
        <vertAlign val="subscript"/>
        <sz val="11"/>
        <color rgb="FF0070C0"/>
        <rFont val="Aptos Narrow"/>
        <family val="2"/>
        <scheme val="minor"/>
      </rPr>
      <t>M</t>
    </r>
  </si>
  <si>
    <t>Step 1</t>
  </si>
  <si>
    <t>Step 2</t>
  </si>
  <si>
    <t>Step 3</t>
  </si>
  <si>
    <t>Step 4</t>
  </si>
  <si>
    <t>Step 5</t>
  </si>
  <si>
    <t>Step 6</t>
  </si>
  <si>
    <r>
      <t xml:space="preserve">Average </t>
    </r>
    <r>
      <rPr>
        <b/>
        <sz val="11"/>
        <color rgb="FF0070C0"/>
        <rFont val="Aptos Narrow"/>
        <family val="2"/>
      </rPr>
      <t>μ</t>
    </r>
  </si>
  <si>
    <t>Mahalanobis distance from VBA will be calculated in the cell where you place the cursor</t>
  </si>
  <si>
    <t>Method 1</t>
  </si>
  <si>
    <t>Method 2</t>
  </si>
  <si>
    <r>
      <rPr>
        <b/>
        <sz val="11"/>
        <color rgb="FF0070C0"/>
        <rFont val="Symbol"/>
        <family val="1"/>
        <charset val="2"/>
      </rPr>
      <t>Ö(</t>
    </r>
    <r>
      <rPr>
        <b/>
        <sz val="11"/>
        <color rgb="FF0070C0"/>
        <rFont val="Aptos Narrow"/>
        <family val="2"/>
        <scheme val="minor"/>
      </rPr>
      <t xml:space="preserve">x - </t>
    </r>
    <r>
      <rPr>
        <b/>
        <sz val="11"/>
        <color rgb="FF0070C0"/>
        <rFont val="Aptos Narrow"/>
        <family val="2"/>
      </rPr>
      <t>μ</t>
    </r>
    <r>
      <rPr>
        <b/>
        <sz val="11"/>
        <color rgb="FF0070C0"/>
        <rFont val="Symbol"/>
        <family val="1"/>
        <charset val="2"/>
      </rPr>
      <t>)</t>
    </r>
    <r>
      <rPr>
        <b/>
        <vertAlign val="superscript"/>
        <sz val="11"/>
        <color rgb="FF0070C0"/>
        <rFont val="Symbol"/>
        <family val="1"/>
        <charset val="2"/>
      </rPr>
      <t>T</t>
    </r>
    <r>
      <rPr>
        <b/>
        <sz val="11"/>
        <color rgb="FF0070C0"/>
        <rFont val="Symbol"/>
        <family val="1"/>
        <charset val="2"/>
      </rPr>
      <t xml:space="preserve"> </t>
    </r>
    <r>
      <rPr>
        <sz val="11"/>
        <color rgb="FF0070C0"/>
        <rFont val="Symbol"/>
        <family val="1"/>
        <charset val="2"/>
      </rPr>
      <t>´</t>
    </r>
    <r>
      <rPr>
        <b/>
        <sz val="11"/>
        <color rgb="FF0070C0"/>
        <rFont val="Symbol"/>
        <family val="1"/>
        <charset val="2"/>
      </rPr>
      <t xml:space="preserve"> S</t>
    </r>
    <r>
      <rPr>
        <b/>
        <vertAlign val="superscript"/>
        <sz val="11"/>
        <color rgb="FF0070C0"/>
        <rFont val="Aptos Narrow"/>
        <family val="2"/>
        <scheme val="minor"/>
      </rPr>
      <t>-1</t>
    </r>
    <r>
      <rPr>
        <b/>
        <sz val="11"/>
        <color rgb="FF0070C0"/>
        <rFont val="Aptos Narrow"/>
        <family val="1"/>
        <charset val="2"/>
        <scheme val="minor"/>
      </rPr>
      <t xml:space="preserve"> </t>
    </r>
    <r>
      <rPr>
        <sz val="11"/>
        <color rgb="FF0070C0"/>
        <rFont val="Symbol"/>
        <family val="1"/>
        <charset val="2"/>
      </rPr>
      <t>´</t>
    </r>
    <r>
      <rPr>
        <b/>
        <sz val="11"/>
        <color rgb="FF0070C0"/>
        <rFont val="Aptos Narrow"/>
        <family val="1"/>
        <charset val="2"/>
      </rPr>
      <t xml:space="preserve"> </t>
    </r>
    <r>
      <rPr>
        <b/>
        <sz val="11"/>
        <color rgb="FF0070C0"/>
        <rFont val="Aptos Narrow"/>
        <family val="1"/>
        <charset val="2"/>
        <scheme val="minor"/>
      </rPr>
      <t>(</t>
    </r>
    <r>
      <rPr>
        <b/>
        <sz val="11"/>
        <color rgb="FF0070C0"/>
        <rFont val="Aptos Narrow"/>
        <family val="2"/>
      </rPr>
      <t>x</t>
    </r>
    <r>
      <rPr>
        <b/>
        <sz val="11"/>
        <color rgb="FF0070C0"/>
        <rFont val="Aptos Narrow"/>
        <family val="1"/>
        <charset val="2"/>
        <scheme val="minor"/>
      </rPr>
      <t>-</t>
    </r>
    <r>
      <rPr>
        <b/>
        <sz val="11"/>
        <color rgb="FF0070C0"/>
        <rFont val="Aptos Narrow"/>
        <family val="2"/>
      </rPr>
      <t>μ</t>
    </r>
    <r>
      <rPr>
        <b/>
        <sz val="11"/>
        <color rgb="FF0070C0"/>
        <rFont val="Aptos Narrow"/>
        <family val="1"/>
        <charset val="2"/>
        <scheme val="minor"/>
      </rPr>
      <t xml:space="preserve">) = </t>
    </r>
    <r>
      <rPr>
        <b/>
        <sz val="11"/>
        <color rgb="FF0070C0"/>
        <rFont val="Aptos Narrow"/>
        <family val="2"/>
        <scheme val="minor"/>
      </rPr>
      <t>D</t>
    </r>
    <r>
      <rPr>
        <b/>
        <vertAlign val="subscript"/>
        <sz val="11"/>
        <color rgb="FF0070C0"/>
        <rFont val="Aptos Narrow"/>
        <family val="2"/>
        <scheme val="minor"/>
      </rPr>
      <t>M</t>
    </r>
  </si>
  <si>
    <r>
      <rPr>
        <b/>
        <sz val="11"/>
        <color rgb="FF0070C0"/>
        <rFont val="Symbol"/>
        <family val="1"/>
        <charset val="2"/>
      </rPr>
      <t>(</t>
    </r>
    <r>
      <rPr>
        <b/>
        <sz val="11"/>
        <color rgb="FF0070C0"/>
        <rFont val="Aptos Narrow"/>
        <family val="2"/>
        <scheme val="minor"/>
      </rPr>
      <t xml:space="preserve">x - </t>
    </r>
    <r>
      <rPr>
        <b/>
        <sz val="11"/>
        <color rgb="FF0070C0"/>
        <rFont val="Aptos Narrow"/>
        <family val="2"/>
      </rPr>
      <t>μ</t>
    </r>
    <r>
      <rPr>
        <b/>
        <sz val="11"/>
        <color rgb="FF0070C0"/>
        <rFont val="Symbol"/>
        <family val="1"/>
        <charset val="2"/>
      </rPr>
      <t>)</t>
    </r>
    <r>
      <rPr>
        <b/>
        <vertAlign val="superscript"/>
        <sz val="11"/>
        <color rgb="FF0070C0"/>
        <rFont val="Symbol"/>
        <family val="1"/>
        <charset val="2"/>
      </rPr>
      <t>T</t>
    </r>
    <r>
      <rPr>
        <b/>
        <sz val="11"/>
        <color rgb="FF0070C0"/>
        <rFont val="Symbol"/>
        <family val="1"/>
        <charset val="2"/>
      </rPr>
      <t xml:space="preserve"> </t>
    </r>
    <r>
      <rPr>
        <sz val="11"/>
        <color rgb="FF0070C0"/>
        <rFont val="Symbol"/>
        <family val="1"/>
        <charset val="2"/>
      </rPr>
      <t>´</t>
    </r>
    <r>
      <rPr>
        <b/>
        <sz val="11"/>
        <color rgb="FF0070C0"/>
        <rFont val="Symbol"/>
        <family val="1"/>
        <charset val="2"/>
      </rPr>
      <t xml:space="preserve"> S</t>
    </r>
    <r>
      <rPr>
        <b/>
        <vertAlign val="superscript"/>
        <sz val="11"/>
        <color rgb="FF0070C0"/>
        <rFont val="Aptos Narrow"/>
        <family val="2"/>
        <scheme val="minor"/>
      </rPr>
      <t>-1</t>
    </r>
    <r>
      <rPr>
        <b/>
        <sz val="11"/>
        <color rgb="FF0070C0"/>
        <rFont val="Aptos Narrow"/>
        <family val="1"/>
        <charset val="2"/>
        <scheme val="minor"/>
      </rPr>
      <t xml:space="preserve"> </t>
    </r>
    <r>
      <rPr>
        <sz val="11"/>
        <color rgb="FF0070C0"/>
        <rFont val="Symbol"/>
        <family val="1"/>
        <charset val="2"/>
      </rPr>
      <t>´</t>
    </r>
    <r>
      <rPr>
        <b/>
        <sz val="11"/>
        <color rgb="FF0070C0"/>
        <rFont val="Aptos Narrow"/>
        <family val="1"/>
        <charset val="2"/>
      </rPr>
      <t xml:space="preserve"> </t>
    </r>
    <r>
      <rPr>
        <b/>
        <sz val="11"/>
        <color rgb="FF0070C0"/>
        <rFont val="Aptos Narrow"/>
        <family val="1"/>
        <charset val="2"/>
        <scheme val="minor"/>
      </rPr>
      <t>(</t>
    </r>
    <r>
      <rPr>
        <b/>
        <sz val="11"/>
        <color rgb="FF0070C0"/>
        <rFont val="Aptos Narrow"/>
        <family val="2"/>
      </rPr>
      <t>x</t>
    </r>
    <r>
      <rPr>
        <b/>
        <sz val="11"/>
        <color rgb="FF0070C0"/>
        <rFont val="Aptos Narrow"/>
        <family val="1"/>
        <charset val="2"/>
        <scheme val="minor"/>
      </rPr>
      <t>-</t>
    </r>
    <r>
      <rPr>
        <b/>
        <sz val="11"/>
        <color rgb="FF0070C0"/>
        <rFont val="Aptos Narrow"/>
        <family val="2"/>
      </rPr>
      <t>μ</t>
    </r>
    <r>
      <rPr>
        <b/>
        <sz val="11"/>
        <color rgb="FF0070C0"/>
        <rFont val="Aptos Narrow"/>
        <family val="1"/>
        <charset val="2"/>
        <scheme val="minor"/>
      </rPr>
      <t>)</t>
    </r>
  </si>
  <si>
    <t>Method 3 - VBA code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</si>
  <si>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</si>
  <si>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</si>
  <si>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</si>
  <si>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</si>
  <si>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</si>
  <si>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</si>
  <si>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</si>
  <si>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</si>
  <si>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</si>
  <si>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</si>
  <si>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</si>
  <si>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</si>
  <si>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</si>
  <si>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</si>
  <si>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</si>
  <si>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</si>
  <si>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</si>
  <si>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</si>
  <si>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</si>
  <si>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</si>
  <si>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</si>
  <si>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</si>
  <si>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</si>
  <si>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</si>
  <si>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</si>
  <si>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P1</t>
  </si>
  <si>
    <t>P8</t>
  </si>
  <si>
    <t>P7</t>
  </si>
  <si>
    <t>P3</t>
  </si>
  <si>
    <t>P9</t>
  </si>
  <si>
    <t>P2</t>
  </si>
  <si>
    <t>P4</t>
  </si>
  <si>
    <t>P10</t>
  </si>
  <si>
    <t>P6</t>
  </si>
  <si>
    <t>P5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</si>
  <si>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</si>
  <si>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</si>
  <si>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</si>
  <si>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</si>
  <si>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</si>
  <si>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</si>
  <si>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</si>
  <si>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</si>
  <si>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</si>
  <si>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</si>
  <si>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</si>
  <si>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</si>
  <si>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</si>
  <si>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</si>
  <si>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</si>
  <si>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</si>
  <si>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</si>
  <si>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</si>
  <si>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</si>
  <si>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</si>
  <si>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</si>
  <si>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</si>
  <si>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</si>
  <si>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</si>
  <si>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</si>
  <si>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</si>
  <si>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</si>
  <si>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</si>
  <si>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</si>
  <si>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</si>
  <si>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</si>
  <si>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</si>
  <si>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</si>
  <si>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</si>
  <si>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</si>
  <si>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</si>
  <si>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</si>
  <si>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</si>
  <si>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</si>
  <si>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</si>
  <si>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</si>
  <si>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</si>
  <si>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</si>
  <si>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</si>
  <si>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</si>
  <si>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</si>
  <si>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</si>
  <si>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</si>
  <si>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</si>
  <si>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</si>
  <si>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</si>
  <si>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</si>
  <si>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</si>
  <si>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</si>
  <si>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</si>
  <si>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</si>
  <si>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</si>
  <si>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</si>
  <si>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</si>
  <si>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</si>
  <si>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</si>
  <si>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</si>
  <si>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</si>
  <si>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</si>
  <si>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</si>
  <si>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</si>
  <si>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</si>
  <si>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</si>
  <si>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</si>
  <si>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</si>
  <si>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</si>
  <si>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</si>
  <si>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</si>
  <si>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</si>
  <si>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</si>
  <si>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</si>
  <si>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</si>
  <si>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</si>
  <si>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</si>
  <si>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</si>
  <si>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</si>
  <si>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</si>
  <si>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</si>
  <si>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</si>
  <si>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</si>
  <si>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</si>
  <si>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</si>
  <si>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</si>
  <si>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</si>
  <si>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</si>
  <si>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</si>
  <si>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</si>
  <si>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</si>
  <si>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</si>
  <si>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</si>
  <si>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</si>
  <si>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</si>
  <si>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</si>
  <si>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</si>
  <si>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</si>
  <si>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Pn</t>
  </si>
  <si>
    <t>Mahalanobis distance via VBA</t>
  </si>
  <si>
    <t>Vector 1</t>
  </si>
  <si>
    <t>Multiply a vector with its transpose</t>
  </si>
  <si>
    <t>Vector 2 (Transpose of Vector 1)</t>
  </si>
  <si>
    <t>NOT CORRECT</t>
  </si>
  <si>
    <t>CORRECT</t>
  </si>
  <si>
    <t>1. If the initial vector is a column, array1 needs to be the transposed values and array2 the original column values.</t>
  </si>
  <si>
    <t>2. If the initial vector is a row, array1 needs to be the original vector and array2 the transposed row values.</t>
  </si>
  <si>
    <t>Results:</t>
  </si>
  <si>
    <t>RULES for using =MMULT(array1, array2) function with vectors:</t>
  </si>
  <si>
    <t>Method 1, Step 4</t>
  </si>
  <si>
    <t>From Sheet1 we did:</t>
  </si>
  <si>
    <t>From Sheet1 the alternative is:</t>
  </si>
  <si>
    <t>Method 1, Step 5</t>
  </si>
  <si>
    <r>
      <rPr>
        <b/>
        <sz val="11"/>
        <color rgb="FF0070C0"/>
        <rFont val="Aptos Narrow"/>
        <family val="2"/>
        <scheme val="minor"/>
      </rPr>
      <t>(x - μ)</t>
    </r>
    <r>
      <rPr>
        <b/>
        <vertAlign val="superscript"/>
        <sz val="11"/>
        <color rgb="FF0070C0"/>
        <rFont val="Aptos Narrow"/>
        <family val="2"/>
        <scheme val="minor"/>
      </rPr>
      <t>T</t>
    </r>
    <r>
      <rPr>
        <b/>
        <sz val="11"/>
        <color rgb="FF0070C0"/>
        <rFont val="Aptos Narrow"/>
        <family val="2"/>
        <scheme val="minor"/>
      </rPr>
      <t xml:space="preserve"> (x-μ)</t>
    </r>
  </si>
  <si>
    <t>Euclidean distance</t>
  </si>
  <si>
    <r>
      <t>(x-μ)</t>
    </r>
    <r>
      <rPr>
        <b/>
        <vertAlign val="superscript"/>
        <sz val="11"/>
        <color rgb="FF0070C0"/>
        <rFont val="Aptos Narrow"/>
        <family val="2"/>
      </rPr>
      <t>2</t>
    </r>
  </si>
  <si>
    <r>
      <rPr>
        <b/>
        <sz val="11"/>
        <color rgb="FF0070C0"/>
        <rFont val="Symbol"/>
        <family val="1"/>
        <charset val="2"/>
      </rPr>
      <t>S</t>
    </r>
    <r>
      <rPr>
        <b/>
        <sz val="11"/>
        <color rgb="FF0070C0"/>
        <rFont val="Aptos Narrow"/>
        <family val="2"/>
        <scheme val="minor"/>
      </rPr>
      <t>(x-μ)</t>
    </r>
    <r>
      <rPr>
        <b/>
        <vertAlign val="superscript"/>
        <sz val="11"/>
        <color rgb="FF0070C0"/>
        <rFont val="Aptos Narrow"/>
        <family val="2"/>
        <scheme val="minor"/>
      </rPr>
      <t>2</t>
    </r>
  </si>
  <si>
    <r>
      <rPr>
        <b/>
        <sz val="11"/>
        <color rgb="FF0070C0"/>
        <rFont val="Aptos Narrow"/>
        <family val="2"/>
      </rPr>
      <t xml:space="preserve">SQRT </t>
    </r>
    <r>
      <rPr>
        <b/>
        <sz val="11"/>
        <color rgb="FF0070C0"/>
        <rFont val="Symbol"/>
        <family val="1"/>
        <charset val="2"/>
      </rPr>
      <t>S</t>
    </r>
    <r>
      <rPr>
        <b/>
        <sz val="11"/>
        <color rgb="FF0070C0"/>
        <rFont val="Aptos Narrow"/>
        <family val="2"/>
        <scheme val="minor"/>
      </rPr>
      <t>(x-μ)</t>
    </r>
    <r>
      <rPr>
        <b/>
        <vertAlign val="superscript"/>
        <sz val="11"/>
        <color rgb="FF0070C0"/>
        <rFont val="Aptos Narrow"/>
        <family val="2"/>
        <scheme val="minor"/>
      </rPr>
      <t>2</t>
    </r>
  </si>
  <si>
    <t>Matrix expression</t>
  </si>
  <si>
    <t>or</t>
  </si>
  <si>
    <r>
      <t xml:space="preserve"> </t>
    </r>
    <r>
      <rPr>
        <b/>
        <sz val="11"/>
        <color rgb="FF0070C0"/>
        <rFont val="Symbol"/>
        <family val="1"/>
        <charset val="2"/>
      </rPr>
      <t>S</t>
    </r>
    <r>
      <rPr>
        <b/>
        <vertAlign val="superscript"/>
        <sz val="11"/>
        <color rgb="FF0070C0"/>
        <rFont val="Aptos Narrow"/>
        <family val="2"/>
        <scheme val="minor"/>
      </rPr>
      <t>-1</t>
    </r>
    <r>
      <rPr>
        <b/>
        <sz val="11"/>
        <color rgb="FF0070C0"/>
        <rFont val="Aptos Narrow"/>
        <family val="2"/>
        <scheme val="minor"/>
      </rPr>
      <t xml:space="preserve"> </t>
    </r>
    <r>
      <rPr>
        <sz val="11"/>
        <color rgb="FF0070C0"/>
        <rFont val="Symbol"/>
        <family val="1"/>
        <charset val="2"/>
      </rPr>
      <t>´</t>
    </r>
    <r>
      <rPr>
        <b/>
        <sz val="11"/>
        <color rgb="FF0070C0"/>
        <rFont val="Aptos Narrow"/>
        <family val="2"/>
        <scheme val="minor"/>
      </rPr>
      <t xml:space="preserve"> (x-μ)</t>
    </r>
  </si>
  <si>
    <t>Mahalanobis distance</t>
  </si>
  <si>
    <r>
      <rPr>
        <b/>
        <sz val="11"/>
        <color rgb="FF0070C0"/>
        <rFont val="Symbol"/>
        <family val="1"/>
        <charset val="2"/>
      </rPr>
      <t>Ö</t>
    </r>
    <r>
      <rPr>
        <b/>
        <sz val="11"/>
        <color rgb="FF0070C0"/>
        <rFont val="Aptos Narrow"/>
        <family val="2"/>
        <scheme val="minor"/>
      </rPr>
      <t>(x - μ)</t>
    </r>
    <r>
      <rPr>
        <b/>
        <vertAlign val="superscript"/>
        <sz val="11"/>
        <color rgb="FF0070C0"/>
        <rFont val="Aptos Narrow"/>
        <family val="2"/>
        <scheme val="minor"/>
      </rPr>
      <t>T</t>
    </r>
    <r>
      <rPr>
        <b/>
        <sz val="11"/>
        <color rgb="FF0070C0"/>
        <rFont val="Aptos Narrow"/>
        <family val="2"/>
        <scheme val="minor"/>
      </rPr>
      <t xml:space="preserve"> </t>
    </r>
    <r>
      <rPr>
        <b/>
        <sz val="11"/>
        <color rgb="FF0070C0"/>
        <rFont val="Symbol"/>
        <family val="1"/>
        <charset val="2"/>
      </rPr>
      <t>´</t>
    </r>
    <r>
      <rPr>
        <b/>
        <sz val="11"/>
        <color rgb="FF0070C0"/>
        <rFont val="Aptos Narrow"/>
        <family val="2"/>
        <scheme val="minor"/>
      </rPr>
      <t xml:space="preserve"> </t>
    </r>
    <r>
      <rPr>
        <b/>
        <sz val="11"/>
        <color rgb="FF0070C0"/>
        <rFont val="Symbol"/>
        <family val="1"/>
        <charset val="2"/>
      </rPr>
      <t>S</t>
    </r>
    <r>
      <rPr>
        <b/>
        <vertAlign val="superscript"/>
        <sz val="11"/>
        <color rgb="FF0070C0"/>
        <rFont val="Aptos Narrow"/>
        <family val="2"/>
        <scheme val="minor"/>
      </rPr>
      <t>-1</t>
    </r>
    <r>
      <rPr>
        <b/>
        <sz val="11"/>
        <color rgb="FF0070C0"/>
        <rFont val="Aptos Narrow"/>
        <family val="2"/>
        <scheme val="minor"/>
      </rPr>
      <t xml:space="preserve"> </t>
    </r>
    <r>
      <rPr>
        <b/>
        <sz val="11"/>
        <color rgb="FF0070C0"/>
        <rFont val="Symbol"/>
        <family val="1"/>
        <charset val="2"/>
      </rPr>
      <t>´</t>
    </r>
    <r>
      <rPr>
        <b/>
        <sz val="11"/>
        <color rgb="FF0070C0"/>
        <rFont val="Aptos Narrow"/>
        <family val="2"/>
        <scheme val="minor"/>
      </rPr>
      <t xml:space="preserve"> (x-μ)</t>
    </r>
  </si>
  <si>
    <t>Computational expression</t>
  </si>
  <si>
    <r>
      <t>SQRT ((x - μ)</t>
    </r>
    <r>
      <rPr>
        <b/>
        <vertAlign val="superscript"/>
        <sz val="11"/>
        <color rgb="FF0070C0"/>
        <rFont val="Aptos Narrow"/>
        <family val="2"/>
        <scheme val="minor"/>
      </rPr>
      <t>T</t>
    </r>
    <r>
      <rPr>
        <b/>
        <sz val="11"/>
        <color rgb="FF0070C0"/>
        <rFont val="Aptos Narrow"/>
        <family val="2"/>
        <scheme val="minor"/>
      </rPr>
      <t xml:space="preserve"> (x-μ))</t>
    </r>
  </si>
  <si>
    <t>Euclidean distance equations</t>
  </si>
  <si>
    <r>
      <t>(x-</t>
    </r>
    <r>
      <rPr>
        <b/>
        <sz val="11"/>
        <color rgb="FF0070C0"/>
        <rFont val="Aptos Narrow"/>
        <family val="2"/>
      </rPr>
      <t>μ)</t>
    </r>
    <r>
      <rPr>
        <b/>
        <sz val="11"/>
        <color rgb="FF0070C0"/>
        <rFont val="Aptos Narrow"/>
        <family val="2"/>
        <scheme val="minor"/>
      </rPr>
      <t xml:space="preserve"> = z</t>
    </r>
  </si>
  <si>
    <r>
      <t>z</t>
    </r>
    <r>
      <rPr>
        <b/>
        <vertAlign val="superscript"/>
        <sz val="11"/>
        <color rgb="FF0070C0"/>
        <rFont val="Aptos Narrow"/>
        <family val="2"/>
        <scheme val="minor"/>
      </rPr>
      <t>T</t>
    </r>
    <r>
      <rPr>
        <b/>
        <sz val="11"/>
        <color rgb="FF0070C0"/>
        <rFont val="Symbol"/>
        <family val="1"/>
        <charset val="2"/>
      </rPr>
      <t>S</t>
    </r>
    <r>
      <rPr>
        <b/>
        <vertAlign val="superscript"/>
        <sz val="11"/>
        <color rgb="FF0070C0"/>
        <rFont val="Aptos Narrow"/>
        <family val="2"/>
      </rPr>
      <t>-1</t>
    </r>
    <r>
      <rPr>
        <b/>
        <sz val="11"/>
        <color rgb="FF0070C0"/>
        <rFont val="Aptos Narrow"/>
        <family val="2"/>
      </rPr>
      <t>z</t>
    </r>
  </si>
  <si>
    <r>
      <t>(z</t>
    </r>
    <r>
      <rPr>
        <b/>
        <vertAlign val="superscript"/>
        <sz val="11"/>
        <color rgb="FF0070C0"/>
        <rFont val="Aptos Narrow"/>
        <family val="2"/>
        <scheme val="minor"/>
      </rPr>
      <t>T</t>
    </r>
    <r>
      <rPr>
        <b/>
        <sz val="11"/>
        <color rgb="FF0070C0"/>
        <rFont val="Symbol"/>
        <family val="1"/>
        <charset val="2"/>
      </rPr>
      <t>S</t>
    </r>
    <r>
      <rPr>
        <b/>
        <vertAlign val="superscript"/>
        <sz val="11"/>
        <color rgb="FF0070C0"/>
        <rFont val="Aptos Narrow"/>
        <family val="2"/>
      </rPr>
      <t>-1</t>
    </r>
    <r>
      <rPr>
        <b/>
        <sz val="11"/>
        <color rgb="FF0070C0"/>
        <rFont val="Aptos Narrow"/>
        <family val="2"/>
      </rPr>
      <t>)z</t>
    </r>
  </si>
  <si>
    <r>
      <rPr>
        <b/>
        <sz val="11"/>
        <color rgb="FF0070C0"/>
        <rFont val="Symbol"/>
        <family val="1"/>
        <charset val="2"/>
      </rPr>
      <t>(S</t>
    </r>
    <r>
      <rPr>
        <b/>
        <vertAlign val="superscript"/>
        <sz val="11"/>
        <color rgb="FF0070C0"/>
        <rFont val="Aptos Narrow"/>
        <family val="2"/>
      </rPr>
      <t>-1</t>
    </r>
    <r>
      <rPr>
        <b/>
        <sz val="11"/>
        <color rgb="FF0070C0"/>
        <rFont val="Aptos Narrow"/>
        <family val="2"/>
      </rPr>
      <t>z)</t>
    </r>
    <r>
      <rPr>
        <b/>
        <vertAlign val="superscript"/>
        <sz val="11"/>
        <color rgb="FF0070C0"/>
        <rFont val="Aptos Narrow"/>
        <family val="2"/>
      </rPr>
      <t>T</t>
    </r>
    <r>
      <rPr>
        <b/>
        <sz val="11"/>
        <color rgb="FF0070C0"/>
        <rFont val="Aptos Narrow"/>
        <family val="2"/>
      </rPr>
      <t>z</t>
    </r>
  </si>
  <si>
    <r>
      <t>z z</t>
    </r>
    <r>
      <rPr>
        <b/>
        <vertAlign val="superscript"/>
        <sz val="11"/>
        <color rgb="FF0070C0"/>
        <rFont val="Aptos Narrow"/>
        <family val="2"/>
        <scheme val="minor"/>
      </rPr>
      <t>T</t>
    </r>
    <r>
      <rPr>
        <b/>
        <sz val="11"/>
        <color rgb="FF0070C0"/>
        <rFont val="Symbol"/>
        <family val="1"/>
        <charset val="2"/>
      </rPr>
      <t>S</t>
    </r>
    <r>
      <rPr>
        <b/>
        <vertAlign val="superscript"/>
        <sz val="11"/>
        <color rgb="FF0070C0"/>
        <rFont val="Aptos Narrow"/>
        <family val="2"/>
      </rPr>
      <t>-1</t>
    </r>
  </si>
  <si>
    <r>
      <t>z</t>
    </r>
    <r>
      <rPr>
        <b/>
        <vertAlign val="superscript"/>
        <sz val="11"/>
        <color rgb="FF0070C0"/>
        <rFont val="Aptos Narrow"/>
        <family val="2"/>
        <scheme val="minor"/>
      </rPr>
      <t>T</t>
    </r>
    <r>
      <rPr>
        <b/>
        <sz val="11"/>
        <color rgb="FF0070C0"/>
        <rFont val="Aptos Narrow"/>
        <family val="2"/>
        <scheme val="minor"/>
      </rPr>
      <t>(</t>
    </r>
    <r>
      <rPr>
        <b/>
        <sz val="11"/>
        <color rgb="FF0070C0"/>
        <rFont val="Symbol"/>
        <family val="1"/>
        <charset val="2"/>
      </rPr>
      <t>S</t>
    </r>
    <r>
      <rPr>
        <b/>
        <vertAlign val="superscript"/>
        <sz val="11"/>
        <color rgb="FF0070C0"/>
        <rFont val="Aptos Narrow"/>
        <family val="2"/>
      </rPr>
      <t>-1</t>
    </r>
    <r>
      <rPr>
        <b/>
        <sz val="11"/>
        <color rgb="FF0070C0"/>
        <rFont val="Aptos Narrow"/>
        <family val="2"/>
      </rPr>
      <t>z)</t>
    </r>
  </si>
  <si>
    <r>
      <rPr>
        <b/>
        <sz val="11"/>
        <color rgb="FF0070C0"/>
        <rFont val="Symbol"/>
        <family val="1"/>
        <charset val="2"/>
      </rPr>
      <t>S</t>
    </r>
    <r>
      <rPr>
        <b/>
        <vertAlign val="superscript"/>
        <sz val="11"/>
        <color rgb="FF0070C0"/>
        <rFont val="Aptos Narrow"/>
        <family val="2"/>
      </rPr>
      <t>-1</t>
    </r>
    <r>
      <rPr>
        <b/>
        <sz val="11"/>
        <color rgb="FF0070C0"/>
        <rFont val="Aptos Narrow"/>
        <family val="2"/>
      </rPr>
      <t>z</t>
    </r>
    <r>
      <rPr>
        <b/>
        <vertAlign val="superscript"/>
        <sz val="11"/>
        <color rgb="FF0070C0"/>
        <rFont val="Aptos Narrow"/>
        <family val="2"/>
      </rPr>
      <t>T</t>
    </r>
    <r>
      <rPr>
        <b/>
        <sz val="11"/>
        <color rgb="FF0070C0"/>
        <rFont val="Aptos Narrow"/>
        <family val="2"/>
      </rPr>
      <t>z</t>
    </r>
  </si>
  <si>
    <t>NOT</t>
  </si>
  <si>
    <t>correct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</si>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</sst>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b/>
      <sz val="11"/>
      <color rgb="FF0070C0"/>
      <name val="Aptos Narrow"/>
      <family val="2"/>
      <scheme val="minor"/>
    </font>
    <font>
      <b/>
      <vertAlign val="superscript"/>
      <sz val="11"/>
      <color rgb="FF0070C0"/>
      <name val="Aptos Narrow"/>
      <family val="2"/>
      <scheme val="minor"/>
    </font>
    <font>
      <sz val="11"/>
      <color rgb="FF0070C0"/>
      <name val="Symbol"/>
      <family val="1"/>
      <charset val="2"/>
    </font>
    <font>
      <b/>
      <sz val="11"/>
      <color rgb="FF0070C0"/>
      <name val="Aptos Narrow"/>
      <family val="1"/>
      <charset val="2"/>
      <scheme val="minor"/>
    </font>
    <font>
      <b/>
      <sz val="11"/>
      <color rgb="FF0070C0"/>
      <name val="Symbol"/>
      <family val="1"/>
      <charset val="2"/>
    </font>
    <font>
      <b/>
      <sz val="11"/>
      <color rgb="FF0070C0"/>
      <name val="Aptos Narrow"/>
      <family val="2"/>
    </font>
    <font>
      <b/>
      <sz val="11"/>
      <color rgb="FF0070C0"/>
      <name val="Aptos Narrow"/>
      <family val="1"/>
      <charset val="2"/>
    </font>
    <font>
      <b/>
      <vertAlign val="subscript"/>
      <sz val="11"/>
      <color rgb="FF0070C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rgb="FF0070C0"/>
      <name val="Symbol"/>
      <family val="1"/>
      <charset val="2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B050"/>
      <name val="Aptos Narrow"/>
      <family val="2"/>
      <scheme val="minor"/>
    </font>
    <font>
      <b/>
      <vertAlign val="superscript"/>
      <sz val="11"/>
      <color rgb="FF0070C0"/>
      <name val="Aptos Narrow"/>
      <family val="2"/>
    </font>
    <font>
      <sz val="11"/>
      <color rgb="FF0070C0"/>
      <name val="Aptos Narrow"/>
      <family val="2"/>
      <scheme val="minor"/>
    </font>
    <font>
      <b/>
      <sz val="11"/>
      <color rgb="FF0070C0"/>
      <name val="Aptos Narrow"/>
      <family val="2"/>
      <charset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9" fillId="0" borderId="0" xfId="0" applyFont="1"/>
    <xf numFmtId="0" fontId="0" fillId="2" borderId="0" xfId="0" applyFill="1"/>
    <xf numFmtId="0" fontId="12" fillId="0" borderId="0" xfId="0" applyFont="1"/>
    <xf numFmtId="0" fontId="13" fillId="0" borderId="0" xfId="0" applyFont="1"/>
    <xf numFmtId="0" fontId="6" fillId="0" borderId="0" xfId="0" applyFont="1"/>
    <xf numFmtId="0" fontId="16" fillId="0" borderId="0" xfId="0" applyFont="1"/>
    <xf numFmtId="0" fontId="15" fillId="0" borderId="0" xfId="0" applyFont="1"/>
    <xf numFmtId="0" fontId="0" fillId="0" borderId="0" xfId="0" quotePrefix="1"/>
    <xf numFmtId="0" fontId="9" fillId="0" borderId="0" xfId="0" quotePrefix="1" applyFont="1"/>
    <xf numFmtId="0" fontId="7" fillId="0" borderId="0" xfId="0" applyFont="1"/>
    <xf numFmtId="0" fontId="1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13</xdr:row>
      <xdr:rowOff>38100</xdr:rowOff>
    </xdr:from>
    <xdr:to>
      <xdr:col>14</xdr:col>
      <xdr:colOff>190500</xdr:colOff>
      <xdr:row>13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A536137-19C9-4F7A-AFED-022391409858}"/>
            </a:ext>
          </a:extLst>
        </xdr:cNvPr>
        <xdr:cNvCxnSpPr/>
      </xdr:nvCxnSpPr>
      <xdr:spPr>
        <a:xfrm>
          <a:off x="8924925" y="2533650"/>
          <a:ext cx="1276350" cy="0"/>
        </a:xfrm>
        <a:prstGeom prst="line">
          <a:avLst/>
        </a:prstGeom>
        <a:ln>
          <a:solidFill>
            <a:srgbClr val="00B0F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13</xdr:row>
      <xdr:rowOff>38100</xdr:rowOff>
    </xdr:from>
    <xdr:to>
      <xdr:col>14</xdr:col>
      <xdr:colOff>190500</xdr:colOff>
      <xdr:row>13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A925183-1A7D-48FA-AA61-4E6432E16279}"/>
            </a:ext>
          </a:extLst>
        </xdr:cNvPr>
        <xdr:cNvCxnSpPr/>
      </xdr:nvCxnSpPr>
      <xdr:spPr>
        <a:xfrm>
          <a:off x="7839075" y="2533650"/>
          <a:ext cx="1428750" cy="0"/>
        </a:xfrm>
        <a:prstGeom prst="line">
          <a:avLst/>
        </a:prstGeom>
        <a:ln>
          <a:solidFill>
            <a:srgbClr val="00B0F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361950</xdr:colOff>
      <xdr:row>11</xdr:row>
      <xdr:rowOff>171450</xdr:rowOff>
    </xdr:from>
    <xdr:ext cx="1443472" cy="21012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1A08E374-D611-74E3-CC0B-E4E6B42C4E06}"/>
                </a:ext>
              </a:extLst>
            </xdr:cNvPr>
            <xdr:cNvSpPr txBox="1"/>
          </xdr:nvSpPr>
          <xdr:spPr>
            <a:xfrm>
              <a:off x="7067550" y="2343150"/>
              <a:ext cx="1443472" cy="21012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𝐸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p>
                          <m:sSup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d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−</m:t>
                                </m:r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𝜇</m:t>
                                </m:r>
                              </m:e>
                            </m:d>
                          </m:e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𝑇</m:t>
                            </m:r>
                          </m:sup>
                        </m:sSup>
                        <m:d>
                          <m:dPr>
                            <m:ctrlP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dPr>
                          <m:e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𝑥</m:t>
                            </m:r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−</m:t>
                            </m:r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𝜇</m:t>
                            </m:r>
                          </m:e>
                        </m:d>
                      </m:e>
                    </m:rad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1A08E374-D611-74E3-CC0B-E4E6B42C4E06}"/>
                </a:ext>
              </a:extLst>
            </xdr:cNvPr>
            <xdr:cNvSpPr txBox="1"/>
          </xdr:nvSpPr>
          <xdr:spPr>
            <a:xfrm>
              <a:off x="7067550" y="2343150"/>
              <a:ext cx="1443472" cy="21012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𝐷_𝐸=√(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(𝑥−𝜇)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^</a:t>
              </a:r>
              <a:r>
                <a:rPr lang="en-GB" sz="1100" b="0" i="0">
                  <a:latin typeface="Cambria Math" panose="02040503050406030204" pitchFamily="18" charset="0"/>
                </a:rPr>
                <a:t>𝑇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(𝑥−𝜇)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15</xdr:col>
      <xdr:colOff>114300</xdr:colOff>
      <xdr:row>11</xdr:row>
      <xdr:rowOff>19050</xdr:rowOff>
    </xdr:from>
    <xdr:ext cx="1263102" cy="6585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462C3E6-B8CA-482E-9DD7-112167F7BED8}"/>
                </a:ext>
              </a:extLst>
            </xdr:cNvPr>
            <xdr:cNvSpPr txBox="1"/>
          </xdr:nvSpPr>
          <xdr:spPr>
            <a:xfrm>
              <a:off x="10734675" y="2381250"/>
              <a:ext cx="1263102" cy="6585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𝐸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nary>
                          <m:naryPr>
                            <m:chr m:val="∑"/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>
                            <m:r>
                              <m:rPr>
                                <m:brk m:alnAt="23"/>
                              </m:rPr>
                              <a:rPr lang="en-GB" sz="1100" b="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=1</m:t>
                            </m:r>
                          </m:sub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p>
                          <m:e>
                            <m:sSup>
                              <m:sSupPr>
                                <m:ctrl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</m:ctrlPr>
                              </m:sSupPr>
                              <m:e>
                                <m:d>
                                  <m:dPr>
                                    <m:ctrlP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sSub>
                                      <m:sSubPr>
                                        <m:ctrlP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𝑥</m:t>
                                        </m:r>
                                      </m:e>
                                      <m:sub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−</m:t>
                                    </m:r>
                                    <m:sSub>
                                      <m:sSubPr>
                                        <m:ctrlP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𝜇</m:t>
                                        </m:r>
                                      </m:e>
                                      <m:sub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</m:e>
                                </m:d>
                              </m:e>
                              <m:sup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p>
                          </m:e>
                        </m:nary>
                      </m:e>
                    </m:rad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462C3E6-B8CA-482E-9DD7-112167F7BED8}"/>
                </a:ext>
              </a:extLst>
            </xdr:cNvPr>
            <xdr:cNvSpPr txBox="1"/>
          </xdr:nvSpPr>
          <xdr:spPr>
            <a:xfrm>
              <a:off x="10734675" y="2381250"/>
              <a:ext cx="1263102" cy="6585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𝐷_𝐸=√(∑24_(𝑖=1)^𝑛▒(𝑥_𝑖−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𝜇_</a:t>
              </a:r>
              <a:r>
                <a:rPr lang="en-GB" sz="1100" b="0" i="0">
                  <a:latin typeface="Cambria Math" panose="02040503050406030204" pitchFamily="18" charset="0"/>
                </a:rPr>
                <a:t>𝑖 )^2 )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295275</xdr:colOff>
      <xdr:row>15</xdr:row>
      <xdr:rowOff>171450</xdr:rowOff>
    </xdr:from>
    <xdr:ext cx="1473865" cy="20813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EF349074-D6E8-4A18-B159-AC339F1736E7}"/>
                </a:ext>
              </a:extLst>
            </xdr:cNvPr>
            <xdr:cNvSpPr txBox="1"/>
          </xdr:nvSpPr>
          <xdr:spPr>
            <a:xfrm>
              <a:off x="7000875" y="3105150"/>
              <a:ext cx="1473865" cy="20813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𝐸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d>
                          <m:dPr>
                            <m:ctrlP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dPr>
                          <m:e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𝑥</m:t>
                            </m:r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−</m:t>
                            </m:r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𝜇</m:t>
                            </m:r>
                          </m:e>
                        </m:d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Cambria Math" panose="02040503050406030204" pitchFamily="18" charset="0"/>
                            <a:cs typeface="+mn-cs"/>
                          </a:rPr>
                          <m:t>∙</m:t>
                        </m:r>
                        <m:d>
                          <m:dPr>
                            <m:ctrlP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dPr>
                          <m:e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𝑥</m:t>
                            </m:r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−</m:t>
                            </m:r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𝜇</m:t>
                            </m:r>
                          </m:e>
                        </m:d>
                      </m:e>
                    </m:rad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EF349074-D6E8-4A18-B159-AC339F1736E7}"/>
                </a:ext>
              </a:extLst>
            </xdr:cNvPr>
            <xdr:cNvSpPr txBox="1"/>
          </xdr:nvSpPr>
          <xdr:spPr>
            <a:xfrm>
              <a:off x="7000875" y="3105150"/>
              <a:ext cx="1473865" cy="20813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𝐷_𝐸=√(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(𝑥−𝜇)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∙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(𝑥−𝜇)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361950</xdr:colOff>
      <xdr:row>20</xdr:row>
      <xdr:rowOff>9525</xdr:rowOff>
    </xdr:from>
    <xdr:ext cx="852926" cy="1737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8A655E92-EEA1-024F-22BB-A00F0FD0562B}"/>
                </a:ext>
              </a:extLst>
            </xdr:cNvPr>
            <xdr:cNvSpPr txBox="1"/>
          </xdr:nvSpPr>
          <xdr:spPr>
            <a:xfrm>
              <a:off x="7067550" y="3895725"/>
              <a:ext cx="852926" cy="1737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𝐸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begChr m:val="‖"/>
                        <m:endChr m:val="‖"/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𝑥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𝜇</m:t>
                        </m:r>
                      </m:e>
                    </m:d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8A655E92-EEA1-024F-22BB-A00F0FD0562B}"/>
                </a:ext>
              </a:extLst>
            </xdr:cNvPr>
            <xdr:cNvSpPr txBox="1"/>
          </xdr:nvSpPr>
          <xdr:spPr>
            <a:xfrm>
              <a:off x="7067550" y="3895725"/>
              <a:ext cx="852926" cy="1737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𝐷_𝐸=‖𝑥−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𝜇‖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14</xdr:col>
      <xdr:colOff>124449</xdr:colOff>
      <xdr:row>22</xdr:row>
      <xdr:rowOff>19518</xdr:rowOff>
    </xdr:from>
    <xdr:to>
      <xdr:col>16</xdr:col>
      <xdr:colOff>6714</xdr:colOff>
      <xdr:row>22</xdr:row>
      <xdr:rowOff>19518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D045FD47-07BC-C53D-8587-AFCDBEBB0AFF}"/>
            </a:ext>
          </a:extLst>
        </xdr:cNvPr>
        <xdr:cNvCxnSpPr/>
      </xdr:nvCxnSpPr>
      <xdr:spPr>
        <a:xfrm>
          <a:off x="10563849" y="4286718"/>
          <a:ext cx="1101465" cy="0"/>
        </a:xfrm>
        <a:prstGeom prst="line">
          <a:avLst/>
        </a:prstGeom>
        <a:ln>
          <a:solidFill>
            <a:schemeClr val="tx2">
              <a:lumMod val="50000"/>
              <a:lumOff val="50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rank\AppData\Roaming\Microsoft\AddIns\XRealStats.xlam" TargetMode="External"/><Relationship Id="rId1" Type="http://schemas.openxmlformats.org/officeDocument/2006/relationships/externalLinkPath" Target="file:///C:\Users\brank\AppData\Roaming\Microsoft\AddIns\XRealStat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fig"/>
      <sheetName val="Wilcoxon Table"/>
      <sheetName val="Mann Table"/>
      <sheetName val="Runs Table"/>
      <sheetName val="KS Table"/>
      <sheetName val="KS2 Table"/>
      <sheetName val="Lil Table"/>
      <sheetName val="AD Table"/>
      <sheetName val="AD2 Table"/>
      <sheetName val="SW Table"/>
      <sheetName val="Stud. Q Table"/>
      <sheetName val="Stud. Q Table 2"/>
      <sheetName val="Sp Rho Table"/>
      <sheetName val="Ken Tau Table"/>
      <sheetName val="Durbin Table"/>
      <sheetName val="Dunnett Table"/>
      <sheetName val="Dunnett 1"/>
      <sheetName val="Kendall Tc"/>
      <sheetName val="Kendall u"/>
      <sheetName val="Page Table"/>
      <sheetName val="Prime"/>
      <sheetName val="MSSD"/>
      <sheetName val="Dict"/>
      <sheetName val="ADict"/>
    </sheetNames>
    <definedNames>
      <definedName name="MPROD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AE0F5-3387-43F7-BC48-A883EEA8A0DB}">
  <sheetPr codeName="Sheet3"/>
  <dimension ref="A2:S23"/>
  <sheetViews>
    <sheetView workbookViewId="0">
      <selection activeCell="Q2" sqref="Q2"/>
    </sheetView>
  </sheetViews>
  <sheetFormatPr defaultRowHeight="15" x14ac:dyDescent="0.25"/>
  <cols>
    <col min="1" max="1" width="10.85546875" customWidth="1"/>
    <col min="8" max="8" width="11.140625" customWidth="1"/>
    <col min="11" max="11" width="11.28515625" customWidth="1"/>
    <col min="13" max="13" width="9.85546875" customWidth="1"/>
    <col min="14" max="14" width="10.7109375" customWidth="1"/>
  </cols>
  <sheetData>
    <row r="2" spans="1:18" ht="16.5" x14ac:dyDescent="0.25">
      <c r="A2" t="s">
        <v>4</v>
      </c>
      <c r="B2" t="s">
        <v>1</v>
      </c>
      <c r="C2" t="s">
        <v>2</v>
      </c>
      <c r="D2" t="s">
        <v>3</v>
      </c>
      <c r="G2" s="1" t="s">
        <v>17</v>
      </c>
      <c r="H2" s="1" t="s">
        <v>5</v>
      </c>
      <c r="I2" s="3" t="s">
        <v>15</v>
      </c>
      <c r="N2" s="1" t="s">
        <v>18</v>
      </c>
      <c r="O2" s="1" t="s">
        <v>6</v>
      </c>
      <c r="Q2" s="2" t="s">
        <v>14</v>
      </c>
    </row>
    <row r="3" spans="1:18" x14ac:dyDescent="0.25">
      <c r="A3" t="s">
        <v>7</v>
      </c>
      <c r="B3">
        <v>25</v>
      </c>
      <c r="C3">
        <v>9</v>
      </c>
      <c r="D3">
        <v>3</v>
      </c>
      <c r="H3" t="s">
        <v>1</v>
      </c>
      <c r="I3" t="s">
        <v>2</v>
      </c>
      <c r="J3" t="s">
        <v>3</v>
      </c>
      <c r="N3" s="1"/>
      <c r="O3" s="1"/>
      <c r="Q3" s="2"/>
    </row>
    <row r="4" spans="1:18" x14ac:dyDescent="0.25">
      <c r="A4" t="s">
        <v>8</v>
      </c>
      <c r="B4">
        <v>47</v>
      </c>
      <c r="C4">
        <v>7</v>
      </c>
      <c r="D4">
        <v>2</v>
      </c>
      <c r="G4" t="s">
        <v>1</v>
      </c>
      <c r="H4">
        <f>_xlfn.COVARIANCE.S(B3:B7,B3:B7)</f>
        <v>118.69999999999999</v>
      </c>
      <c r="I4">
        <f>_xlfn.COVARIANCE.S(B3:B7,C3:C7)</f>
        <v>0.5</v>
      </c>
      <c r="J4">
        <f>_xlfn.COVARIANCE.S(B3:B7,D3:D7)</f>
        <v>-4.5</v>
      </c>
      <c r="K4" t="str">
        <f ca="1">_xlfn.FORMULATEXT(J4)</f>
        <v>=COVARIANCE.S(B3:B7,D3:D7)</v>
      </c>
      <c r="O4" cm="1">
        <f t="array" ref="O4:Q6">MINVERSE(H4:J6)</f>
        <v>1.3330526906616154E-2</v>
      </c>
      <c r="P4">
        <v>-1.5435346944502914E-2</v>
      </c>
      <c r="Q4">
        <v>0.12769241563179681</v>
      </c>
      <c r="R4" t="str">
        <f ca="1">_xlfn.FORMULATEXT(O4)</f>
        <v>=MINVERSE(H4:J6)</v>
      </c>
    </row>
    <row r="5" spans="1:18" x14ac:dyDescent="0.25">
      <c r="A5" t="s">
        <v>9</v>
      </c>
      <c r="B5">
        <v>38</v>
      </c>
      <c r="C5">
        <v>6</v>
      </c>
      <c r="D5">
        <v>3</v>
      </c>
      <c r="G5" t="s">
        <v>2</v>
      </c>
      <c r="H5">
        <f>_xlfn.COVARIANCE.S(C3:C7,B3:B7)</f>
        <v>0.5</v>
      </c>
      <c r="I5">
        <f>_xlfn.COVARIANCE.S(C3:C7,C3:C7)</f>
        <v>2.5</v>
      </c>
      <c r="J5">
        <f>_xlfn.COVARIANCE.S(C3:C7,D3:D7)</f>
        <v>0.25</v>
      </c>
      <c r="K5" t="str">
        <f t="shared" ref="K5:K6" ca="1" si="0">_xlfn.FORMULATEXT(J5)</f>
        <v>=COVARIANCE.S(C3:C7,D3:D7)</v>
      </c>
      <c r="O5">
        <v>-1.5435346944502916E-2</v>
      </c>
      <c r="P5">
        <v>0.43892513856731918</v>
      </c>
      <c r="Q5">
        <v>-0.3583806917841858</v>
      </c>
    </row>
    <row r="6" spans="1:18" x14ac:dyDescent="0.25">
      <c r="A6" t="s">
        <v>10</v>
      </c>
      <c r="B6">
        <v>29</v>
      </c>
      <c r="C6">
        <v>8</v>
      </c>
      <c r="D6">
        <v>4</v>
      </c>
      <c r="G6" t="s">
        <v>3</v>
      </c>
      <c r="H6">
        <f>_xlfn.COVARIANCE.S(D3:D7,B3:B7)</f>
        <v>-4.5</v>
      </c>
      <c r="I6">
        <f>_xlfn.COVARIANCE.S(D3:D7,C3:C7)</f>
        <v>0.25</v>
      </c>
      <c r="J6">
        <f>_xlfn.COVARIANCE.S(D3:D7,D3:D7)</f>
        <v>0.5</v>
      </c>
      <c r="K6" t="str">
        <f t="shared" ca="1" si="0"/>
        <v>=COVARIANCE.S(D3:D7,D3:D7)</v>
      </c>
      <c r="O6">
        <v>0.12769241563179684</v>
      </c>
      <c r="P6">
        <v>-0.3583806917841858</v>
      </c>
      <c r="Q6">
        <v>3.3284220865782639</v>
      </c>
    </row>
    <row r="7" spans="1:18" x14ac:dyDescent="0.25">
      <c r="A7" t="s">
        <v>11</v>
      </c>
      <c r="B7">
        <v>50</v>
      </c>
      <c r="C7">
        <v>10</v>
      </c>
      <c r="D7">
        <v>3</v>
      </c>
    </row>
    <row r="8" spans="1:18" x14ac:dyDescent="0.25">
      <c r="K8" s="1" t="s">
        <v>19</v>
      </c>
      <c r="L8" s="1" t="s">
        <v>13</v>
      </c>
    </row>
    <row r="9" spans="1:18" x14ac:dyDescent="0.25">
      <c r="A9" s="1" t="s">
        <v>23</v>
      </c>
      <c r="B9">
        <f>AVERAGE(B3:B7)</f>
        <v>37.799999999999997</v>
      </c>
      <c r="C9">
        <f t="shared" ref="C9:D9" si="1">AVERAGE(C3:C7)</f>
        <v>8</v>
      </c>
      <c r="D9">
        <f t="shared" si="1"/>
        <v>3</v>
      </c>
      <c r="E9" t="str">
        <f ca="1">_xlfn.FORMULATEXT(D9)</f>
        <v>=AVERAGE(D3:D7)</v>
      </c>
      <c r="K9">
        <f>B11-AVERAGE(B3:B7)</f>
        <v>-18.799999999999997</v>
      </c>
      <c r="L9" t="str">
        <f ca="1">_xlfn.FORMULATEXT(K9)</f>
        <v>=B11-AVERAGE(B3:B7)</v>
      </c>
    </row>
    <row r="10" spans="1:18" x14ac:dyDescent="0.25">
      <c r="K10">
        <f>C11-AVERAGE(C3:C7)</f>
        <v>-5</v>
      </c>
      <c r="L10" t="str">
        <f t="shared" ref="L10:L11" ca="1" si="2">_xlfn.FORMULATEXT(K10)</f>
        <v>=C11-AVERAGE(C3:C7)</v>
      </c>
    </row>
    <row r="11" spans="1:18" x14ac:dyDescent="0.25">
      <c r="A11" t="s">
        <v>12</v>
      </c>
      <c r="B11">
        <v>19</v>
      </c>
      <c r="C11">
        <v>3</v>
      </c>
      <c r="D11">
        <v>7</v>
      </c>
      <c r="E11" t="s">
        <v>0</v>
      </c>
      <c r="K11">
        <f>D11-AVERAGE(D3:D7)</f>
        <v>4</v>
      </c>
      <c r="L11" t="str">
        <f t="shared" ca="1" si="2"/>
        <v>=D11-AVERAGE(D3:D7)</v>
      </c>
    </row>
    <row r="13" spans="1:18" x14ac:dyDescent="0.25">
      <c r="G13" s="4" t="s">
        <v>25</v>
      </c>
      <c r="H13" s="1"/>
      <c r="L13" s="4" t="s">
        <v>26</v>
      </c>
    </row>
    <row r="14" spans="1:18" ht="18" x14ac:dyDescent="0.35">
      <c r="G14" s="1" t="s">
        <v>20</v>
      </c>
      <c r="H14" s="1" t="s">
        <v>187</v>
      </c>
      <c r="L14" s="1" t="s">
        <v>20</v>
      </c>
      <c r="M14" s="2" t="s">
        <v>27</v>
      </c>
      <c r="N14" s="2"/>
    </row>
    <row r="15" spans="1:18" x14ac:dyDescent="0.25">
      <c r="G15" cm="1">
        <f t="array" ref="G15:G17">MMULT(_xlfn.ANCHORARRAY(O4),K9:K11)</f>
        <v>0.33733249140531818</v>
      </c>
      <c r="H15" t="str">
        <f ca="1">_xlfn.FORMULATEXT(G15)</f>
        <v>=MMULT(O4#,K9:K11)</v>
      </c>
      <c r="L15" s="5" cm="1">
        <f t="array" ref="L15">SQRT([1]!MPROD(TRANSPOSE(K9:K11),_xlfn.ANCHORARRAY(O4),K9:K11))</f>
        <v>7.8209888386372386</v>
      </c>
      <c r="M15" t="str">
        <f ca="1">_xlfn.FORMULATEXT(L15)</f>
        <v>=SQRT(MPROD(TRANSPOSE(K9:K11),O4#,K9:K11))</v>
      </c>
    </row>
    <row r="16" spans="1:18" x14ac:dyDescent="0.25">
      <c r="G16">
        <v>-3.3379639374166841</v>
      </c>
    </row>
    <row r="17" spans="7:19" x14ac:dyDescent="0.25">
      <c r="G17">
        <v>12.704974391356204</v>
      </c>
    </row>
    <row r="18" spans="7:19" x14ac:dyDescent="0.25">
      <c r="G18" s="1"/>
      <c r="H18" s="2"/>
    </row>
    <row r="19" spans="7:19" ht="16.5" x14ac:dyDescent="0.25">
      <c r="G19" s="1" t="s">
        <v>21</v>
      </c>
      <c r="H19" s="2" t="s">
        <v>28</v>
      </c>
      <c r="I19" s="2"/>
    </row>
    <row r="20" spans="7:19" x14ac:dyDescent="0.25">
      <c r="G20" cm="1">
        <f t="array" ref="G20">MMULT(TRANSPOSE(K9:K11),_xlfn.ANCHORARRAY(G15))</f>
        <v>61.167866414088259</v>
      </c>
      <c r="H20" t="str">
        <f ca="1">_xlfn.FORMULATEXT(G20)</f>
        <v>=MMULT(TRANSPOSE(K9:K11),G15#)</v>
      </c>
      <c r="I20" s="2"/>
      <c r="S20" s="10"/>
    </row>
    <row r="21" spans="7:19" x14ac:dyDescent="0.25">
      <c r="L21" s="4" t="s">
        <v>29</v>
      </c>
    </row>
    <row r="22" spans="7:19" ht="18" x14ac:dyDescent="0.35">
      <c r="G22" s="1" t="s">
        <v>22</v>
      </c>
      <c r="H22" s="1" t="s">
        <v>16</v>
      </c>
      <c r="L22" t="s">
        <v>24</v>
      </c>
    </row>
    <row r="23" spans="7:19" x14ac:dyDescent="0.25">
      <c r="G23" s="5">
        <f>SQRT(G20)</f>
        <v>7.8209888386372386</v>
      </c>
      <c r="H23" t="str">
        <f ca="1">_xlfn.FORMULATEXT(G23)</f>
        <v>=SQRT(G20)</v>
      </c>
      <c r="L23" s="5">
        <v>7.8209888386372386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403FB-0B95-4036-ABEC-C315A1E514F1}">
  <sheetPr codeName="Sheet4"/>
  <dimension ref="A2:S23"/>
  <sheetViews>
    <sheetView workbookViewId="0">
      <selection activeCell="H5" sqref="H5"/>
    </sheetView>
  </sheetViews>
  <sheetFormatPr defaultRowHeight="15" x14ac:dyDescent="0.25"/>
  <cols>
    <col min="1" max="1" width="10.85546875" customWidth="1"/>
    <col min="8" max="8" width="10.42578125" customWidth="1"/>
  </cols>
  <sheetData>
    <row r="2" spans="1:18" ht="16.5" x14ac:dyDescent="0.25">
      <c r="A2" t="s">
        <v>4</v>
      </c>
      <c r="B2" t="s">
        <v>1</v>
      </c>
      <c r="C2" t="s">
        <v>2</v>
      </c>
      <c r="D2" t="s">
        <v>3</v>
      </c>
      <c r="G2" s="1" t="s">
        <v>17</v>
      </c>
      <c r="H2" s="1" t="s">
        <v>5</v>
      </c>
      <c r="I2" s="3" t="s">
        <v>15</v>
      </c>
      <c r="N2" s="1" t="s">
        <v>18</v>
      </c>
      <c r="O2" s="1" t="s">
        <v>6</v>
      </c>
      <c r="Q2" s="2" t="s">
        <v>14</v>
      </c>
    </row>
    <row r="3" spans="1:18" x14ac:dyDescent="0.25">
      <c r="A3" t="s">
        <v>7</v>
      </c>
      <c r="B3">
        <v>25</v>
      </c>
      <c r="C3">
        <v>9</v>
      </c>
      <c r="D3">
        <v>3</v>
      </c>
      <c r="H3" t="s">
        <v>1</v>
      </c>
      <c r="I3" t="s">
        <v>2</v>
      </c>
      <c r="J3" t="s">
        <v>3</v>
      </c>
      <c r="N3" s="1"/>
      <c r="O3" s="1"/>
      <c r="Q3" s="2"/>
    </row>
    <row r="4" spans="1:18" x14ac:dyDescent="0.25">
      <c r="A4" t="s">
        <v>8</v>
      </c>
      <c r="B4">
        <v>47</v>
      </c>
      <c r="C4">
        <v>7</v>
      </c>
      <c r="D4">
        <v>2</v>
      </c>
      <c r="G4" t="s">
        <v>1</v>
      </c>
      <c r="H4">
        <f>_xlfn.COVARIANCE.S(B3:B7,B3:B7)</f>
        <v>118.69999999999999</v>
      </c>
      <c r="I4">
        <f>_xlfn.COVARIANCE.S(B3:B7,C3:C7)</f>
        <v>0.5</v>
      </c>
      <c r="J4">
        <f>_xlfn.COVARIANCE.S(B3:B7,D3:D7)</f>
        <v>-4.5</v>
      </c>
      <c r="K4" t="str">
        <f ca="1">_xlfn.FORMULATEXT(J4)</f>
        <v>=COVARIANCE.S(B3:B7,D3:D7)</v>
      </c>
      <c r="O4" cm="1">
        <f t="array" ref="O4:Q6">MINVERSE(H4:J6)</f>
        <v>1.3330526906616154E-2</v>
      </c>
      <c r="P4">
        <v>-1.5435346944502914E-2</v>
      </c>
      <c r="Q4">
        <v>0.12769241563179681</v>
      </c>
      <c r="R4" t="str">
        <f ca="1">_xlfn.FORMULATEXT(O4)</f>
        <v>=MINVERSE(H4:J6)</v>
      </c>
    </row>
    <row r="5" spans="1:18" x14ac:dyDescent="0.25">
      <c r="A5" t="s">
        <v>9</v>
      </c>
      <c r="B5">
        <v>38</v>
      </c>
      <c r="C5">
        <v>6</v>
      </c>
      <c r="D5">
        <v>3</v>
      </c>
      <c r="G5" t="s">
        <v>2</v>
      </c>
      <c r="H5">
        <f>_xlfn.COVARIANCE.S(C3:C7,B3:B7)</f>
        <v>0.5</v>
      </c>
      <c r="I5">
        <f>_xlfn.COVARIANCE.S(C3:C7,C3:C7)</f>
        <v>2.5</v>
      </c>
      <c r="J5">
        <f>_xlfn.COVARIANCE.S(C3:C7,D3:D7)</f>
        <v>0.25</v>
      </c>
      <c r="K5" t="str">
        <f t="shared" ref="K5:K6" ca="1" si="0">_xlfn.FORMULATEXT(J5)</f>
        <v>=COVARIANCE.S(C3:C7,D3:D7)</v>
      </c>
      <c r="O5">
        <v>-1.5435346944502916E-2</v>
      </c>
      <c r="P5">
        <v>0.43892513856731918</v>
      </c>
      <c r="Q5">
        <v>-0.3583806917841858</v>
      </c>
    </row>
    <row r="6" spans="1:18" x14ac:dyDescent="0.25">
      <c r="A6" t="s">
        <v>10</v>
      </c>
      <c r="B6">
        <v>29</v>
      </c>
      <c r="C6">
        <v>8</v>
      </c>
      <c r="D6">
        <v>4</v>
      </c>
      <c r="G6" t="s">
        <v>3</v>
      </c>
      <c r="H6">
        <f>_xlfn.COVARIANCE.S(D3:D7,B3:B7)</f>
        <v>-4.5</v>
      </c>
      <c r="I6">
        <f>_xlfn.COVARIANCE.S(D3:D7,C3:C7)</f>
        <v>0.25</v>
      </c>
      <c r="J6">
        <f>_xlfn.COVARIANCE.S(D3:D7,D3:D7)</f>
        <v>0.5</v>
      </c>
      <c r="K6" t="str">
        <f t="shared" ca="1" si="0"/>
        <v>=COVARIANCE.S(D3:D7,D3:D7)</v>
      </c>
      <c r="O6">
        <v>0.12769241563179684</v>
      </c>
      <c r="P6">
        <v>-0.3583806917841858</v>
      </c>
      <c r="Q6">
        <v>3.3284220865782639</v>
      </c>
    </row>
    <row r="7" spans="1:18" x14ac:dyDescent="0.25">
      <c r="A7" t="s">
        <v>11</v>
      </c>
      <c r="B7">
        <v>50</v>
      </c>
      <c r="C7">
        <v>10</v>
      </c>
      <c r="D7">
        <v>3</v>
      </c>
    </row>
    <row r="8" spans="1:18" x14ac:dyDescent="0.25">
      <c r="K8" s="1" t="s">
        <v>19</v>
      </c>
      <c r="L8" s="1" t="s">
        <v>13</v>
      </c>
    </row>
    <row r="9" spans="1:18" x14ac:dyDescent="0.25">
      <c r="A9" s="1" t="s">
        <v>23</v>
      </c>
      <c r="B9">
        <f>AVERAGE(B3:B7)</f>
        <v>37.799999999999997</v>
      </c>
      <c r="C9">
        <f t="shared" ref="C9:D9" si="1">AVERAGE(C3:C7)</f>
        <v>8</v>
      </c>
      <c r="D9">
        <f t="shared" si="1"/>
        <v>3</v>
      </c>
      <c r="E9" t="str">
        <f ca="1">_xlfn.FORMULATEXT(D9)</f>
        <v>=AVERAGE(D3:D7)</v>
      </c>
      <c r="K9">
        <f>B11-AVERAGE(B3:B7)</f>
        <v>0.20000000000000284</v>
      </c>
      <c r="L9" t="str">
        <f ca="1">_xlfn.FORMULATEXT(K9)</f>
        <v>=B11-AVERAGE(B3:B7)</v>
      </c>
    </row>
    <row r="10" spans="1:18" x14ac:dyDescent="0.25">
      <c r="K10">
        <f>C11-AVERAGE(C3:C7)</f>
        <v>1</v>
      </c>
      <c r="L10" t="str">
        <f t="shared" ref="L10:L11" ca="1" si="2">_xlfn.FORMULATEXT(K10)</f>
        <v>=C11-AVERAGE(C3:C7)</v>
      </c>
    </row>
    <row r="11" spans="1:18" x14ac:dyDescent="0.25">
      <c r="A11" t="s">
        <v>12</v>
      </c>
      <c r="B11">
        <v>38</v>
      </c>
      <c r="C11">
        <v>9</v>
      </c>
      <c r="D11">
        <v>3</v>
      </c>
      <c r="E11" t="s">
        <v>0</v>
      </c>
      <c r="K11">
        <f>D11-AVERAGE(D3:D7)</f>
        <v>0</v>
      </c>
      <c r="L11" t="str">
        <f t="shared" ca="1" si="2"/>
        <v>=D11-AVERAGE(D3:D7)</v>
      </c>
    </row>
    <row r="13" spans="1:18" x14ac:dyDescent="0.25">
      <c r="G13" s="4" t="s">
        <v>25</v>
      </c>
      <c r="H13" s="1"/>
      <c r="L13" s="4" t="s">
        <v>26</v>
      </c>
    </row>
    <row r="14" spans="1:18" ht="18" x14ac:dyDescent="0.35">
      <c r="G14" s="1" t="s">
        <v>20</v>
      </c>
      <c r="H14" s="1" t="s">
        <v>187</v>
      </c>
      <c r="L14" s="1" t="s">
        <v>20</v>
      </c>
      <c r="M14" s="2" t="s">
        <v>27</v>
      </c>
      <c r="N14" s="2"/>
    </row>
    <row r="15" spans="1:18" x14ac:dyDescent="0.25">
      <c r="G15" cm="1">
        <f t="array" ref="G15:G17">MMULT(_xlfn.ANCHORARRAY(O4),K9:K11)</f>
        <v>-1.2769241563179646E-2</v>
      </c>
      <c r="H15" t="str">
        <f ca="1">_xlfn.FORMULATEXT(G15)</f>
        <v>=MMULT(O4#,K9:K11)</v>
      </c>
      <c r="L15" s="5" cm="1">
        <f t="array" ref="L15">SQRT([1]!MPROD(TRANSPOSE(K9:K11),_xlfn.ANCHORARRAY(O4),K9:K11))</f>
        <v>0.65824328395038156</v>
      </c>
      <c r="M15" t="str">
        <f ca="1">_xlfn.FORMULATEXT(L15)</f>
        <v>=SQRT(MPROD(TRANSPOSE(K9:K11),O4#,K9:K11))</v>
      </c>
    </row>
    <row r="16" spans="1:18" x14ac:dyDescent="0.25">
      <c r="G16">
        <v>0.43583806917841855</v>
      </c>
    </row>
    <row r="17" spans="7:19" x14ac:dyDescent="0.25">
      <c r="G17">
        <v>-0.33284220865782604</v>
      </c>
    </row>
    <row r="18" spans="7:19" x14ac:dyDescent="0.25">
      <c r="G18" s="1"/>
      <c r="H18" s="2"/>
    </row>
    <row r="19" spans="7:19" ht="16.5" x14ac:dyDescent="0.25">
      <c r="G19" s="1" t="s">
        <v>21</v>
      </c>
      <c r="H19" s="2" t="s">
        <v>28</v>
      </c>
      <c r="I19" s="2"/>
    </row>
    <row r="20" spans="7:19" x14ac:dyDescent="0.25">
      <c r="G20" cm="1">
        <f t="array" ref="G20">MMULT(TRANSPOSE(K9:K11),_xlfn.ANCHORARRAY(G15))</f>
        <v>0.43328422086578261</v>
      </c>
      <c r="H20" t="str">
        <f ca="1">_xlfn.FORMULATEXT(G20)</f>
        <v>=MMULT(TRANSPOSE(K9:K11),G15#)</v>
      </c>
      <c r="I20" s="2"/>
      <c r="S20" s="10"/>
    </row>
    <row r="21" spans="7:19" x14ac:dyDescent="0.25">
      <c r="L21" s="4" t="s">
        <v>29</v>
      </c>
    </row>
    <row r="22" spans="7:19" ht="18" x14ac:dyDescent="0.35">
      <c r="G22" s="1" t="s">
        <v>22</v>
      </c>
      <c r="H22" s="1" t="s">
        <v>16</v>
      </c>
      <c r="L22" t="s">
        <v>24</v>
      </c>
    </row>
    <row r="23" spans="7:19" x14ac:dyDescent="0.25">
      <c r="G23" s="5">
        <f>SQRT(G20)</f>
        <v>0.65824328395038156</v>
      </c>
      <c r="H23" t="str">
        <f ca="1">_xlfn.FORMULATEXT(G23)</f>
        <v>=SQRT(G20)</v>
      </c>
      <c r="L23" s="5">
        <v>0.65824328395038156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060AE-EF11-49E0-B9BE-148E59B4FC4A}">
  <dimension ref="A1:Z116"/>
  <sheetViews>
    <sheetView topLeftCell="A90" workbookViewId="0">
      <selection activeCell="M116" sqref="M116"/>
    </sheetView>
  </sheetViews>
  <sheetFormatPr defaultRowHeight="15" x14ac:dyDescent="0.25"/>
  <sheetData>
    <row r="1" spans="1:26" x14ac:dyDescent="0.25"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46</v>
      </c>
      <c r="S1" t="s">
        <v>47</v>
      </c>
      <c r="T1" t="s">
        <v>48</v>
      </c>
      <c r="U1" t="s">
        <v>49</v>
      </c>
      <c r="V1" t="s">
        <v>50</v>
      </c>
      <c r="W1" t="s">
        <v>51</v>
      </c>
      <c r="X1" t="s">
        <v>52</v>
      </c>
      <c r="Y1" t="s">
        <v>53</v>
      </c>
      <c r="Z1" t="s">
        <v>54</v>
      </c>
    </row>
    <row r="2" spans="1:26" x14ac:dyDescent="0.25">
      <c r="A2" t="s">
        <v>55</v>
      </c>
      <c r="B2">
        <v>6</v>
      </c>
      <c r="C2">
        <v>9</v>
      </c>
      <c r="D2">
        <v>3</v>
      </c>
      <c r="E2">
        <v>4</v>
      </c>
      <c r="F2">
        <v>8</v>
      </c>
      <c r="G2">
        <v>10</v>
      </c>
      <c r="H2">
        <v>5</v>
      </c>
      <c r="I2">
        <v>5</v>
      </c>
      <c r="J2">
        <v>10</v>
      </c>
      <c r="K2">
        <v>6</v>
      </c>
      <c r="L2">
        <v>49</v>
      </c>
      <c r="M2">
        <v>8</v>
      </c>
      <c r="N2">
        <v>13</v>
      </c>
      <c r="O2">
        <v>11</v>
      </c>
      <c r="P2">
        <v>8</v>
      </c>
      <c r="Q2">
        <v>5</v>
      </c>
      <c r="R2">
        <v>1</v>
      </c>
      <c r="S2">
        <v>5</v>
      </c>
      <c r="T2">
        <v>3</v>
      </c>
      <c r="U2">
        <v>3</v>
      </c>
      <c r="V2">
        <v>6</v>
      </c>
      <c r="W2">
        <v>7</v>
      </c>
      <c r="X2">
        <v>7</v>
      </c>
      <c r="Y2">
        <v>6</v>
      </c>
      <c r="Z2">
        <v>7</v>
      </c>
    </row>
    <row r="3" spans="1:26" x14ac:dyDescent="0.25">
      <c r="A3" t="s">
        <v>60</v>
      </c>
      <c r="B3">
        <v>2</v>
      </c>
      <c r="C3">
        <v>3</v>
      </c>
      <c r="D3">
        <v>2</v>
      </c>
      <c r="E3">
        <v>4</v>
      </c>
      <c r="F3">
        <v>7</v>
      </c>
      <c r="G3">
        <v>8</v>
      </c>
      <c r="H3">
        <v>5</v>
      </c>
      <c r="I3">
        <v>10</v>
      </c>
      <c r="J3">
        <v>9</v>
      </c>
      <c r="K3">
        <v>9</v>
      </c>
      <c r="L3">
        <v>45</v>
      </c>
      <c r="M3">
        <v>9</v>
      </c>
      <c r="N3">
        <v>12</v>
      </c>
      <c r="O3">
        <v>14</v>
      </c>
      <c r="P3">
        <v>10</v>
      </c>
      <c r="Q3">
        <v>5</v>
      </c>
      <c r="R3">
        <v>4</v>
      </c>
      <c r="S3">
        <v>2</v>
      </c>
      <c r="T3">
        <v>5</v>
      </c>
      <c r="U3">
        <v>1</v>
      </c>
      <c r="V3">
        <v>8</v>
      </c>
      <c r="W3">
        <v>5</v>
      </c>
      <c r="X3">
        <v>6</v>
      </c>
      <c r="Y3">
        <v>7</v>
      </c>
      <c r="Z3">
        <v>10</v>
      </c>
    </row>
    <row r="4" spans="1:26" x14ac:dyDescent="0.25">
      <c r="A4" t="s">
        <v>58</v>
      </c>
      <c r="B4">
        <v>6</v>
      </c>
      <c r="C4">
        <v>9</v>
      </c>
      <c r="D4">
        <v>1</v>
      </c>
      <c r="E4">
        <v>9</v>
      </c>
      <c r="F4">
        <v>1</v>
      </c>
      <c r="G4">
        <v>7</v>
      </c>
      <c r="H4">
        <v>8</v>
      </c>
      <c r="I4">
        <v>8</v>
      </c>
      <c r="J4">
        <v>10</v>
      </c>
      <c r="K4">
        <v>6</v>
      </c>
      <c r="L4">
        <v>72</v>
      </c>
      <c r="M4">
        <v>14</v>
      </c>
      <c r="N4">
        <v>10</v>
      </c>
      <c r="O4">
        <v>8</v>
      </c>
      <c r="P4">
        <v>11</v>
      </c>
      <c r="Q4">
        <v>1</v>
      </c>
      <c r="R4">
        <v>4</v>
      </c>
      <c r="S4">
        <v>5</v>
      </c>
      <c r="T4">
        <v>4</v>
      </c>
      <c r="U4">
        <v>1</v>
      </c>
      <c r="V4">
        <v>6</v>
      </c>
      <c r="W4">
        <v>9</v>
      </c>
      <c r="X4">
        <v>9</v>
      </c>
      <c r="Y4">
        <v>8</v>
      </c>
      <c r="Z4">
        <v>9</v>
      </c>
    </row>
    <row r="5" spans="1:26" x14ac:dyDescent="0.25">
      <c r="A5" t="s">
        <v>61</v>
      </c>
      <c r="B5">
        <v>3</v>
      </c>
      <c r="C5">
        <v>4</v>
      </c>
      <c r="D5">
        <v>4</v>
      </c>
      <c r="E5">
        <v>10</v>
      </c>
      <c r="F5">
        <v>9</v>
      </c>
      <c r="G5">
        <v>5</v>
      </c>
      <c r="H5">
        <v>5</v>
      </c>
      <c r="I5">
        <v>10</v>
      </c>
      <c r="J5">
        <v>10</v>
      </c>
      <c r="K5">
        <v>6</v>
      </c>
      <c r="L5">
        <v>57</v>
      </c>
      <c r="M5">
        <v>15</v>
      </c>
      <c r="N5">
        <v>12</v>
      </c>
      <c r="O5">
        <v>13</v>
      </c>
      <c r="P5">
        <v>11</v>
      </c>
      <c r="Q5">
        <v>3</v>
      </c>
      <c r="R5">
        <v>4</v>
      </c>
      <c r="S5">
        <v>4</v>
      </c>
      <c r="T5">
        <v>5</v>
      </c>
      <c r="U5">
        <v>2</v>
      </c>
      <c r="V5">
        <v>5</v>
      </c>
      <c r="W5">
        <v>8</v>
      </c>
      <c r="X5">
        <v>10</v>
      </c>
      <c r="Y5">
        <v>5</v>
      </c>
      <c r="Z5">
        <v>8</v>
      </c>
    </row>
    <row r="6" spans="1:26" x14ac:dyDescent="0.25">
      <c r="A6" t="s">
        <v>64</v>
      </c>
      <c r="B6">
        <v>1</v>
      </c>
      <c r="C6">
        <v>10</v>
      </c>
      <c r="D6">
        <v>10</v>
      </c>
      <c r="E6">
        <v>4</v>
      </c>
      <c r="F6">
        <v>8</v>
      </c>
      <c r="G6">
        <v>7</v>
      </c>
      <c r="H6">
        <v>5</v>
      </c>
      <c r="I6">
        <v>10</v>
      </c>
      <c r="J6">
        <v>6</v>
      </c>
      <c r="K6">
        <v>5</v>
      </c>
      <c r="L6">
        <v>48</v>
      </c>
      <c r="M6">
        <v>9</v>
      </c>
      <c r="N6">
        <v>14</v>
      </c>
      <c r="O6">
        <v>10</v>
      </c>
      <c r="P6">
        <v>14</v>
      </c>
      <c r="Q6">
        <v>1</v>
      </c>
      <c r="R6">
        <v>1</v>
      </c>
      <c r="S6">
        <v>3</v>
      </c>
      <c r="T6">
        <v>5</v>
      </c>
      <c r="U6">
        <v>2</v>
      </c>
      <c r="V6">
        <v>7</v>
      </c>
      <c r="W6">
        <v>10</v>
      </c>
      <c r="X6">
        <v>5</v>
      </c>
      <c r="Y6">
        <v>9</v>
      </c>
      <c r="Z6">
        <v>6</v>
      </c>
    </row>
    <row r="7" spans="1:26" x14ac:dyDescent="0.25">
      <c r="A7" t="s">
        <v>63</v>
      </c>
      <c r="B7">
        <v>8</v>
      </c>
      <c r="C7">
        <v>1</v>
      </c>
      <c r="D7">
        <v>6</v>
      </c>
      <c r="E7">
        <v>7</v>
      </c>
      <c r="F7">
        <v>9</v>
      </c>
      <c r="G7">
        <v>6</v>
      </c>
      <c r="H7">
        <v>9</v>
      </c>
      <c r="I7">
        <v>9</v>
      </c>
      <c r="J7">
        <v>7</v>
      </c>
      <c r="K7">
        <v>9</v>
      </c>
      <c r="L7">
        <v>57</v>
      </c>
      <c r="M7">
        <v>15</v>
      </c>
      <c r="N7">
        <v>10</v>
      </c>
      <c r="O7">
        <v>12</v>
      </c>
      <c r="P7">
        <v>10</v>
      </c>
      <c r="Q7">
        <v>4</v>
      </c>
      <c r="R7">
        <v>4</v>
      </c>
      <c r="S7">
        <v>5</v>
      </c>
      <c r="T7">
        <v>3</v>
      </c>
      <c r="U7">
        <v>2</v>
      </c>
      <c r="V7">
        <v>10</v>
      </c>
      <c r="W7">
        <v>10</v>
      </c>
      <c r="X7">
        <v>7</v>
      </c>
      <c r="Y7">
        <v>10</v>
      </c>
      <c r="Z7">
        <v>7</v>
      </c>
    </row>
    <row r="8" spans="1:26" x14ac:dyDescent="0.25">
      <c r="A8" t="s">
        <v>57</v>
      </c>
      <c r="B8">
        <v>4</v>
      </c>
      <c r="C8">
        <v>4</v>
      </c>
      <c r="D8">
        <v>6</v>
      </c>
      <c r="E8">
        <v>2</v>
      </c>
      <c r="F8">
        <v>5</v>
      </c>
      <c r="G8">
        <v>9</v>
      </c>
      <c r="H8">
        <v>7</v>
      </c>
      <c r="I8">
        <v>7</v>
      </c>
      <c r="J8">
        <v>7</v>
      </c>
      <c r="K8">
        <v>9</v>
      </c>
      <c r="L8">
        <v>58</v>
      </c>
      <c r="M8">
        <v>13</v>
      </c>
      <c r="N8">
        <v>8</v>
      </c>
      <c r="O8">
        <v>15</v>
      </c>
      <c r="P8">
        <v>9</v>
      </c>
      <c r="Q8">
        <v>3</v>
      </c>
      <c r="R8">
        <v>2</v>
      </c>
      <c r="S8">
        <v>1</v>
      </c>
      <c r="T8">
        <v>5</v>
      </c>
      <c r="U8">
        <v>3</v>
      </c>
      <c r="V8">
        <v>9</v>
      </c>
      <c r="W8">
        <v>8</v>
      </c>
      <c r="X8">
        <v>5</v>
      </c>
      <c r="Y8">
        <v>6</v>
      </c>
      <c r="Z8">
        <v>9</v>
      </c>
    </row>
    <row r="9" spans="1:26" x14ac:dyDescent="0.25">
      <c r="A9" t="s">
        <v>56</v>
      </c>
      <c r="B9">
        <v>6</v>
      </c>
      <c r="C9">
        <v>10</v>
      </c>
      <c r="D9">
        <v>8</v>
      </c>
      <c r="E9">
        <v>5</v>
      </c>
      <c r="F9">
        <v>8</v>
      </c>
      <c r="G9">
        <v>7</v>
      </c>
      <c r="H9">
        <v>6</v>
      </c>
      <c r="I9">
        <v>7</v>
      </c>
      <c r="J9">
        <v>6</v>
      </c>
      <c r="K9">
        <v>5</v>
      </c>
      <c r="L9">
        <v>49</v>
      </c>
      <c r="M9">
        <v>11</v>
      </c>
      <c r="N9">
        <v>15</v>
      </c>
      <c r="O9">
        <v>9</v>
      </c>
      <c r="P9">
        <v>11</v>
      </c>
      <c r="Q9">
        <v>1</v>
      </c>
      <c r="R9">
        <v>1</v>
      </c>
      <c r="S9">
        <v>1</v>
      </c>
      <c r="T9">
        <v>3</v>
      </c>
      <c r="U9">
        <v>1</v>
      </c>
      <c r="V9">
        <v>9</v>
      </c>
      <c r="W9">
        <v>9</v>
      </c>
      <c r="X9">
        <v>7</v>
      </c>
      <c r="Y9">
        <v>7</v>
      </c>
      <c r="Z9">
        <v>5</v>
      </c>
    </row>
    <row r="10" spans="1:26" x14ac:dyDescent="0.25">
      <c r="A10" t="s">
        <v>59</v>
      </c>
      <c r="B10">
        <v>7</v>
      </c>
      <c r="C10">
        <v>2</v>
      </c>
      <c r="D10">
        <v>8</v>
      </c>
      <c r="E10">
        <v>7</v>
      </c>
      <c r="F10">
        <v>5</v>
      </c>
      <c r="G10">
        <v>6</v>
      </c>
      <c r="H10">
        <v>5</v>
      </c>
      <c r="I10">
        <v>5</v>
      </c>
      <c r="J10">
        <v>8</v>
      </c>
      <c r="K10">
        <v>10</v>
      </c>
      <c r="L10">
        <v>65</v>
      </c>
      <c r="M10">
        <v>13</v>
      </c>
      <c r="N10">
        <v>14</v>
      </c>
      <c r="O10">
        <v>14</v>
      </c>
      <c r="P10">
        <v>8</v>
      </c>
      <c r="Q10">
        <v>4</v>
      </c>
      <c r="R10">
        <v>1</v>
      </c>
      <c r="S10">
        <v>3</v>
      </c>
      <c r="T10">
        <v>4</v>
      </c>
      <c r="U10">
        <v>1</v>
      </c>
      <c r="V10">
        <v>9</v>
      </c>
      <c r="W10">
        <v>6</v>
      </c>
      <c r="X10">
        <v>9</v>
      </c>
      <c r="Y10">
        <v>6</v>
      </c>
      <c r="Z10">
        <v>10</v>
      </c>
    </row>
    <row r="11" spans="1:26" x14ac:dyDescent="0.25">
      <c r="A11" t="s">
        <v>62</v>
      </c>
      <c r="B11">
        <v>5</v>
      </c>
      <c r="C11">
        <v>9</v>
      </c>
      <c r="D11">
        <v>3</v>
      </c>
      <c r="E11">
        <v>4</v>
      </c>
      <c r="F11">
        <v>10</v>
      </c>
      <c r="G11">
        <v>7</v>
      </c>
      <c r="H11">
        <v>6</v>
      </c>
      <c r="I11">
        <v>9</v>
      </c>
      <c r="J11">
        <v>5</v>
      </c>
      <c r="K11">
        <v>10</v>
      </c>
      <c r="L11">
        <v>21</v>
      </c>
      <c r="M11">
        <v>12</v>
      </c>
      <c r="N11">
        <v>9</v>
      </c>
      <c r="O11">
        <v>11</v>
      </c>
      <c r="P11">
        <v>14</v>
      </c>
      <c r="Q11">
        <v>1</v>
      </c>
      <c r="R11">
        <v>1</v>
      </c>
      <c r="S11">
        <v>1</v>
      </c>
      <c r="T11">
        <v>3</v>
      </c>
      <c r="U11">
        <v>5</v>
      </c>
      <c r="V11">
        <v>10</v>
      </c>
      <c r="W11">
        <v>8</v>
      </c>
      <c r="X11">
        <v>9</v>
      </c>
      <c r="Y11">
        <v>8</v>
      </c>
      <c r="Z11">
        <v>7</v>
      </c>
    </row>
    <row r="12" spans="1:26" x14ac:dyDescent="0.25">
      <c r="A12" t="s">
        <v>65</v>
      </c>
      <c r="B12">
        <v>7</v>
      </c>
      <c r="C12">
        <v>7</v>
      </c>
      <c r="D12">
        <v>4</v>
      </c>
      <c r="E12">
        <v>9</v>
      </c>
      <c r="F12">
        <v>1</v>
      </c>
      <c r="G12">
        <v>6</v>
      </c>
      <c r="H12">
        <v>10</v>
      </c>
      <c r="I12">
        <v>6</v>
      </c>
      <c r="J12">
        <v>5</v>
      </c>
      <c r="K12">
        <v>8</v>
      </c>
      <c r="L12">
        <v>26</v>
      </c>
      <c r="M12">
        <v>13</v>
      </c>
      <c r="N12">
        <v>14</v>
      </c>
      <c r="O12">
        <v>8</v>
      </c>
      <c r="P12">
        <v>10</v>
      </c>
      <c r="Q12">
        <v>3</v>
      </c>
      <c r="R12">
        <v>3</v>
      </c>
      <c r="S12">
        <v>3</v>
      </c>
      <c r="T12">
        <v>3</v>
      </c>
      <c r="U12">
        <v>2</v>
      </c>
      <c r="V12">
        <v>9</v>
      </c>
      <c r="W12">
        <v>5</v>
      </c>
      <c r="X12">
        <v>5</v>
      </c>
      <c r="Y12">
        <v>9</v>
      </c>
      <c r="Z12">
        <v>6</v>
      </c>
    </row>
    <row r="13" spans="1:26" x14ac:dyDescent="0.25">
      <c r="A13" t="s">
        <v>66</v>
      </c>
      <c r="B13">
        <v>4</v>
      </c>
      <c r="C13">
        <v>4</v>
      </c>
      <c r="D13">
        <v>6</v>
      </c>
      <c r="E13">
        <v>3</v>
      </c>
      <c r="F13">
        <v>4</v>
      </c>
      <c r="G13">
        <v>10</v>
      </c>
      <c r="H13">
        <v>10</v>
      </c>
      <c r="I13">
        <v>10</v>
      </c>
      <c r="J13">
        <v>9</v>
      </c>
      <c r="K13">
        <v>7</v>
      </c>
      <c r="L13">
        <v>68</v>
      </c>
      <c r="M13">
        <v>13</v>
      </c>
      <c r="N13">
        <v>10</v>
      </c>
      <c r="O13">
        <v>9</v>
      </c>
      <c r="P13">
        <v>13</v>
      </c>
      <c r="Q13">
        <v>3</v>
      </c>
      <c r="R13">
        <v>2</v>
      </c>
      <c r="S13">
        <v>2</v>
      </c>
      <c r="T13">
        <v>2</v>
      </c>
      <c r="U13">
        <v>1</v>
      </c>
      <c r="V13">
        <v>8</v>
      </c>
      <c r="W13">
        <v>5</v>
      </c>
      <c r="X13">
        <v>5</v>
      </c>
      <c r="Y13">
        <v>10</v>
      </c>
      <c r="Z13">
        <v>6</v>
      </c>
    </row>
    <row r="14" spans="1:26" x14ac:dyDescent="0.25">
      <c r="A14" t="s">
        <v>67</v>
      </c>
      <c r="B14">
        <v>3</v>
      </c>
      <c r="C14">
        <v>4</v>
      </c>
      <c r="D14">
        <v>7</v>
      </c>
      <c r="E14">
        <v>7</v>
      </c>
      <c r="F14">
        <v>1</v>
      </c>
      <c r="G14">
        <v>8</v>
      </c>
      <c r="H14">
        <v>9</v>
      </c>
      <c r="I14">
        <v>5</v>
      </c>
      <c r="J14">
        <v>10</v>
      </c>
      <c r="K14">
        <v>9</v>
      </c>
      <c r="L14">
        <v>39</v>
      </c>
      <c r="M14">
        <v>13</v>
      </c>
      <c r="N14">
        <v>8</v>
      </c>
      <c r="O14">
        <v>12</v>
      </c>
      <c r="P14">
        <v>11</v>
      </c>
      <c r="Q14">
        <v>4</v>
      </c>
      <c r="R14">
        <v>4</v>
      </c>
      <c r="S14">
        <v>4</v>
      </c>
      <c r="T14">
        <v>5</v>
      </c>
      <c r="U14">
        <v>5</v>
      </c>
      <c r="V14">
        <v>5</v>
      </c>
      <c r="W14">
        <v>7</v>
      </c>
      <c r="X14">
        <v>9</v>
      </c>
      <c r="Y14">
        <v>10</v>
      </c>
      <c r="Z14">
        <v>6</v>
      </c>
    </row>
    <row r="15" spans="1:26" x14ac:dyDescent="0.25">
      <c r="A15" t="s">
        <v>68</v>
      </c>
      <c r="B15">
        <v>1</v>
      </c>
      <c r="C15">
        <v>6</v>
      </c>
      <c r="D15">
        <v>6</v>
      </c>
      <c r="E15">
        <v>2</v>
      </c>
      <c r="F15">
        <v>4</v>
      </c>
      <c r="G15">
        <v>6</v>
      </c>
      <c r="H15">
        <v>10</v>
      </c>
      <c r="I15">
        <v>5</v>
      </c>
      <c r="J15">
        <v>6</v>
      </c>
      <c r="K15">
        <v>8</v>
      </c>
      <c r="L15">
        <v>27</v>
      </c>
      <c r="M15">
        <v>14</v>
      </c>
      <c r="N15">
        <v>15</v>
      </c>
      <c r="O15">
        <v>15</v>
      </c>
      <c r="P15">
        <v>9</v>
      </c>
      <c r="Q15">
        <v>2</v>
      </c>
      <c r="R15">
        <v>2</v>
      </c>
      <c r="S15">
        <v>5</v>
      </c>
      <c r="T15">
        <v>3</v>
      </c>
      <c r="U15">
        <v>1</v>
      </c>
      <c r="V15">
        <v>9</v>
      </c>
      <c r="W15">
        <v>5</v>
      </c>
      <c r="X15">
        <v>6</v>
      </c>
      <c r="Y15">
        <v>6</v>
      </c>
      <c r="Z15">
        <v>9</v>
      </c>
    </row>
    <row r="16" spans="1:26" x14ac:dyDescent="0.25">
      <c r="A16" t="s">
        <v>69</v>
      </c>
      <c r="B16">
        <v>9</v>
      </c>
      <c r="C16">
        <v>6</v>
      </c>
      <c r="D16">
        <v>5</v>
      </c>
      <c r="E16">
        <v>9</v>
      </c>
      <c r="F16">
        <v>7</v>
      </c>
      <c r="G16">
        <v>7</v>
      </c>
      <c r="H16">
        <v>10</v>
      </c>
      <c r="I16">
        <v>10</v>
      </c>
      <c r="J16">
        <v>5</v>
      </c>
      <c r="K16">
        <v>6</v>
      </c>
      <c r="L16">
        <v>76</v>
      </c>
      <c r="M16">
        <v>11</v>
      </c>
      <c r="N16">
        <v>11</v>
      </c>
      <c r="O16">
        <v>10</v>
      </c>
      <c r="P16">
        <v>12</v>
      </c>
      <c r="Q16">
        <v>2</v>
      </c>
      <c r="R16">
        <v>4</v>
      </c>
      <c r="S16">
        <v>2</v>
      </c>
      <c r="T16">
        <v>1</v>
      </c>
      <c r="U16">
        <v>4</v>
      </c>
      <c r="V16">
        <v>7</v>
      </c>
      <c r="W16">
        <v>9</v>
      </c>
      <c r="X16">
        <v>8</v>
      </c>
      <c r="Y16">
        <v>6</v>
      </c>
      <c r="Z16">
        <v>8</v>
      </c>
    </row>
    <row r="17" spans="1:26" x14ac:dyDescent="0.25">
      <c r="A17" t="s">
        <v>70</v>
      </c>
      <c r="B17">
        <v>4</v>
      </c>
      <c r="C17">
        <v>8</v>
      </c>
      <c r="D17">
        <v>10</v>
      </c>
      <c r="E17">
        <v>7</v>
      </c>
      <c r="F17">
        <v>5</v>
      </c>
      <c r="G17">
        <v>5</v>
      </c>
      <c r="H17">
        <v>5</v>
      </c>
      <c r="I17">
        <v>10</v>
      </c>
      <c r="J17">
        <v>6</v>
      </c>
      <c r="K17">
        <v>10</v>
      </c>
      <c r="L17">
        <v>56</v>
      </c>
      <c r="M17">
        <v>13</v>
      </c>
      <c r="N17">
        <v>9</v>
      </c>
      <c r="O17">
        <v>11</v>
      </c>
      <c r="P17">
        <v>13</v>
      </c>
      <c r="Q17">
        <v>2</v>
      </c>
      <c r="R17">
        <v>1</v>
      </c>
      <c r="S17">
        <v>1</v>
      </c>
      <c r="T17">
        <v>4</v>
      </c>
      <c r="U17">
        <v>4</v>
      </c>
      <c r="V17">
        <v>5</v>
      </c>
      <c r="W17">
        <v>6</v>
      </c>
      <c r="X17">
        <v>9</v>
      </c>
      <c r="Y17">
        <v>8</v>
      </c>
      <c r="Z17">
        <v>8</v>
      </c>
    </row>
    <row r="18" spans="1:26" x14ac:dyDescent="0.25">
      <c r="A18" t="s">
        <v>71</v>
      </c>
      <c r="B18">
        <v>10</v>
      </c>
      <c r="C18">
        <v>2</v>
      </c>
      <c r="D18">
        <v>5</v>
      </c>
      <c r="E18">
        <v>1</v>
      </c>
      <c r="F18">
        <v>8</v>
      </c>
      <c r="G18">
        <v>5</v>
      </c>
      <c r="H18">
        <v>9</v>
      </c>
      <c r="I18">
        <v>10</v>
      </c>
      <c r="J18">
        <v>7</v>
      </c>
      <c r="K18">
        <v>9</v>
      </c>
      <c r="L18">
        <v>27</v>
      </c>
      <c r="M18">
        <v>9</v>
      </c>
      <c r="N18">
        <v>9</v>
      </c>
      <c r="O18">
        <v>12</v>
      </c>
      <c r="P18">
        <v>15</v>
      </c>
      <c r="Q18">
        <v>4</v>
      </c>
      <c r="R18">
        <v>4</v>
      </c>
      <c r="S18">
        <v>5</v>
      </c>
      <c r="T18">
        <v>1</v>
      </c>
      <c r="U18">
        <v>2</v>
      </c>
      <c r="V18">
        <v>9</v>
      </c>
      <c r="W18">
        <v>10</v>
      </c>
      <c r="X18">
        <v>6</v>
      </c>
      <c r="Y18">
        <v>8</v>
      </c>
      <c r="Z18">
        <v>8</v>
      </c>
    </row>
    <row r="19" spans="1:26" x14ac:dyDescent="0.25">
      <c r="A19" t="s">
        <v>72</v>
      </c>
      <c r="B19">
        <v>6</v>
      </c>
      <c r="C19">
        <v>6</v>
      </c>
      <c r="D19">
        <v>3</v>
      </c>
      <c r="E19">
        <v>3</v>
      </c>
      <c r="F19">
        <v>10</v>
      </c>
      <c r="G19">
        <v>5</v>
      </c>
      <c r="H19">
        <v>6</v>
      </c>
      <c r="I19">
        <v>6</v>
      </c>
      <c r="J19">
        <v>6</v>
      </c>
      <c r="K19">
        <v>8</v>
      </c>
      <c r="L19">
        <v>27</v>
      </c>
      <c r="M19">
        <v>9</v>
      </c>
      <c r="N19">
        <v>8</v>
      </c>
      <c r="O19">
        <v>8</v>
      </c>
      <c r="P19">
        <v>9</v>
      </c>
      <c r="Q19">
        <v>4</v>
      </c>
      <c r="R19">
        <v>2</v>
      </c>
      <c r="S19">
        <v>5</v>
      </c>
      <c r="T19">
        <v>3</v>
      </c>
      <c r="U19">
        <v>5</v>
      </c>
      <c r="V19">
        <v>10</v>
      </c>
      <c r="W19">
        <v>8</v>
      </c>
      <c r="X19">
        <v>6</v>
      </c>
      <c r="Y19">
        <v>9</v>
      </c>
      <c r="Z19">
        <v>5</v>
      </c>
    </row>
    <row r="20" spans="1:26" x14ac:dyDescent="0.25">
      <c r="A20" t="s">
        <v>73</v>
      </c>
      <c r="B20">
        <v>5</v>
      </c>
      <c r="C20">
        <v>3</v>
      </c>
      <c r="D20">
        <v>5</v>
      </c>
      <c r="E20">
        <v>7</v>
      </c>
      <c r="F20">
        <v>4</v>
      </c>
      <c r="G20">
        <v>9</v>
      </c>
      <c r="H20">
        <v>7</v>
      </c>
      <c r="I20">
        <v>7</v>
      </c>
      <c r="J20">
        <v>10</v>
      </c>
      <c r="K20">
        <v>9</v>
      </c>
      <c r="L20">
        <v>62</v>
      </c>
      <c r="M20">
        <v>14</v>
      </c>
      <c r="N20">
        <v>11</v>
      </c>
      <c r="O20">
        <v>11</v>
      </c>
      <c r="P20">
        <v>8</v>
      </c>
      <c r="Q20">
        <v>1</v>
      </c>
      <c r="R20">
        <v>1</v>
      </c>
      <c r="S20">
        <v>5</v>
      </c>
      <c r="T20">
        <v>3</v>
      </c>
      <c r="U20">
        <v>5</v>
      </c>
      <c r="V20">
        <v>6</v>
      </c>
      <c r="W20">
        <v>6</v>
      </c>
      <c r="X20">
        <v>9</v>
      </c>
      <c r="Y20">
        <v>9</v>
      </c>
      <c r="Z20">
        <v>8</v>
      </c>
    </row>
    <row r="21" spans="1:26" x14ac:dyDescent="0.25">
      <c r="A21" t="s">
        <v>74</v>
      </c>
      <c r="B21">
        <v>1</v>
      </c>
      <c r="C21">
        <v>4</v>
      </c>
      <c r="D21">
        <v>5</v>
      </c>
      <c r="E21">
        <v>7</v>
      </c>
      <c r="F21">
        <v>9</v>
      </c>
      <c r="G21">
        <v>8</v>
      </c>
      <c r="H21">
        <v>5</v>
      </c>
      <c r="I21">
        <v>6</v>
      </c>
      <c r="J21">
        <v>7</v>
      </c>
      <c r="K21">
        <v>7</v>
      </c>
      <c r="L21">
        <v>26</v>
      </c>
      <c r="M21">
        <v>10</v>
      </c>
      <c r="N21">
        <v>15</v>
      </c>
      <c r="O21">
        <v>15</v>
      </c>
      <c r="P21">
        <v>12</v>
      </c>
      <c r="Q21">
        <v>4</v>
      </c>
      <c r="R21">
        <v>3</v>
      </c>
      <c r="S21">
        <v>1</v>
      </c>
      <c r="T21">
        <v>2</v>
      </c>
      <c r="U21">
        <v>1</v>
      </c>
      <c r="V21">
        <v>8</v>
      </c>
      <c r="W21">
        <v>5</v>
      </c>
      <c r="X21">
        <v>7</v>
      </c>
      <c r="Y21">
        <v>8</v>
      </c>
      <c r="Z21">
        <v>5</v>
      </c>
    </row>
    <row r="22" spans="1:26" x14ac:dyDescent="0.25">
      <c r="A22" t="s">
        <v>75</v>
      </c>
      <c r="B22">
        <v>2</v>
      </c>
      <c r="C22">
        <v>3</v>
      </c>
      <c r="D22">
        <v>2</v>
      </c>
      <c r="E22">
        <v>2</v>
      </c>
      <c r="F22">
        <v>5</v>
      </c>
      <c r="G22">
        <v>5</v>
      </c>
      <c r="H22">
        <v>8</v>
      </c>
      <c r="I22">
        <v>7</v>
      </c>
      <c r="J22">
        <v>9</v>
      </c>
      <c r="K22">
        <v>5</v>
      </c>
      <c r="L22">
        <v>22</v>
      </c>
      <c r="M22">
        <v>13</v>
      </c>
      <c r="N22">
        <v>14</v>
      </c>
      <c r="O22">
        <v>14</v>
      </c>
      <c r="P22">
        <v>13</v>
      </c>
      <c r="Q22">
        <v>5</v>
      </c>
      <c r="R22">
        <v>5</v>
      </c>
      <c r="S22">
        <v>2</v>
      </c>
      <c r="T22">
        <v>2</v>
      </c>
      <c r="U22">
        <v>3</v>
      </c>
      <c r="V22">
        <v>9</v>
      </c>
      <c r="W22">
        <v>7</v>
      </c>
      <c r="X22">
        <v>10</v>
      </c>
      <c r="Y22">
        <v>9</v>
      </c>
      <c r="Z22">
        <v>9</v>
      </c>
    </row>
    <row r="23" spans="1:26" x14ac:dyDescent="0.25">
      <c r="A23" t="s">
        <v>76</v>
      </c>
      <c r="B23">
        <v>7</v>
      </c>
      <c r="C23">
        <v>8</v>
      </c>
      <c r="D23">
        <v>7</v>
      </c>
      <c r="E23">
        <v>3</v>
      </c>
      <c r="F23">
        <v>9</v>
      </c>
      <c r="G23">
        <v>8</v>
      </c>
      <c r="H23">
        <v>6</v>
      </c>
      <c r="I23">
        <v>10</v>
      </c>
      <c r="J23">
        <v>8</v>
      </c>
      <c r="K23">
        <v>10</v>
      </c>
      <c r="L23">
        <v>70</v>
      </c>
      <c r="M23">
        <v>11</v>
      </c>
      <c r="N23">
        <v>8</v>
      </c>
      <c r="O23">
        <v>10</v>
      </c>
      <c r="P23">
        <v>9</v>
      </c>
      <c r="Q23">
        <v>5</v>
      </c>
      <c r="R23">
        <v>4</v>
      </c>
      <c r="S23">
        <v>1</v>
      </c>
      <c r="T23">
        <v>4</v>
      </c>
      <c r="U23">
        <v>5</v>
      </c>
      <c r="V23">
        <v>9</v>
      </c>
      <c r="W23">
        <v>9</v>
      </c>
      <c r="X23">
        <v>7</v>
      </c>
      <c r="Y23">
        <v>7</v>
      </c>
      <c r="Z23">
        <v>8</v>
      </c>
    </row>
    <row r="24" spans="1:26" x14ac:dyDescent="0.25">
      <c r="A24" t="s">
        <v>77</v>
      </c>
      <c r="B24">
        <v>4</v>
      </c>
      <c r="C24">
        <v>10</v>
      </c>
      <c r="D24">
        <v>2</v>
      </c>
      <c r="E24">
        <v>9</v>
      </c>
      <c r="F24">
        <v>1</v>
      </c>
      <c r="G24">
        <v>6</v>
      </c>
      <c r="H24">
        <v>6</v>
      </c>
      <c r="I24">
        <v>10</v>
      </c>
      <c r="J24">
        <v>6</v>
      </c>
      <c r="K24">
        <v>5</v>
      </c>
      <c r="L24">
        <v>52</v>
      </c>
      <c r="M24">
        <v>15</v>
      </c>
      <c r="N24">
        <v>12</v>
      </c>
      <c r="O24">
        <v>14</v>
      </c>
      <c r="P24">
        <v>10</v>
      </c>
      <c r="Q24">
        <v>3</v>
      </c>
      <c r="R24">
        <v>1</v>
      </c>
      <c r="S24">
        <v>5</v>
      </c>
      <c r="T24">
        <v>5</v>
      </c>
      <c r="U24">
        <v>2</v>
      </c>
      <c r="V24">
        <v>6</v>
      </c>
      <c r="W24">
        <v>10</v>
      </c>
      <c r="X24">
        <v>8</v>
      </c>
      <c r="Y24">
        <v>8</v>
      </c>
      <c r="Z24">
        <v>7</v>
      </c>
    </row>
    <row r="25" spans="1:26" x14ac:dyDescent="0.25">
      <c r="A25" t="s">
        <v>78</v>
      </c>
      <c r="B25">
        <v>7</v>
      </c>
      <c r="C25">
        <v>9</v>
      </c>
      <c r="D25">
        <v>9</v>
      </c>
      <c r="E25">
        <v>8</v>
      </c>
      <c r="F25">
        <v>5</v>
      </c>
      <c r="G25">
        <v>8</v>
      </c>
      <c r="H25">
        <v>9</v>
      </c>
      <c r="I25">
        <v>5</v>
      </c>
      <c r="J25">
        <v>7</v>
      </c>
      <c r="K25">
        <v>9</v>
      </c>
      <c r="L25">
        <v>30</v>
      </c>
      <c r="M25">
        <v>13</v>
      </c>
      <c r="N25">
        <v>15</v>
      </c>
      <c r="O25">
        <v>13</v>
      </c>
      <c r="P25">
        <v>13</v>
      </c>
      <c r="Q25">
        <v>2</v>
      </c>
      <c r="R25">
        <v>1</v>
      </c>
      <c r="S25">
        <v>3</v>
      </c>
      <c r="T25">
        <v>2</v>
      </c>
      <c r="U25">
        <v>3</v>
      </c>
      <c r="V25">
        <v>10</v>
      </c>
      <c r="W25">
        <v>10</v>
      </c>
      <c r="X25">
        <v>9</v>
      </c>
      <c r="Y25">
        <v>8</v>
      </c>
      <c r="Z25">
        <v>9</v>
      </c>
    </row>
    <row r="26" spans="1:26" x14ac:dyDescent="0.25">
      <c r="A26" t="s">
        <v>79</v>
      </c>
      <c r="B26">
        <v>3</v>
      </c>
      <c r="C26">
        <v>7</v>
      </c>
      <c r="D26">
        <v>1</v>
      </c>
      <c r="E26">
        <v>5</v>
      </c>
      <c r="F26">
        <v>10</v>
      </c>
      <c r="G26">
        <v>8</v>
      </c>
      <c r="H26">
        <v>8</v>
      </c>
      <c r="I26">
        <v>6</v>
      </c>
      <c r="J26">
        <v>7</v>
      </c>
      <c r="K26">
        <v>9</v>
      </c>
      <c r="L26">
        <v>35</v>
      </c>
      <c r="M26">
        <v>12</v>
      </c>
      <c r="N26">
        <v>8</v>
      </c>
      <c r="O26">
        <v>8</v>
      </c>
      <c r="P26">
        <v>8</v>
      </c>
      <c r="Q26">
        <v>5</v>
      </c>
      <c r="R26">
        <v>1</v>
      </c>
      <c r="S26">
        <v>4</v>
      </c>
      <c r="T26">
        <v>4</v>
      </c>
      <c r="U26">
        <v>3</v>
      </c>
      <c r="V26">
        <v>9</v>
      </c>
      <c r="W26">
        <v>7</v>
      </c>
      <c r="X26">
        <v>10</v>
      </c>
      <c r="Y26">
        <v>9</v>
      </c>
      <c r="Z26">
        <v>8</v>
      </c>
    </row>
    <row r="27" spans="1:26" x14ac:dyDescent="0.25">
      <c r="A27" t="s">
        <v>80</v>
      </c>
      <c r="B27">
        <v>3</v>
      </c>
      <c r="C27">
        <v>8</v>
      </c>
      <c r="D27">
        <v>1</v>
      </c>
      <c r="E27">
        <v>8</v>
      </c>
      <c r="F27">
        <v>10</v>
      </c>
      <c r="G27">
        <v>5</v>
      </c>
      <c r="H27">
        <v>10</v>
      </c>
      <c r="I27">
        <v>5</v>
      </c>
      <c r="J27">
        <v>9</v>
      </c>
      <c r="K27">
        <v>7</v>
      </c>
      <c r="L27">
        <v>70</v>
      </c>
      <c r="M27">
        <v>10</v>
      </c>
      <c r="N27">
        <v>14</v>
      </c>
      <c r="O27">
        <v>12</v>
      </c>
      <c r="P27">
        <v>12</v>
      </c>
      <c r="Q27">
        <v>4</v>
      </c>
      <c r="R27">
        <v>2</v>
      </c>
      <c r="S27">
        <v>5</v>
      </c>
      <c r="T27">
        <v>5</v>
      </c>
      <c r="U27">
        <v>3</v>
      </c>
      <c r="V27">
        <v>5</v>
      </c>
      <c r="W27">
        <v>5</v>
      </c>
      <c r="X27">
        <v>8</v>
      </c>
      <c r="Y27">
        <v>6</v>
      </c>
      <c r="Z27">
        <v>5</v>
      </c>
    </row>
    <row r="28" spans="1:26" x14ac:dyDescent="0.25">
      <c r="A28" t="s">
        <v>81</v>
      </c>
      <c r="B28">
        <v>1</v>
      </c>
      <c r="C28">
        <v>3</v>
      </c>
      <c r="D28">
        <v>4</v>
      </c>
      <c r="E28">
        <v>5</v>
      </c>
      <c r="F28">
        <v>10</v>
      </c>
      <c r="G28">
        <v>7</v>
      </c>
      <c r="H28">
        <v>7</v>
      </c>
      <c r="I28">
        <v>7</v>
      </c>
      <c r="J28">
        <v>10</v>
      </c>
      <c r="K28">
        <v>6</v>
      </c>
      <c r="L28">
        <v>39</v>
      </c>
      <c r="M28">
        <v>13</v>
      </c>
      <c r="N28">
        <v>12</v>
      </c>
      <c r="O28">
        <v>14</v>
      </c>
      <c r="P28">
        <v>15</v>
      </c>
      <c r="Q28">
        <v>1</v>
      </c>
      <c r="R28">
        <v>1</v>
      </c>
      <c r="S28">
        <v>3</v>
      </c>
      <c r="T28">
        <v>3</v>
      </c>
      <c r="U28">
        <v>2</v>
      </c>
      <c r="V28">
        <v>5</v>
      </c>
      <c r="W28">
        <v>5</v>
      </c>
      <c r="X28">
        <v>7</v>
      </c>
      <c r="Y28">
        <v>6</v>
      </c>
      <c r="Z28">
        <v>9</v>
      </c>
    </row>
    <row r="29" spans="1:26" x14ac:dyDescent="0.25">
      <c r="A29" t="s">
        <v>82</v>
      </c>
      <c r="B29">
        <v>2</v>
      </c>
      <c r="C29">
        <v>10</v>
      </c>
      <c r="D29">
        <v>10</v>
      </c>
      <c r="E29">
        <v>3</v>
      </c>
      <c r="F29">
        <v>6</v>
      </c>
      <c r="G29">
        <v>9</v>
      </c>
      <c r="H29">
        <v>9</v>
      </c>
      <c r="I29">
        <v>7</v>
      </c>
      <c r="J29">
        <v>8</v>
      </c>
      <c r="K29">
        <v>8</v>
      </c>
      <c r="L29">
        <v>67</v>
      </c>
      <c r="M29">
        <v>12</v>
      </c>
      <c r="N29">
        <v>15</v>
      </c>
      <c r="O29">
        <v>11</v>
      </c>
      <c r="P29">
        <v>9</v>
      </c>
      <c r="Q29">
        <v>5</v>
      </c>
      <c r="R29">
        <v>1</v>
      </c>
      <c r="S29">
        <v>1</v>
      </c>
      <c r="T29">
        <v>4</v>
      </c>
      <c r="U29">
        <v>1</v>
      </c>
      <c r="V29">
        <v>10</v>
      </c>
      <c r="W29">
        <v>5</v>
      </c>
      <c r="X29">
        <v>8</v>
      </c>
      <c r="Y29">
        <v>6</v>
      </c>
      <c r="Z29">
        <v>9</v>
      </c>
    </row>
    <row r="30" spans="1:26" x14ac:dyDescent="0.25">
      <c r="A30" t="s">
        <v>83</v>
      </c>
      <c r="B30">
        <v>6</v>
      </c>
      <c r="C30">
        <v>8</v>
      </c>
      <c r="D30">
        <v>2</v>
      </c>
      <c r="E30">
        <v>9</v>
      </c>
      <c r="F30">
        <v>6</v>
      </c>
      <c r="G30">
        <v>7</v>
      </c>
      <c r="H30">
        <v>5</v>
      </c>
      <c r="I30">
        <v>8</v>
      </c>
      <c r="J30">
        <v>9</v>
      </c>
      <c r="K30">
        <v>7</v>
      </c>
      <c r="L30">
        <v>65</v>
      </c>
      <c r="M30">
        <v>9</v>
      </c>
      <c r="N30">
        <v>9</v>
      </c>
      <c r="O30">
        <v>9</v>
      </c>
      <c r="P30">
        <v>11</v>
      </c>
      <c r="Q30">
        <v>2</v>
      </c>
      <c r="R30">
        <v>5</v>
      </c>
      <c r="S30">
        <v>4</v>
      </c>
      <c r="T30">
        <v>4</v>
      </c>
      <c r="U30">
        <v>4</v>
      </c>
      <c r="V30">
        <v>5</v>
      </c>
      <c r="W30">
        <v>7</v>
      </c>
      <c r="X30">
        <v>6</v>
      </c>
      <c r="Y30">
        <v>9</v>
      </c>
      <c r="Z30">
        <v>7</v>
      </c>
    </row>
    <row r="31" spans="1:26" x14ac:dyDescent="0.25">
      <c r="A31" t="s">
        <v>84</v>
      </c>
      <c r="B31">
        <v>9</v>
      </c>
      <c r="C31">
        <v>2</v>
      </c>
      <c r="D31">
        <v>7</v>
      </c>
      <c r="E31">
        <v>5</v>
      </c>
      <c r="F31">
        <v>1</v>
      </c>
      <c r="G31">
        <v>10</v>
      </c>
      <c r="H31">
        <v>6</v>
      </c>
      <c r="I31">
        <v>7</v>
      </c>
      <c r="J31">
        <v>6</v>
      </c>
      <c r="K31">
        <v>9</v>
      </c>
      <c r="L31">
        <v>64</v>
      </c>
      <c r="M31">
        <v>14</v>
      </c>
      <c r="N31">
        <v>12</v>
      </c>
      <c r="O31">
        <v>14</v>
      </c>
      <c r="P31">
        <v>14</v>
      </c>
      <c r="Q31">
        <v>3</v>
      </c>
      <c r="R31">
        <v>2</v>
      </c>
      <c r="S31">
        <v>2</v>
      </c>
      <c r="T31">
        <v>3</v>
      </c>
      <c r="U31">
        <v>3</v>
      </c>
      <c r="V31">
        <v>9</v>
      </c>
      <c r="W31">
        <v>10</v>
      </c>
      <c r="X31">
        <v>9</v>
      </c>
      <c r="Y31">
        <v>10</v>
      </c>
      <c r="Z31">
        <v>9</v>
      </c>
    </row>
    <row r="32" spans="1:26" x14ac:dyDescent="0.25">
      <c r="A32" t="s">
        <v>85</v>
      </c>
      <c r="B32">
        <v>5</v>
      </c>
      <c r="C32">
        <v>2</v>
      </c>
      <c r="D32">
        <v>9</v>
      </c>
      <c r="E32">
        <v>4</v>
      </c>
      <c r="F32">
        <v>7</v>
      </c>
      <c r="G32">
        <v>8</v>
      </c>
      <c r="H32">
        <v>6</v>
      </c>
      <c r="I32">
        <v>6</v>
      </c>
      <c r="J32">
        <v>7</v>
      </c>
      <c r="K32">
        <v>7</v>
      </c>
      <c r="L32">
        <v>40</v>
      </c>
      <c r="M32">
        <v>15</v>
      </c>
      <c r="N32">
        <v>12</v>
      </c>
      <c r="O32">
        <v>13</v>
      </c>
      <c r="P32">
        <v>11</v>
      </c>
      <c r="Q32">
        <v>5</v>
      </c>
      <c r="R32">
        <v>3</v>
      </c>
      <c r="S32">
        <v>2</v>
      </c>
      <c r="T32">
        <v>5</v>
      </c>
      <c r="U32">
        <v>4</v>
      </c>
      <c r="V32">
        <v>6</v>
      </c>
      <c r="W32">
        <v>6</v>
      </c>
      <c r="X32">
        <v>9</v>
      </c>
      <c r="Y32">
        <v>8</v>
      </c>
      <c r="Z32">
        <v>6</v>
      </c>
    </row>
    <row r="33" spans="1:26" x14ac:dyDescent="0.25">
      <c r="A33" t="s">
        <v>86</v>
      </c>
      <c r="B33">
        <v>7</v>
      </c>
      <c r="C33">
        <v>3</v>
      </c>
      <c r="D33">
        <v>10</v>
      </c>
      <c r="E33">
        <v>1</v>
      </c>
      <c r="F33">
        <v>1</v>
      </c>
      <c r="G33">
        <v>10</v>
      </c>
      <c r="H33">
        <v>8</v>
      </c>
      <c r="I33">
        <v>9</v>
      </c>
      <c r="J33">
        <v>7</v>
      </c>
      <c r="K33">
        <v>5</v>
      </c>
      <c r="L33">
        <v>49</v>
      </c>
      <c r="M33">
        <v>9</v>
      </c>
      <c r="N33">
        <v>15</v>
      </c>
      <c r="O33">
        <v>11</v>
      </c>
      <c r="P33">
        <v>10</v>
      </c>
      <c r="Q33">
        <v>5</v>
      </c>
      <c r="R33">
        <v>5</v>
      </c>
      <c r="S33">
        <v>5</v>
      </c>
      <c r="T33">
        <v>2</v>
      </c>
      <c r="U33">
        <v>5</v>
      </c>
      <c r="V33">
        <v>6</v>
      </c>
      <c r="W33">
        <v>10</v>
      </c>
      <c r="X33">
        <v>10</v>
      </c>
      <c r="Y33">
        <v>6</v>
      </c>
      <c r="Z33">
        <v>5</v>
      </c>
    </row>
    <row r="34" spans="1:26" x14ac:dyDescent="0.25">
      <c r="A34" t="s">
        <v>87</v>
      </c>
      <c r="B34">
        <v>4</v>
      </c>
      <c r="C34">
        <v>10</v>
      </c>
      <c r="D34">
        <v>6</v>
      </c>
      <c r="E34">
        <v>5</v>
      </c>
      <c r="F34">
        <v>10</v>
      </c>
      <c r="G34">
        <v>9</v>
      </c>
      <c r="H34">
        <v>7</v>
      </c>
      <c r="I34">
        <v>8</v>
      </c>
      <c r="J34">
        <v>10</v>
      </c>
      <c r="K34">
        <v>6</v>
      </c>
      <c r="L34">
        <v>37</v>
      </c>
      <c r="M34">
        <v>9</v>
      </c>
      <c r="N34">
        <v>15</v>
      </c>
      <c r="O34">
        <v>12</v>
      </c>
      <c r="P34">
        <v>11</v>
      </c>
      <c r="Q34">
        <v>4</v>
      </c>
      <c r="R34">
        <v>1</v>
      </c>
      <c r="S34">
        <v>3</v>
      </c>
      <c r="T34">
        <v>2</v>
      </c>
      <c r="U34">
        <v>1</v>
      </c>
      <c r="V34">
        <v>8</v>
      </c>
      <c r="W34">
        <v>8</v>
      </c>
      <c r="X34">
        <v>5</v>
      </c>
      <c r="Y34">
        <v>10</v>
      </c>
      <c r="Z34">
        <v>6</v>
      </c>
    </row>
    <row r="35" spans="1:26" x14ac:dyDescent="0.25">
      <c r="A35" t="s">
        <v>88</v>
      </c>
      <c r="B35">
        <v>6</v>
      </c>
      <c r="C35">
        <v>5</v>
      </c>
      <c r="D35">
        <v>1</v>
      </c>
      <c r="E35">
        <v>3</v>
      </c>
      <c r="F35">
        <v>3</v>
      </c>
      <c r="G35">
        <v>5</v>
      </c>
      <c r="H35">
        <v>7</v>
      </c>
      <c r="I35">
        <v>9</v>
      </c>
      <c r="J35">
        <v>9</v>
      </c>
      <c r="K35">
        <v>8</v>
      </c>
      <c r="L35">
        <v>29</v>
      </c>
      <c r="M35">
        <v>8</v>
      </c>
      <c r="N35">
        <v>8</v>
      </c>
      <c r="O35">
        <v>12</v>
      </c>
      <c r="P35">
        <v>11</v>
      </c>
      <c r="Q35">
        <v>3</v>
      </c>
      <c r="R35">
        <v>2</v>
      </c>
      <c r="S35">
        <v>5</v>
      </c>
      <c r="T35">
        <v>3</v>
      </c>
      <c r="U35">
        <v>1</v>
      </c>
      <c r="V35">
        <v>10</v>
      </c>
      <c r="W35">
        <v>7</v>
      </c>
      <c r="X35">
        <v>9</v>
      </c>
      <c r="Y35">
        <v>10</v>
      </c>
      <c r="Z35">
        <v>10</v>
      </c>
    </row>
    <row r="36" spans="1:26" x14ac:dyDescent="0.25">
      <c r="A36" t="s">
        <v>89</v>
      </c>
      <c r="B36">
        <v>3</v>
      </c>
      <c r="C36">
        <v>10</v>
      </c>
      <c r="D36">
        <v>1</v>
      </c>
      <c r="E36">
        <v>8</v>
      </c>
      <c r="F36">
        <v>1</v>
      </c>
      <c r="G36">
        <v>9</v>
      </c>
      <c r="H36">
        <v>8</v>
      </c>
      <c r="I36">
        <v>6</v>
      </c>
      <c r="J36">
        <v>6</v>
      </c>
      <c r="K36">
        <v>8</v>
      </c>
      <c r="L36">
        <v>60</v>
      </c>
      <c r="M36">
        <v>8</v>
      </c>
      <c r="N36">
        <v>13</v>
      </c>
      <c r="O36">
        <v>13</v>
      </c>
      <c r="P36">
        <v>14</v>
      </c>
      <c r="Q36">
        <v>5</v>
      </c>
      <c r="R36">
        <v>5</v>
      </c>
      <c r="S36">
        <v>4</v>
      </c>
      <c r="T36">
        <v>3</v>
      </c>
      <c r="U36">
        <v>3</v>
      </c>
      <c r="V36">
        <v>9</v>
      </c>
      <c r="W36">
        <v>9</v>
      </c>
      <c r="X36">
        <v>6</v>
      </c>
      <c r="Y36">
        <v>9</v>
      </c>
      <c r="Z36">
        <v>8</v>
      </c>
    </row>
    <row r="37" spans="1:26" x14ac:dyDescent="0.25">
      <c r="A37" t="s">
        <v>90</v>
      </c>
      <c r="B37">
        <v>4</v>
      </c>
      <c r="C37">
        <v>4</v>
      </c>
      <c r="D37">
        <v>9</v>
      </c>
      <c r="E37">
        <v>8</v>
      </c>
      <c r="F37">
        <v>8</v>
      </c>
      <c r="G37">
        <v>7</v>
      </c>
      <c r="H37">
        <v>6</v>
      </c>
      <c r="I37">
        <v>7</v>
      </c>
      <c r="J37">
        <v>10</v>
      </c>
      <c r="K37">
        <v>7</v>
      </c>
      <c r="L37">
        <v>46</v>
      </c>
      <c r="M37">
        <v>8</v>
      </c>
      <c r="N37">
        <v>15</v>
      </c>
      <c r="O37">
        <v>12</v>
      </c>
      <c r="P37">
        <v>13</v>
      </c>
      <c r="Q37">
        <v>4</v>
      </c>
      <c r="R37">
        <v>4</v>
      </c>
      <c r="S37">
        <v>2</v>
      </c>
      <c r="T37">
        <v>2</v>
      </c>
      <c r="U37">
        <v>2</v>
      </c>
      <c r="V37">
        <v>9</v>
      </c>
      <c r="W37">
        <v>8</v>
      </c>
      <c r="X37">
        <v>8</v>
      </c>
      <c r="Y37">
        <v>10</v>
      </c>
      <c r="Z37">
        <v>6</v>
      </c>
    </row>
    <row r="38" spans="1:26" x14ac:dyDescent="0.25">
      <c r="A38" t="s">
        <v>91</v>
      </c>
      <c r="B38">
        <v>9</v>
      </c>
      <c r="C38">
        <v>9</v>
      </c>
      <c r="D38">
        <v>6</v>
      </c>
      <c r="E38">
        <v>1</v>
      </c>
      <c r="F38">
        <v>9</v>
      </c>
      <c r="G38">
        <v>6</v>
      </c>
      <c r="H38">
        <v>8</v>
      </c>
      <c r="I38">
        <v>10</v>
      </c>
      <c r="J38">
        <v>10</v>
      </c>
      <c r="K38">
        <v>5</v>
      </c>
      <c r="L38">
        <v>70</v>
      </c>
      <c r="M38">
        <v>11</v>
      </c>
      <c r="N38">
        <v>10</v>
      </c>
      <c r="O38">
        <v>9</v>
      </c>
      <c r="P38">
        <v>15</v>
      </c>
      <c r="Q38">
        <v>2</v>
      </c>
      <c r="R38">
        <v>5</v>
      </c>
      <c r="S38">
        <v>1</v>
      </c>
      <c r="T38">
        <v>5</v>
      </c>
      <c r="U38">
        <v>4</v>
      </c>
      <c r="V38">
        <v>10</v>
      </c>
      <c r="W38">
        <v>8</v>
      </c>
      <c r="X38">
        <v>9</v>
      </c>
      <c r="Y38">
        <v>6</v>
      </c>
      <c r="Z38">
        <v>5</v>
      </c>
    </row>
    <row r="39" spans="1:26" x14ac:dyDescent="0.25">
      <c r="A39" t="s">
        <v>92</v>
      </c>
      <c r="B39">
        <v>7</v>
      </c>
      <c r="C39">
        <v>5</v>
      </c>
      <c r="D39">
        <v>2</v>
      </c>
      <c r="E39">
        <v>4</v>
      </c>
      <c r="F39">
        <v>3</v>
      </c>
      <c r="G39">
        <v>6</v>
      </c>
      <c r="H39">
        <v>5</v>
      </c>
      <c r="I39">
        <v>6</v>
      </c>
      <c r="J39">
        <v>10</v>
      </c>
      <c r="K39">
        <v>8</v>
      </c>
      <c r="L39">
        <v>80</v>
      </c>
      <c r="M39">
        <v>15</v>
      </c>
      <c r="N39">
        <v>11</v>
      </c>
      <c r="O39">
        <v>10</v>
      </c>
      <c r="P39">
        <v>8</v>
      </c>
      <c r="Q39">
        <v>4</v>
      </c>
      <c r="R39">
        <v>3</v>
      </c>
      <c r="S39">
        <v>2</v>
      </c>
      <c r="T39">
        <v>4</v>
      </c>
      <c r="U39">
        <v>3</v>
      </c>
      <c r="V39">
        <v>6</v>
      </c>
      <c r="W39">
        <v>5</v>
      </c>
      <c r="X39">
        <v>7</v>
      </c>
      <c r="Y39">
        <v>6</v>
      </c>
      <c r="Z39">
        <v>7</v>
      </c>
    </row>
    <row r="40" spans="1:26" x14ac:dyDescent="0.25">
      <c r="A40" t="s">
        <v>93</v>
      </c>
      <c r="B40">
        <v>7</v>
      </c>
      <c r="C40">
        <v>3</v>
      </c>
      <c r="D40">
        <v>4</v>
      </c>
      <c r="E40">
        <v>7</v>
      </c>
      <c r="F40">
        <v>1</v>
      </c>
      <c r="G40">
        <v>6</v>
      </c>
      <c r="H40">
        <v>7</v>
      </c>
      <c r="I40">
        <v>10</v>
      </c>
      <c r="J40">
        <v>9</v>
      </c>
      <c r="K40">
        <v>10</v>
      </c>
      <c r="L40">
        <v>40</v>
      </c>
      <c r="M40">
        <v>13</v>
      </c>
      <c r="N40">
        <v>13</v>
      </c>
      <c r="O40">
        <v>13</v>
      </c>
      <c r="P40">
        <v>13</v>
      </c>
      <c r="Q40">
        <v>3</v>
      </c>
      <c r="R40">
        <v>3</v>
      </c>
      <c r="S40">
        <v>5</v>
      </c>
      <c r="T40">
        <v>5</v>
      </c>
      <c r="U40">
        <v>1</v>
      </c>
      <c r="V40">
        <v>8</v>
      </c>
      <c r="W40">
        <v>5</v>
      </c>
      <c r="X40">
        <v>10</v>
      </c>
      <c r="Y40">
        <v>7</v>
      </c>
      <c r="Z40">
        <v>5</v>
      </c>
    </row>
    <row r="41" spans="1:26" x14ac:dyDescent="0.25">
      <c r="A41" t="s">
        <v>94</v>
      </c>
      <c r="B41">
        <v>4</v>
      </c>
      <c r="C41">
        <v>4</v>
      </c>
      <c r="D41">
        <v>1</v>
      </c>
      <c r="E41">
        <v>2</v>
      </c>
      <c r="F41">
        <v>7</v>
      </c>
      <c r="G41">
        <v>10</v>
      </c>
      <c r="H41">
        <v>10</v>
      </c>
      <c r="I41">
        <v>8</v>
      </c>
      <c r="J41">
        <v>8</v>
      </c>
      <c r="K41">
        <v>7</v>
      </c>
      <c r="L41">
        <v>71</v>
      </c>
      <c r="M41">
        <v>13</v>
      </c>
      <c r="N41">
        <v>14</v>
      </c>
      <c r="O41">
        <v>11</v>
      </c>
      <c r="P41">
        <v>13</v>
      </c>
      <c r="Q41">
        <v>4</v>
      </c>
      <c r="R41">
        <v>5</v>
      </c>
      <c r="S41">
        <v>2</v>
      </c>
      <c r="T41">
        <v>4</v>
      </c>
      <c r="U41">
        <v>4</v>
      </c>
      <c r="V41">
        <v>6</v>
      </c>
      <c r="W41">
        <v>7</v>
      </c>
      <c r="X41">
        <v>10</v>
      </c>
      <c r="Y41">
        <v>10</v>
      </c>
      <c r="Z41">
        <v>7</v>
      </c>
    </row>
    <row r="42" spans="1:26" x14ac:dyDescent="0.25">
      <c r="A42" t="s">
        <v>95</v>
      </c>
      <c r="B42">
        <v>2</v>
      </c>
      <c r="C42">
        <v>3</v>
      </c>
      <c r="D42">
        <v>3</v>
      </c>
      <c r="E42">
        <v>10</v>
      </c>
      <c r="F42">
        <v>6</v>
      </c>
      <c r="G42">
        <v>10</v>
      </c>
      <c r="H42">
        <v>8</v>
      </c>
      <c r="I42">
        <v>5</v>
      </c>
      <c r="J42">
        <v>10</v>
      </c>
      <c r="K42">
        <v>9</v>
      </c>
      <c r="L42">
        <v>54</v>
      </c>
      <c r="M42">
        <v>11</v>
      </c>
      <c r="N42">
        <v>10</v>
      </c>
      <c r="O42">
        <v>8</v>
      </c>
      <c r="P42">
        <v>14</v>
      </c>
      <c r="Q42">
        <v>1</v>
      </c>
      <c r="R42">
        <v>2</v>
      </c>
      <c r="S42">
        <v>2</v>
      </c>
      <c r="T42">
        <v>1</v>
      </c>
      <c r="U42">
        <v>5</v>
      </c>
      <c r="V42">
        <v>9</v>
      </c>
      <c r="W42">
        <v>9</v>
      </c>
      <c r="X42">
        <v>7</v>
      </c>
      <c r="Y42">
        <v>9</v>
      </c>
      <c r="Z42">
        <v>6</v>
      </c>
    </row>
    <row r="43" spans="1:26" x14ac:dyDescent="0.25">
      <c r="A43" t="s">
        <v>96</v>
      </c>
      <c r="B43">
        <v>2</v>
      </c>
      <c r="C43">
        <v>2</v>
      </c>
      <c r="D43">
        <v>4</v>
      </c>
      <c r="E43">
        <v>5</v>
      </c>
      <c r="F43">
        <v>6</v>
      </c>
      <c r="G43">
        <v>10</v>
      </c>
      <c r="H43">
        <v>5</v>
      </c>
      <c r="I43">
        <v>6</v>
      </c>
      <c r="J43">
        <v>9</v>
      </c>
      <c r="K43">
        <v>9</v>
      </c>
      <c r="L43">
        <v>52</v>
      </c>
      <c r="M43">
        <v>13</v>
      </c>
      <c r="N43">
        <v>14</v>
      </c>
      <c r="O43">
        <v>14</v>
      </c>
      <c r="P43">
        <v>9</v>
      </c>
      <c r="Q43">
        <v>4</v>
      </c>
      <c r="R43">
        <v>5</v>
      </c>
      <c r="S43">
        <v>3</v>
      </c>
      <c r="T43">
        <v>2</v>
      </c>
      <c r="U43">
        <v>5</v>
      </c>
      <c r="V43">
        <v>5</v>
      </c>
      <c r="W43">
        <v>8</v>
      </c>
      <c r="X43">
        <v>6</v>
      </c>
      <c r="Y43">
        <v>10</v>
      </c>
      <c r="Z43">
        <v>6</v>
      </c>
    </row>
    <row r="44" spans="1:26" x14ac:dyDescent="0.25">
      <c r="A44" t="s">
        <v>97</v>
      </c>
      <c r="B44">
        <v>5</v>
      </c>
      <c r="C44">
        <v>7</v>
      </c>
      <c r="D44">
        <v>3</v>
      </c>
      <c r="E44">
        <v>4</v>
      </c>
      <c r="F44">
        <v>10</v>
      </c>
      <c r="G44">
        <v>5</v>
      </c>
      <c r="H44">
        <v>8</v>
      </c>
      <c r="I44">
        <v>6</v>
      </c>
      <c r="J44">
        <v>7</v>
      </c>
      <c r="K44">
        <v>10</v>
      </c>
      <c r="L44">
        <v>43</v>
      </c>
      <c r="M44">
        <v>14</v>
      </c>
      <c r="N44">
        <v>15</v>
      </c>
      <c r="O44">
        <v>14</v>
      </c>
      <c r="P44">
        <v>10</v>
      </c>
      <c r="Q44">
        <v>5</v>
      </c>
      <c r="R44">
        <v>2</v>
      </c>
      <c r="S44">
        <v>5</v>
      </c>
      <c r="T44">
        <v>4</v>
      </c>
      <c r="U44">
        <v>3</v>
      </c>
      <c r="V44">
        <v>8</v>
      </c>
      <c r="W44">
        <v>8</v>
      </c>
      <c r="X44">
        <v>9</v>
      </c>
      <c r="Y44">
        <v>6</v>
      </c>
      <c r="Z44">
        <v>9</v>
      </c>
    </row>
    <row r="45" spans="1:26" x14ac:dyDescent="0.25">
      <c r="A45" t="s">
        <v>98</v>
      </c>
      <c r="B45">
        <v>9</v>
      </c>
      <c r="C45">
        <v>6</v>
      </c>
      <c r="D45">
        <v>7</v>
      </c>
      <c r="E45">
        <v>4</v>
      </c>
      <c r="F45">
        <v>2</v>
      </c>
      <c r="G45">
        <v>6</v>
      </c>
      <c r="H45">
        <v>8</v>
      </c>
      <c r="I45">
        <v>9</v>
      </c>
      <c r="J45">
        <v>5</v>
      </c>
      <c r="K45">
        <v>5</v>
      </c>
      <c r="L45">
        <v>51</v>
      </c>
      <c r="M45">
        <v>9</v>
      </c>
      <c r="N45">
        <v>11</v>
      </c>
      <c r="O45">
        <v>10</v>
      </c>
      <c r="P45">
        <v>10</v>
      </c>
      <c r="Q45">
        <v>3</v>
      </c>
      <c r="R45">
        <v>4</v>
      </c>
      <c r="S45">
        <v>4</v>
      </c>
      <c r="T45">
        <v>1</v>
      </c>
      <c r="U45">
        <v>2</v>
      </c>
      <c r="V45">
        <v>6</v>
      </c>
      <c r="W45">
        <v>6</v>
      </c>
      <c r="X45">
        <v>5</v>
      </c>
      <c r="Y45">
        <v>6</v>
      </c>
      <c r="Z45">
        <v>8</v>
      </c>
    </row>
    <row r="46" spans="1:26" x14ac:dyDescent="0.25">
      <c r="A46" t="s">
        <v>99</v>
      </c>
      <c r="B46">
        <v>3</v>
      </c>
      <c r="C46">
        <v>3</v>
      </c>
      <c r="D46">
        <v>9</v>
      </c>
      <c r="E46">
        <v>1</v>
      </c>
      <c r="F46">
        <v>2</v>
      </c>
      <c r="G46">
        <v>9</v>
      </c>
      <c r="H46">
        <v>5</v>
      </c>
      <c r="I46">
        <v>7</v>
      </c>
      <c r="J46">
        <v>10</v>
      </c>
      <c r="K46">
        <v>9</v>
      </c>
      <c r="L46">
        <v>38</v>
      </c>
      <c r="M46">
        <v>14</v>
      </c>
      <c r="N46">
        <v>12</v>
      </c>
      <c r="O46">
        <v>12</v>
      </c>
      <c r="P46">
        <v>8</v>
      </c>
      <c r="Q46">
        <v>5</v>
      </c>
      <c r="R46">
        <v>5</v>
      </c>
      <c r="S46">
        <v>5</v>
      </c>
      <c r="T46">
        <v>3</v>
      </c>
      <c r="U46">
        <v>3</v>
      </c>
      <c r="V46">
        <v>5</v>
      </c>
      <c r="W46">
        <v>5</v>
      </c>
      <c r="X46">
        <v>5</v>
      </c>
      <c r="Y46">
        <v>8</v>
      </c>
      <c r="Z46">
        <v>9</v>
      </c>
    </row>
    <row r="47" spans="1:26" x14ac:dyDescent="0.25">
      <c r="A47" t="s">
        <v>100</v>
      </c>
      <c r="B47">
        <v>3</v>
      </c>
      <c r="C47">
        <v>9</v>
      </c>
      <c r="D47">
        <v>9</v>
      </c>
      <c r="E47">
        <v>8</v>
      </c>
      <c r="F47">
        <v>9</v>
      </c>
      <c r="G47">
        <v>6</v>
      </c>
      <c r="H47">
        <v>8</v>
      </c>
      <c r="I47">
        <v>9</v>
      </c>
      <c r="J47">
        <v>9</v>
      </c>
      <c r="K47">
        <v>8</v>
      </c>
      <c r="L47">
        <v>51</v>
      </c>
      <c r="M47">
        <v>12</v>
      </c>
      <c r="N47">
        <v>12</v>
      </c>
      <c r="O47">
        <v>15</v>
      </c>
      <c r="P47">
        <v>12</v>
      </c>
      <c r="Q47">
        <v>3</v>
      </c>
      <c r="R47">
        <v>1</v>
      </c>
      <c r="S47">
        <v>4</v>
      </c>
      <c r="T47">
        <v>5</v>
      </c>
      <c r="U47">
        <v>4</v>
      </c>
      <c r="V47">
        <v>7</v>
      </c>
      <c r="W47">
        <v>6</v>
      </c>
      <c r="X47">
        <v>9</v>
      </c>
      <c r="Y47">
        <v>10</v>
      </c>
      <c r="Z47">
        <v>9</v>
      </c>
    </row>
    <row r="48" spans="1:26" x14ac:dyDescent="0.25">
      <c r="A48" t="s">
        <v>101</v>
      </c>
      <c r="B48">
        <v>10</v>
      </c>
      <c r="C48">
        <v>1</v>
      </c>
      <c r="D48">
        <v>6</v>
      </c>
      <c r="E48">
        <v>10</v>
      </c>
      <c r="F48">
        <v>4</v>
      </c>
      <c r="G48">
        <v>5</v>
      </c>
      <c r="H48">
        <v>6</v>
      </c>
      <c r="I48">
        <v>10</v>
      </c>
      <c r="J48">
        <v>7</v>
      </c>
      <c r="K48">
        <v>5</v>
      </c>
      <c r="L48">
        <v>61</v>
      </c>
      <c r="M48">
        <v>8</v>
      </c>
      <c r="N48">
        <v>9</v>
      </c>
      <c r="O48">
        <v>8</v>
      </c>
      <c r="P48">
        <v>14</v>
      </c>
      <c r="Q48">
        <v>1</v>
      </c>
      <c r="R48">
        <v>4</v>
      </c>
      <c r="S48">
        <v>3</v>
      </c>
      <c r="T48">
        <v>2</v>
      </c>
      <c r="U48">
        <v>5</v>
      </c>
      <c r="V48">
        <v>10</v>
      </c>
      <c r="W48">
        <v>10</v>
      </c>
      <c r="X48">
        <v>8</v>
      </c>
      <c r="Y48">
        <v>6</v>
      </c>
      <c r="Z48">
        <v>10</v>
      </c>
    </row>
    <row r="49" spans="1:26" x14ac:dyDescent="0.25">
      <c r="A49" t="s">
        <v>102</v>
      </c>
      <c r="B49">
        <v>9</v>
      </c>
      <c r="C49">
        <v>3</v>
      </c>
      <c r="D49">
        <v>1</v>
      </c>
      <c r="E49">
        <v>5</v>
      </c>
      <c r="F49">
        <v>2</v>
      </c>
      <c r="G49">
        <v>5</v>
      </c>
      <c r="H49">
        <v>5</v>
      </c>
      <c r="I49">
        <v>6</v>
      </c>
      <c r="J49">
        <v>10</v>
      </c>
      <c r="K49">
        <v>9</v>
      </c>
      <c r="L49">
        <v>26</v>
      </c>
      <c r="M49">
        <v>14</v>
      </c>
      <c r="N49">
        <v>10</v>
      </c>
      <c r="O49">
        <v>10</v>
      </c>
      <c r="P49">
        <v>10</v>
      </c>
      <c r="Q49">
        <v>5</v>
      </c>
      <c r="R49">
        <v>1</v>
      </c>
      <c r="S49">
        <v>2</v>
      </c>
      <c r="T49">
        <v>1</v>
      </c>
      <c r="U49">
        <v>3</v>
      </c>
      <c r="V49">
        <v>5</v>
      </c>
      <c r="W49">
        <v>5</v>
      </c>
      <c r="X49">
        <v>9</v>
      </c>
      <c r="Y49">
        <v>5</v>
      </c>
      <c r="Z49">
        <v>10</v>
      </c>
    </row>
    <row r="50" spans="1:26" x14ac:dyDescent="0.25">
      <c r="A50" t="s">
        <v>103</v>
      </c>
      <c r="B50">
        <v>6</v>
      </c>
      <c r="C50">
        <v>4</v>
      </c>
      <c r="D50">
        <v>10</v>
      </c>
      <c r="E50">
        <v>4</v>
      </c>
      <c r="F50">
        <v>6</v>
      </c>
      <c r="G50">
        <v>8</v>
      </c>
      <c r="H50">
        <v>8</v>
      </c>
      <c r="I50">
        <v>9</v>
      </c>
      <c r="J50">
        <v>6</v>
      </c>
      <c r="K50">
        <v>6</v>
      </c>
      <c r="L50">
        <v>53</v>
      </c>
      <c r="M50">
        <v>9</v>
      </c>
      <c r="N50">
        <v>12</v>
      </c>
      <c r="O50">
        <v>13</v>
      </c>
      <c r="P50">
        <v>11</v>
      </c>
      <c r="Q50">
        <v>4</v>
      </c>
      <c r="R50">
        <v>3</v>
      </c>
      <c r="S50">
        <v>2</v>
      </c>
      <c r="T50">
        <v>3</v>
      </c>
      <c r="U50">
        <v>4</v>
      </c>
      <c r="V50">
        <v>8</v>
      </c>
      <c r="W50">
        <v>6</v>
      </c>
      <c r="X50">
        <v>8</v>
      </c>
      <c r="Y50">
        <v>9</v>
      </c>
      <c r="Z50">
        <v>8</v>
      </c>
    </row>
    <row r="51" spans="1:26" x14ac:dyDescent="0.25">
      <c r="A51" t="s">
        <v>104</v>
      </c>
      <c r="B51">
        <v>6</v>
      </c>
      <c r="C51">
        <v>1</v>
      </c>
      <c r="D51">
        <v>7</v>
      </c>
      <c r="E51">
        <v>6</v>
      </c>
      <c r="F51">
        <v>5</v>
      </c>
      <c r="G51">
        <v>10</v>
      </c>
      <c r="H51">
        <v>5</v>
      </c>
      <c r="I51">
        <v>8</v>
      </c>
      <c r="J51">
        <v>9</v>
      </c>
      <c r="K51">
        <v>5</v>
      </c>
      <c r="L51">
        <v>72</v>
      </c>
      <c r="M51">
        <v>15</v>
      </c>
      <c r="N51">
        <v>11</v>
      </c>
      <c r="O51">
        <v>11</v>
      </c>
      <c r="P51">
        <v>9</v>
      </c>
      <c r="Q51">
        <v>1</v>
      </c>
      <c r="R51">
        <v>1</v>
      </c>
      <c r="S51">
        <v>3</v>
      </c>
      <c r="T51">
        <v>5</v>
      </c>
      <c r="U51">
        <v>1</v>
      </c>
      <c r="V51">
        <v>6</v>
      </c>
      <c r="W51">
        <v>6</v>
      </c>
      <c r="X51">
        <v>8</v>
      </c>
      <c r="Y51">
        <v>10</v>
      </c>
      <c r="Z51">
        <v>9</v>
      </c>
    </row>
    <row r="52" spans="1:26" x14ac:dyDescent="0.25">
      <c r="A52" t="s">
        <v>105</v>
      </c>
      <c r="B52">
        <v>5</v>
      </c>
      <c r="C52">
        <v>6</v>
      </c>
      <c r="D52">
        <v>9</v>
      </c>
      <c r="E52">
        <v>3</v>
      </c>
      <c r="F52">
        <v>6</v>
      </c>
      <c r="G52">
        <v>7</v>
      </c>
      <c r="H52">
        <v>7</v>
      </c>
      <c r="I52">
        <v>8</v>
      </c>
      <c r="J52">
        <v>10</v>
      </c>
      <c r="K52">
        <v>5</v>
      </c>
      <c r="L52">
        <v>39</v>
      </c>
      <c r="M52">
        <v>13</v>
      </c>
      <c r="N52">
        <v>10</v>
      </c>
      <c r="O52">
        <v>8</v>
      </c>
      <c r="P52">
        <v>15</v>
      </c>
      <c r="Q52">
        <v>2</v>
      </c>
      <c r="R52">
        <v>1</v>
      </c>
      <c r="S52">
        <v>5</v>
      </c>
      <c r="T52">
        <v>2</v>
      </c>
      <c r="U52">
        <v>4</v>
      </c>
      <c r="V52">
        <v>8</v>
      </c>
      <c r="W52">
        <v>6</v>
      </c>
      <c r="X52">
        <v>6</v>
      </c>
      <c r="Y52">
        <v>6</v>
      </c>
      <c r="Z52">
        <v>9</v>
      </c>
    </row>
    <row r="53" spans="1:26" x14ac:dyDescent="0.25">
      <c r="A53" t="s">
        <v>106</v>
      </c>
      <c r="B53">
        <v>9</v>
      </c>
      <c r="C53">
        <v>7</v>
      </c>
      <c r="D53">
        <v>4</v>
      </c>
      <c r="E53">
        <v>7</v>
      </c>
      <c r="F53">
        <v>2</v>
      </c>
      <c r="G53">
        <v>8</v>
      </c>
      <c r="H53">
        <v>8</v>
      </c>
      <c r="I53">
        <v>10</v>
      </c>
      <c r="J53">
        <v>8</v>
      </c>
      <c r="K53">
        <v>6</v>
      </c>
      <c r="L53">
        <v>33</v>
      </c>
      <c r="M53">
        <v>10</v>
      </c>
      <c r="N53">
        <v>8</v>
      </c>
      <c r="O53">
        <v>13</v>
      </c>
      <c r="P53">
        <v>12</v>
      </c>
      <c r="Q53">
        <v>1</v>
      </c>
      <c r="R53">
        <v>5</v>
      </c>
      <c r="S53">
        <v>5</v>
      </c>
      <c r="T53">
        <v>3</v>
      </c>
      <c r="U53">
        <v>2</v>
      </c>
      <c r="V53">
        <v>7</v>
      </c>
      <c r="W53">
        <v>9</v>
      </c>
      <c r="X53">
        <v>7</v>
      </c>
      <c r="Y53">
        <v>8</v>
      </c>
      <c r="Z53">
        <v>10</v>
      </c>
    </row>
    <row r="54" spans="1:26" x14ac:dyDescent="0.25">
      <c r="A54" t="s">
        <v>107</v>
      </c>
      <c r="B54">
        <v>5</v>
      </c>
      <c r="C54">
        <v>6</v>
      </c>
      <c r="D54">
        <v>1</v>
      </c>
      <c r="E54">
        <v>1</v>
      </c>
      <c r="F54">
        <v>3</v>
      </c>
      <c r="G54">
        <v>6</v>
      </c>
      <c r="H54">
        <v>10</v>
      </c>
      <c r="I54">
        <v>10</v>
      </c>
      <c r="J54">
        <v>6</v>
      </c>
      <c r="K54">
        <v>9</v>
      </c>
      <c r="L54">
        <v>34</v>
      </c>
      <c r="M54">
        <v>12</v>
      </c>
      <c r="N54">
        <v>13</v>
      </c>
      <c r="O54">
        <v>13</v>
      </c>
      <c r="P54">
        <v>12</v>
      </c>
      <c r="Q54">
        <v>4</v>
      </c>
      <c r="R54">
        <v>4</v>
      </c>
      <c r="S54">
        <v>5</v>
      </c>
      <c r="T54">
        <v>4</v>
      </c>
      <c r="U54">
        <v>1</v>
      </c>
      <c r="V54">
        <v>8</v>
      </c>
      <c r="W54">
        <v>10</v>
      </c>
      <c r="X54">
        <v>6</v>
      </c>
      <c r="Y54">
        <v>6</v>
      </c>
      <c r="Z54">
        <v>5</v>
      </c>
    </row>
    <row r="55" spans="1:26" x14ac:dyDescent="0.25">
      <c r="A55" t="s">
        <v>108</v>
      </c>
      <c r="B55">
        <v>2</v>
      </c>
      <c r="C55">
        <v>10</v>
      </c>
      <c r="D55">
        <v>4</v>
      </c>
      <c r="E55">
        <v>5</v>
      </c>
      <c r="F55">
        <v>10</v>
      </c>
      <c r="G55">
        <v>6</v>
      </c>
      <c r="H55">
        <v>9</v>
      </c>
      <c r="I55">
        <v>10</v>
      </c>
      <c r="J55">
        <v>8</v>
      </c>
      <c r="K55">
        <v>9</v>
      </c>
      <c r="L55">
        <v>60</v>
      </c>
      <c r="M55">
        <v>8</v>
      </c>
      <c r="N55">
        <v>9</v>
      </c>
      <c r="O55">
        <v>13</v>
      </c>
      <c r="P55">
        <v>15</v>
      </c>
      <c r="Q55">
        <v>3</v>
      </c>
      <c r="R55">
        <v>4</v>
      </c>
      <c r="S55">
        <v>3</v>
      </c>
      <c r="T55">
        <v>2</v>
      </c>
      <c r="U55">
        <v>3</v>
      </c>
      <c r="V55">
        <v>10</v>
      </c>
      <c r="W55">
        <v>10</v>
      </c>
      <c r="X55">
        <v>9</v>
      </c>
      <c r="Y55">
        <v>5</v>
      </c>
      <c r="Z55">
        <v>9</v>
      </c>
    </row>
    <row r="56" spans="1:26" x14ac:dyDescent="0.25">
      <c r="A56" t="s">
        <v>109</v>
      </c>
      <c r="B56">
        <v>3</v>
      </c>
      <c r="C56">
        <v>2</v>
      </c>
      <c r="D56">
        <v>9</v>
      </c>
      <c r="E56">
        <v>6</v>
      </c>
      <c r="F56">
        <v>1</v>
      </c>
      <c r="G56">
        <v>8</v>
      </c>
      <c r="H56">
        <v>5</v>
      </c>
      <c r="I56">
        <v>7</v>
      </c>
      <c r="J56">
        <v>7</v>
      </c>
      <c r="K56">
        <v>6</v>
      </c>
      <c r="L56">
        <v>46</v>
      </c>
      <c r="M56">
        <v>11</v>
      </c>
      <c r="N56">
        <v>11</v>
      </c>
      <c r="O56">
        <v>10</v>
      </c>
      <c r="P56">
        <v>9</v>
      </c>
      <c r="Q56">
        <v>1</v>
      </c>
      <c r="R56">
        <v>1</v>
      </c>
      <c r="S56">
        <v>4</v>
      </c>
      <c r="T56">
        <v>1</v>
      </c>
      <c r="U56">
        <v>3</v>
      </c>
      <c r="V56">
        <v>10</v>
      </c>
      <c r="W56">
        <v>10</v>
      </c>
      <c r="X56">
        <v>7</v>
      </c>
      <c r="Y56">
        <v>7</v>
      </c>
      <c r="Z56">
        <v>6</v>
      </c>
    </row>
    <row r="57" spans="1:26" x14ac:dyDescent="0.25">
      <c r="A57" t="s">
        <v>110</v>
      </c>
      <c r="B57">
        <v>6</v>
      </c>
      <c r="C57">
        <v>2</v>
      </c>
      <c r="D57">
        <v>7</v>
      </c>
      <c r="E57">
        <v>7</v>
      </c>
      <c r="F57">
        <v>5</v>
      </c>
      <c r="G57">
        <v>7</v>
      </c>
      <c r="H57">
        <v>10</v>
      </c>
      <c r="I57">
        <v>10</v>
      </c>
      <c r="J57">
        <v>8</v>
      </c>
      <c r="K57">
        <v>5</v>
      </c>
      <c r="L57">
        <v>30</v>
      </c>
      <c r="M57">
        <v>11</v>
      </c>
      <c r="N57">
        <v>9</v>
      </c>
      <c r="O57">
        <v>15</v>
      </c>
      <c r="P57">
        <v>8</v>
      </c>
      <c r="Q57">
        <v>3</v>
      </c>
      <c r="R57">
        <v>4</v>
      </c>
      <c r="S57">
        <v>4</v>
      </c>
      <c r="T57">
        <v>1</v>
      </c>
      <c r="U57">
        <v>2</v>
      </c>
      <c r="V57">
        <v>5</v>
      </c>
      <c r="W57">
        <v>9</v>
      </c>
      <c r="X57">
        <v>7</v>
      </c>
      <c r="Y57">
        <v>9</v>
      </c>
      <c r="Z57">
        <v>9</v>
      </c>
    </row>
    <row r="58" spans="1:26" x14ac:dyDescent="0.25">
      <c r="A58" t="s">
        <v>111</v>
      </c>
      <c r="B58">
        <v>1</v>
      </c>
      <c r="C58">
        <v>5</v>
      </c>
      <c r="D58">
        <v>8</v>
      </c>
      <c r="E58">
        <v>10</v>
      </c>
      <c r="F58">
        <v>4</v>
      </c>
      <c r="G58">
        <v>5</v>
      </c>
      <c r="H58">
        <v>9</v>
      </c>
      <c r="I58">
        <v>9</v>
      </c>
      <c r="J58">
        <v>6</v>
      </c>
      <c r="K58">
        <v>10</v>
      </c>
      <c r="L58">
        <v>22</v>
      </c>
      <c r="M58">
        <v>14</v>
      </c>
      <c r="N58">
        <v>9</v>
      </c>
      <c r="O58">
        <v>15</v>
      </c>
      <c r="P58">
        <v>12</v>
      </c>
      <c r="Q58">
        <v>3</v>
      </c>
      <c r="R58">
        <v>4</v>
      </c>
      <c r="S58">
        <v>1</v>
      </c>
      <c r="T58">
        <v>3</v>
      </c>
      <c r="U58">
        <v>4</v>
      </c>
      <c r="V58">
        <v>6</v>
      </c>
      <c r="W58">
        <v>10</v>
      </c>
      <c r="X58">
        <v>5</v>
      </c>
      <c r="Y58">
        <v>5</v>
      </c>
      <c r="Z58">
        <v>5</v>
      </c>
    </row>
    <row r="59" spans="1:26" x14ac:dyDescent="0.25">
      <c r="A59" t="s">
        <v>112</v>
      </c>
      <c r="B59">
        <v>10</v>
      </c>
      <c r="C59">
        <v>10</v>
      </c>
      <c r="D59">
        <v>1</v>
      </c>
      <c r="E59">
        <v>2</v>
      </c>
      <c r="F59">
        <v>2</v>
      </c>
      <c r="G59">
        <v>5</v>
      </c>
      <c r="H59">
        <v>6</v>
      </c>
      <c r="I59">
        <v>5</v>
      </c>
      <c r="J59">
        <v>7</v>
      </c>
      <c r="K59">
        <v>7</v>
      </c>
      <c r="L59">
        <v>63</v>
      </c>
      <c r="M59">
        <v>12</v>
      </c>
      <c r="N59">
        <v>13</v>
      </c>
      <c r="O59">
        <v>8</v>
      </c>
      <c r="P59">
        <v>10</v>
      </c>
      <c r="Q59">
        <v>4</v>
      </c>
      <c r="R59">
        <v>4</v>
      </c>
      <c r="S59">
        <v>1</v>
      </c>
      <c r="T59">
        <v>4</v>
      </c>
      <c r="U59">
        <v>3</v>
      </c>
      <c r="V59">
        <v>6</v>
      </c>
      <c r="W59">
        <v>6</v>
      </c>
      <c r="X59">
        <v>5</v>
      </c>
      <c r="Y59">
        <v>10</v>
      </c>
      <c r="Z59">
        <v>9</v>
      </c>
    </row>
    <row r="60" spans="1:26" x14ac:dyDescent="0.25">
      <c r="A60" t="s">
        <v>113</v>
      </c>
      <c r="B60">
        <v>5</v>
      </c>
      <c r="C60">
        <v>10</v>
      </c>
      <c r="D60">
        <v>6</v>
      </c>
      <c r="E60">
        <v>10</v>
      </c>
      <c r="F60">
        <v>3</v>
      </c>
      <c r="G60">
        <v>6</v>
      </c>
      <c r="H60">
        <v>8</v>
      </c>
      <c r="I60">
        <v>8</v>
      </c>
      <c r="J60">
        <v>10</v>
      </c>
      <c r="K60">
        <v>10</v>
      </c>
      <c r="L60">
        <v>80</v>
      </c>
      <c r="M60">
        <v>8</v>
      </c>
      <c r="N60">
        <v>9</v>
      </c>
      <c r="O60">
        <v>12</v>
      </c>
      <c r="P60">
        <v>15</v>
      </c>
      <c r="Q60">
        <v>1</v>
      </c>
      <c r="R60">
        <v>5</v>
      </c>
      <c r="S60">
        <v>1</v>
      </c>
      <c r="T60">
        <v>1</v>
      </c>
      <c r="U60">
        <v>4</v>
      </c>
      <c r="V60">
        <v>7</v>
      </c>
      <c r="W60">
        <v>6</v>
      </c>
      <c r="X60">
        <v>7</v>
      </c>
      <c r="Y60">
        <v>8</v>
      </c>
      <c r="Z60">
        <v>6</v>
      </c>
    </row>
    <row r="61" spans="1:26" x14ac:dyDescent="0.25">
      <c r="A61" t="s">
        <v>114</v>
      </c>
      <c r="B61">
        <v>6</v>
      </c>
      <c r="C61">
        <v>3</v>
      </c>
      <c r="D61">
        <v>7</v>
      </c>
      <c r="E61">
        <v>4</v>
      </c>
      <c r="F61">
        <v>8</v>
      </c>
      <c r="G61">
        <v>9</v>
      </c>
      <c r="H61">
        <v>9</v>
      </c>
      <c r="I61">
        <v>5</v>
      </c>
      <c r="J61">
        <v>5</v>
      </c>
      <c r="K61">
        <v>5</v>
      </c>
      <c r="L61">
        <v>62</v>
      </c>
      <c r="M61">
        <v>13</v>
      </c>
      <c r="N61">
        <v>11</v>
      </c>
      <c r="O61">
        <v>9</v>
      </c>
      <c r="P61">
        <v>11</v>
      </c>
      <c r="Q61">
        <v>2</v>
      </c>
      <c r="R61">
        <v>5</v>
      </c>
      <c r="S61">
        <v>5</v>
      </c>
      <c r="T61">
        <v>5</v>
      </c>
      <c r="U61">
        <v>2</v>
      </c>
      <c r="V61">
        <v>6</v>
      </c>
      <c r="W61">
        <v>7</v>
      </c>
      <c r="X61">
        <v>6</v>
      </c>
      <c r="Y61">
        <v>7</v>
      </c>
      <c r="Z61">
        <v>5</v>
      </c>
    </row>
    <row r="62" spans="1:26" x14ac:dyDescent="0.25">
      <c r="A62" t="s">
        <v>115</v>
      </c>
      <c r="B62">
        <v>10</v>
      </c>
      <c r="C62">
        <v>9</v>
      </c>
      <c r="D62">
        <v>1</v>
      </c>
      <c r="E62">
        <v>4</v>
      </c>
      <c r="F62">
        <v>6</v>
      </c>
      <c r="G62">
        <v>5</v>
      </c>
      <c r="H62">
        <v>6</v>
      </c>
      <c r="I62">
        <v>6</v>
      </c>
      <c r="J62">
        <v>5</v>
      </c>
      <c r="K62">
        <v>6</v>
      </c>
      <c r="L62">
        <v>65</v>
      </c>
      <c r="M62">
        <v>14</v>
      </c>
      <c r="N62">
        <v>11</v>
      </c>
      <c r="O62">
        <v>12</v>
      </c>
      <c r="P62">
        <v>14</v>
      </c>
      <c r="Q62">
        <v>3</v>
      </c>
      <c r="R62">
        <v>3</v>
      </c>
      <c r="S62">
        <v>5</v>
      </c>
      <c r="T62">
        <v>4</v>
      </c>
      <c r="U62">
        <v>3</v>
      </c>
      <c r="V62">
        <v>7</v>
      </c>
      <c r="W62">
        <v>5</v>
      </c>
      <c r="X62">
        <v>10</v>
      </c>
      <c r="Y62">
        <v>9</v>
      </c>
      <c r="Z62">
        <v>8</v>
      </c>
    </row>
    <row r="63" spans="1:26" x14ac:dyDescent="0.25">
      <c r="A63" t="s">
        <v>116</v>
      </c>
      <c r="B63">
        <v>5</v>
      </c>
      <c r="C63">
        <v>3</v>
      </c>
      <c r="D63">
        <v>10</v>
      </c>
      <c r="E63">
        <v>7</v>
      </c>
      <c r="F63">
        <v>8</v>
      </c>
      <c r="G63">
        <v>8</v>
      </c>
      <c r="H63">
        <v>8</v>
      </c>
      <c r="I63">
        <v>5</v>
      </c>
      <c r="J63">
        <v>6</v>
      </c>
      <c r="K63">
        <v>8</v>
      </c>
      <c r="L63">
        <v>50</v>
      </c>
      <c r="M63">
        <v>11</v>
      </c>
      <c r="N63">
        <v>10</v>
      </c>
      <c r="O63">
        <v>13</v>
      </c>
      <c r="P63">
        <v>14</v>
      </c>
      <c r="Q63">
        <v>3</v>
      </c>
      <c r="R63">
        <v>4</v>
      </c>
      <c r="S63">
        <v>3</v>
      </c>
      <c r="T63">
        <v>5</v>
      </c>
      <c r="U63">
        <v>1</v>
      </c>
      <c r="V63">
        <v>5</v>
      </c>
      <c r="W63">
        <v>6</v>
      </c>
      <c r="X63">
        <v>10</v>
      </c>
      <c r="Y63">
        <v>5</v>
      </c>
      <c r="Z63">
        <v>8</v>
      </c>
    </row>
    <row r="64" spans="1:26" x14ac:dyDescent="0.25">
      <c r="A64" t="s">
        <v>117</v>
      </c>
      <c r="B64">
        <v>8</v>
      </c>
      <c r="C64">
        <v>7</v>
      </c>
      <c r="D64">
        <v>4</v>
      </c>
      <c r="E64">
        <v>6</v>
      </c>
      <c r="F64">
        <v>8</v>
      </c>
      <c r="G64">
        <v>9</v>
      </c>
      <c r="H64">
        <v>8</v>
      </c>
      <c r="I64">
        <v>6</v>
      </c>
      <c r="J64">
        <v>10</v>
      </c>
      <c r="K64">
        <v>5</v>
      </c>
      <c r="L64">
        <v>30</v>
      </c>
      <c r="M64">
        <v>11</v>
      </c>
      <c r="N64">
        <v>12</v>
      </c>
      <c r="O64">
        <v>13</v>
      </c>
      <c r="P64">
        <v>11</v>
      </c>
      <c r="Q64">
        <v>2</v>
      </c>
      <c r="R64">
        <v>5</v>
      </c>
      <c r="S64">
        <v>3</v>
      </c>
      <c r="T64">
        <v>4</v>
      </c>
      <c r="U64">
        <v>2</v>
      </c>
      <c r="V64">
        <v>9</v>
      </c>
      <c r="W64">
        <v>7</v>
      </c>
      <c r="X64">
        <v>7</v>
      </c>
      <c r="Y64">
        <v>5</v>
      </c>
      <c r="Z64">
        <v>10</v>
      </c>
    </row>
    <row r="65" spans="1:26" x14ac:dyDescent="0.25">
      <c r="A65" t="s">
        <v>118</v>
      </c>
      <c r="B65">
        <v>3</v>
      </c>
      <c r="C65">
        <v>7</v>
      </c>
      <c r="D65">
        <v>8</v>
      </c>
      <c r="E65">
        <v>3</v>
      </c>
      <c r="F65">
        <v>7</v>
      </c>
      <c r="G65">
        <v>5</v>
      </c>
      <c r="H65">
        <v>8</v>
      </c>
      <c r="I65">
        <v>10</v>
      </c>
      <c r="J65">
        <v>6</v>
      </c>
      <c r="K65">
        <v>7</v>
      </c>
      <c r="L65">
        <v>79</v>
      </c>
      <c r="M65">
        <v>14</v>
      </c>
      <c r="N65">
        <v>14</v>
      </c>
      <c r="O65">
        <v>13</v>
      </c>
      <c r="P65">
        <v>13</v>
      </c>
      <c r="Q65">
        <v>3</v>
      </c>
      <c r="R65">
        <v>3</v>
      </c>
      <c r="S65">
        <v>2</v>
      </c>
      <c r="T65">
        <v>4</v>
      </c>
      <c r="U65">
        <v>3</v>
      </c>
      <c r="V65">
        <v>8</v>
      </c>
      <c r="W65">
        <v>7</v>
      </c>
      <c r="X65">
        <v>5</v>
      </c>
      <c r="Y65">
        <v>7</v>
      </c>
      <c r="Z65">
        <v>8</v>
      </c>
    </row>
    <row r="66" spans="1:26" x14ac:dyDescent="0.25">
      <c r="A66" t="s">
        <v>119</v>
      </c>
      <c r="B66">
        <v>6</v>
      </c>
      <c r="C66">
        <v>7</v>
      </c>
      <c r="D66">
        <v>9</v>
      </c>
      <c r="E66">
        <v>5</v>
      </c>
      <c r="F66">
        <v>6</v>
      </c>
      <c r="G66">
        <v>7</v>
      </c>
      <c r="H66">
        <v>6</v>
      </c>
      <c r="I66">
        <v>6</v>
      </c>
      <c r="J66">
        <v>7</v>
      </c>
      <c r="K66">
        <v>10</v>
      </c>
      <c r="L66">
        <v>67</v>
      </c>
      <c r="M66">
        <v>15</v>
      </c>
      <c r="N66">
        <v>9</v>
      </c>
      <c r="O66">
        <v>15</v>
      </c>
      <c r="P66">
        <v>14</v>
      </c>
      <c r="Q66">
        <v>4</v>
      </c>
      <c r="R66">
        <v>3</v>
      </c>
      <c r="S66">
        <v>1</v>
      </c>
      <c r="T66">
        <v>2</v>
      </c>
      <c r="U66">
        <v>3</v>
      </c>
      <c r="V66">
        <v>5</v>
      </c>
      <c r="W66">
        <v>6</v>
      </c>
      <c r="X66">
        <v>6</v>
      </c>
      <c r="Y66">
        <v>8</v>
      </c>
      <c r="Z66">
        <v>10</v>
      </c>
    </row>
    <row r="67" spans="1:26" x14ac:dyDescent="0.25">
      <c r="A67" t="s">
        <v>120</v>
      </c>
      <c r="B67">
        <v>1</v>
      </c>
      <c r="C67">
        <v>6</v>
      </c>
      <c r="D67">
        <v>7</v>
      </c>
      <c r="E67">
        <v>1</v>
      </c>
      <c r="F67">
        <v>4</v>
      </c>
      <c r="G67">
        <v>6</v>
      </c>
      <c r="H67">
        <v>10</v>
      </c>
      <c r="I67">
        <v>8</v>
      </c>
      <c r="J67">
        <v>6</v>
      </c>
      <c r="K67">
        <v>9</v>
      </c>
      <c r="L67">
        <v>44</v>
      </c>
      <c r="M67">
        <v>8</v>
      </c>
      <c r="N67">
        <v>12</v>
      </c>
      <c r="O67">
        <v>15</v>
      </c>
      <c r="P67">
        <v>14</v>
      </c>
      <c r="Q67">
        <v>1</v>
      </c>
      <c r="R67">
        <v>5</v>
      </c>
      <c r="S67">
        <v>1</v>
      </c>
      <c r="T67">
        <v>1</v>
      </c>
      <c r="U67">
        <v>5</v>
      </c>
      <c r="V67">
        <v>5</v>
      </c>
      <c r="W67">
        <v>9</v>
      </c>
      <c r="X67">
        <v>9</v>
      </c>
      <c r="Y67">
        <v>6</v>
      </c>
      <c r="Z67">
        <v>8</v>
      </c>
    </row>
    <row r="68" spans="1:26" x14ac:dyDescent="0.25">
      <c r="A68" t="s">
        <v>121</v>
      </c>
      <c r="B68">
        <v>1</v>
      </c>
      <c r="C68">
        <v>4</v>
      </c>
      <c r="D68">
        <v>8</v>
      </c>
      <c r="E68">
        <v>6</v>
      </c>
      <c r="F68">
        <v>5</v>
      </c>
      <c r="G68">
        <v>6</v>
      </c>
      <c r="H68">
        <v>6</v>
      </c>
      <c r="I68">
        <v>5</v>
      </c>
      <c r="J68">
        <v>5</v>
      </c>
      <c r="K68">
        <v>9</v>
      </c>
      <c r="L68">
        <v>78</v>
      </c>
      <c r="M68">
        <v>13</v>
      </c>
      <c r="N68">
        <v>15</v>
      </c>
      <c r="O68">
        <v>12</v>
      </c>
      <c r="P68">
        <v>15</v>
      </c>
      <c r="Q68">
        <v>2</v>
      </c>
      <c r="R68">
        <v>3</v>
      </c>
      <c r="S68">
        <v>4</v>
      </c>
      <c r="T68">
        <v>2</v>
      </c>
      <c r="U68">
        <v>5</v>
      </c>
      <c r="V68">
        <v>8</v>
      </c>
      <c r="W68">
        <v>10</v>
      </c>
      <c r="X68">
        <v>10</v>
      </c>
      <c r="Y68">
        <v>9</v>
      </c>
      <c r="Z68">
        <v>5</v>
      </c>
    </row>
    <row r="69" spans="1:26" x14ac:dyDescent="0.25">
      <c r="A69" t="s">
        <v>122</v>
      </c>
      <c r="B69">
        <v>7</v>
      </c>
      <c r="C69">
        <v>5</v>
      </c>
      <c r="D69">
        <v>4</v>
      </c>
      <c r="E69">
        <v>1</v>
      </c>
      <c r="F69">
        <v>4</v>
      </c>
      <c r="G69">
        <v>7</v>
      </c>
      <c r="H69">
        <v>7</v>
      </c>
      <c r="I69">
        <v>5</v>
      </c>
      <c r="J69">
        <v>8</v>
      </c>
      <c r="K69">
        <v>7</v>
      </c>
      <c r="L69">
        <v>61</v>
      </c>
      <c r="M69">
        <v>9</v>
      </c>
      <c r="N69">
        <v>13</v>
      </c>
      <c r="O69">
        <v>10</v>
      </c>
      <c r="P69">
        <v>9</v>
      </c>
      <c r="Q69">
        <v>2</v>
      </c>
      <c r="R69">
        <v>1</v>
      </c>
      <c r="S69">
        <v>4</v>
      </c>
      <c r="T69">
        <v>2</v>
      </c>
      <c r="U69">
        <v>5</v>
      </c>
      <c r="V69">
        <v>5</v>
      </c>
      <c r="W69">
        <v>5</v>
      </c>
      <c r="X69">
        <v>5</v>
      </c>
      <c r="Y69">
        <v>7</v>
      </c>
      <c r="Z69">
        <v>5</v>
      </c>
    </row>
    <row r="70" spans="1:26" x14ac:dyDescent="0.25">
      <c r="A70" t="s">
        <v>123</v>
      </c>
      <c r="B70">
        <v>7</v>
      </c>
      <c r="C70">
        <v>3</v>
      </c>
      <c r="D70">
        <v>10</v>
      </c>
      <c r="E70">
        <v>3</v>
      </c>
      <c r="F70">
        <v>5</v>
      </c>
      <c r="G70">
        <v>6</v>
      </c>
      <c r="H70">
        <v>7</v>
      </c>
      <c r="I70">
        <v>10</v>
      </c>
      <c r="J70">
        <v>7</v>
      </c>
      <c r="K70">
        <v>9</v>
      </c>
      <c r="L70">
        <v>65</v>
      </c>
      <c r="M70">
        <v>14</v>
      </c>
      <c r="N70">
        <v>14</v>
      </c>
      <c r="O70">
        <v>9</v>
      </c>
      <c r="P70">
        <v>11</v>
      </c>
      <c r="Q70">
        <v>1</v>
      </c>
      <c r="R70">
        <v>5</v>
      </c>
      <c r="S70">
        <v>1</v>
      </c>
      <c r="T70">
        <v>2</v>
      </c>
      <c r="U70">
        <v>4</v>
      </c>
      <c r="V70">
        <v>7</v>
      </c>
      <c r="W70">
        <v>9</v>
      </c>
      <c r="X70">
        <v>9</v>
      </c>
      <c r="Y70">
        <v>10</v>
      </c>
      <c r="Z70">
        <v>5</v>
      </c>
    </row>
    <row r="71" spans="1:26" x14ac:dyDescent="0.25">
      <c r="A71" t="s">
        <v>124</v>
      </c>
      <c r="B71">
        <v>8</v>
      </c>
      <c r="C71">
        <v>3</v>
      </c>
      <c r="D71">
        <v>1</v>
      </c>
      <c r="E71">
        <v>9</v>
      </c>
      <c r="F71">
        <v>6</v>
      </c>
      <c r="G71">
        <v>10</v>
      </c>
      <c r="H71">
        <v>8</v>
      </c>
      <c r="I71">
        <v>6</v>
      </c>
      <c r="J71">
        <v>7</v>
      </c>
      <c r="K71">
        <v>5</v>
      </c>
      <c r="L71">
        <v>67</v>
      </c>
      <c r="M71">
        <v>13</v>
      </c>
      <c r="N71">
        <v>10</v>
      </c>
      <c r="O71">
        <v>11</v>
      </c>
      <c r="P71">
        <v>11</v>
      </c>
      <c r="Q71">
        <v>4</v>
      </c>
      <c r="R71">
        <v>2</v>
      </c>
      <c r="S71">
        <v>1</v>
      </c>
      <c r="T71">
        <v>4</v>
      </c>
      <c r="U71">
        <v>3</v>
      </c>
      <c r="V71">
        <v>10</v>
      </c>
      <c r="W71">
        <v>9</v>
      </c>
      <c r="X71">
        <v>8</v>
      </c>
      <c r="Y71">
        <v>8</v>
      </c>
      <c r="Z71">
        <v>8</v>
      </c>
    </row>
    <row r="72" spans="1:26" x14ac:dyDescent="0.25">
      <c r="A72" t="s">
        <v>125</v>
      </c>
      <c r="B72">
        <v>9</v>
      </c>
      <c r="C72">
        <v>8</v>
      </c>
      <c r="D72">
        <v>1</v>
      </c>
      <c r="E72">
        <v>1</v>
      </c>
      <c r="F72">
        <v>4</v>
      </c>
      <c r="G72">
        <v>6</v>
      </c>
      <c r="H72">
        <v>10</v>
      </c>
      <c r="I72">
        <v>5</v>
      </c>
      <c r="J72">
        <v>10</v>
      </c>
      <c r="K72">
        <v>6</v>
      </c>
      <c r="L72">
        <v>46</v>
      </c>
      <c r="M72">
        <v>9</v>
      </c>
      <c r="N72">
        <v>8</v>
      </c>
      <c r="O72">
        <v>13</v>
      </c>
      <c r="P72">
        <v>10</v>
      </c>
      <c r="Q72">
        <v>4</v>
      </c>
      <c r="R72">
        <v>4</v>
      </c>
      <c r="S72">
        <v>3</v>
      </c>
      <c r="T72">
        <v>4</v>
      </c>
      <c r="U72">
        <v>1</v>
      </c>
      <c r="V72">
        <v>10</v>
      </c>
      <c r="W72">
        <v>8</v>
      </c>
      <c r="X72">
        <v>5</v>
      </c>
      <c r="Y72">
        <v>6</v>
      </c>
      <c r="Z72">
        <v>10</v>
      </c>
    </row>
    <row r="73" spans="1:26" x14ac:dyDescent="0.25">
      <c r="A73" t="s">
        <v>126</v>
      </c>
      <c r="B73">
        <v>5</v>
      </c>
      <c r="C73">
        <v>8</v>
      </c>
      <c r="D73">
        <v>8</v>
      </c>
      <c r="E73">
        <v>10</v>
      </c>
      <c r="F73">
        <v>7</v>
      </c>
      <c r="G73">
        <v>8</v>
      </c>
      <c r="H73">
        <v>8</v>
      </c>
      <c r="I73">
        <v>7</v>
      </c>
      <c r="J73">
        <v>7</v>
      </c>
      <c r="K73">
        <v>6</v>
      </c>
      <c r="L73">
        <v>21</v>
      </c>
      <c r="M73">
        <v>13</v>
      </c>
      <c r="N73">
        <v>10</v>
      </c>
      <c r="O73">
        <v>13</v>
      </c>
      <c r="P73">
        <v>12</v>
      </c>
      <c r="Q73">
        <v>3</v>
      </c>
      <c r="R73">
        <v>4</v>
      </c>
      <c r="S73">
        <v>5</v>
      </c>
      <c r="T73">
        <v>3</v>
      </c>
      <c r="U73">
        <v>2</v>
      </c>
      <c r="V73">
        <v>6</v>
      </c>
      <c r="W73">
        <v>5</v>
      </c>
      <c r="X73">
        <v>10</v>
      </c>
      <c r="Y73">
        <v>10</v>
      </c>
      <c r="Z73">
        <v>6</v>
      </c>
    </row>
    <row r="74" spans="1:26" x14ac:dyDescent="0.25">
      <c r="A74" t="s">
        <v>127</v>
      </c>
      <c r="B74">
        <v>8</v>
      </c>
      <c r="C74">
        <v>6</v>
      </c>
      <c r="D74">
        <v>7</v>
      </c>
      <c r="E74">
        <v>2</v>
      </c>
      <c r="F74">
        <v>4</v>
      </c>
      <c r="G74">
        <v>8</v>
      </c>
      <c r="H74">
        <v>7</v>
      </c>
      <c r="I74">
        <v>8</v>
      </c>
      <c r="J74">
        <v>5</v>
      </c>
      <c r="K74">
        <v>8</v>
      </c>
      <c r="L74">
        <v>42</v>
      </c>
      <c r="M74">
        <v>14</v>
      </c>
      <c r="N74">
        <v>10</v>
      </c>
      <c r="O74">
        <v>13</v>
      </c>
      <c r="P74">
        <v>8</v>
      </c>
      <c r="Q74">
        <v>1</v>
      </c>
      <c r="R74">
        <v>4</v>
      </c>
      <c r="S74">
        <v>1</v>
      </c>
      <c r="T74">
        <v>4</v>
      </c>
      <c r="U74">
        <v>4</v>
      </c>
      <c r="V74">
        <v>10</v>
      </c>
      <c r="W74">
        <v>7</v>
      </c>
      <c r="X74">
        <v>10</v>
      </c>
      <c r="Y74">
        <v>5</v>
      </c>
      <c r="Z74">
        <v>8</v>
      </c>
    </row>
    <row r="75" spans="1:26" x14ac:dyDescent="0.25">
      <c r="A75" t="s">
        <v>128</v>
      </c>
      <c r="B75">
        <v>1</v>
      </c>
      <c r="C75">
        <v>4</v>
      </c>
      <c r="D75">
        <v>5</v>
      </c>
      <c r="E75">
        <v>8</v>
      </c>
      <c r="F75">
        <v>7</v>
      </c>
      <c r="G75">
        <v>8</v>
      </c>
      <c r="H75">
        <v>5</v>
      </c>
      <c r="I75">
        <v>9</v>
      </c>
      <c r="J75">
        <v>10</v>
      </c>
      <c r="K75">
        <v>8</v>
      </c>
      <c r="L75">
        <v>70</v>
      </c>
      <c r="M75">
        <v>8</v>
      </c>
      <c r="N75">
        <v>14</v>
      </c>
      <c r="O75">
        <v>14</v>
      </c>
      <c r="P75">
        <v>10</v>
      </c>
      <c r="Q75">
        <v>5</v>
      </c>
      <c r="R75">
        <v>1</v>
      </c>
      <c r="S75">
        <v>2</v>
      </c>
      <c r="T75">
        <v>3</v>
      </c>
      <c r="U75">
        <v>4</v>
      </c>
      <c r="V75">
        <v>10</v>
      </c>
      <c r="W75">
        <v>7</v>
      </c>
      <c r="X75">
        <v>10</v>
      </c>
      <c r="Y75">
        <v>9</v>
      </c>
      <c r="Z75">
        <v>5</v>
      </c>
    </row>
    <row r="76" spans="1:26" x14ac:dyDescent="0.25">
      <c r="A76" t="s">
        <v>129</v>
      </c>
      <c r="B76">
        <v>2</v>
      </c>
      <c r="C76">
        <v>2</v>
      </c>
      <c r="D76">
        <v>3</v>
      </c>
      <c r="E76">
        <v>5</v>
      </c>
      <c r="F76">
        <v>2</v>
      </c>
      <c r="G76">
        <v>9</v>
      </c>
      <c r="H76">
        <v>10</v>
      </c>
      <c r="I76">
        <v>6</v>
      </c>
      <c r="J76">
        <v>5</v>
      </c>
      <c r="K76">
        <v>6</v>
      </c>
      <c r="L76">
        <v>66</v>
      </c>
      <c r="M76">
        <v>12</v>
      </c>
      <c r="N76">
        <v>15</v>
      </c>
      <c r="O76">
        <v>8</v>
      </c>
      <c r="P76">
        <v>13</v>
      </c>
      <c r="Q76">
        <v>3</v>
      </c>
      <c r="R76">
        <v>5</v>
      </c>
      <c r="S76">
        <v>3</v>
      </c>
      <c r="T76">
        <v>3</v>
      </c>
      <c r="U76">
        <v>1</v>
      </c>
      <c r="V76">
        <v>6</v>
      </c>
      <c r="W76">
        <v>6</v>
      </c>
      <c r="X76">
        <v>6</v>
      </c>
      <c r="Y76">
        <v>9</v>
      </c>
      <c r="Z76">
        <v>8</v>
      </c>
    </row>
    <row r="77" spans="1:26" x14ac:dyDescent="0.25">
      <c r="A77" t="s">
        <v>130</v>
      </c>
      <c r="B77">
        <v>3</v>
      </c>
      <c r="C77">
        <v>4</v>
      </c>
      <c r="D77">
        <v>1</v>
      </c>
      <c r="E77">
        <v>1</v>
      </c>
      <c r="F77">
        <v>3</v>
      </c>
      <c r="G77">
        <v>8</v>
      </c>
      <c r="H77">
        <v>5</v>
      </c>
      <c r="I77">
        <v>6</v>
      </c>
      <c r="J77">
        <v>8</v>
      </c>
      <c r="K77">
        <v>8</v>
      </c>
      <c r="L77">
        <v>30</v>
      </c>
      <c r="M77">
        <v>12</v>
      </c>
      <c r="N77">
        <v>15</v>
      </c>
      <c r="O77">
        <v>9</v>
      </c>
      <c r="P77">
        <v>10</v>
      </c>
      <c r="Q77">
        <v>2</v>
      </c>
      <c r="R77">
        <v>3</v>
      </c>
      <c r="S77">
        <v>2</v>
      </c>
      <c r="T77">
        <v>5</v>
      </c>
      <c r="U77">
        <v>2</v>
      </c>
      <c r="V77">
        <v>7</v>
      </c>
      <c r="W77">
        <v>8</v>
      </c>
      <c r="X77">
        <v>10</v>
      </c>
      <c r="Y77">
        <v>10</v>
      </c>
      <c r="Z77">
        <v>7</v>
      </c>
    </row>
    <row r="78" spans="1:26" x14ac:dyDescent="0.25">
      <c r="A78" t="s">
        <v>131</v>
      </c>
      <c r="B78">
        <v>8</v>
      </c>
      <c r="C78">
        <v>1</v>
      </c>
      <c r="D78">
        <v>5</v>
      </c>
      <c r="E78">
        <v>4</v>
      </c>
      <c r="F78">
        <v>8</v>
      </c>
      <c r="G78">
        <v>5</v>
      </c>
      <c r="H78">
        <v>10</v>
      </c>
      <c r="I78">
        <v>7</v>
      </c>
      <c r="J78">
        <v>6</v>
      </c>
      <c r="K78">
        <v>6</v>
      </c>
      <c r="L78">
        <v>58</v>
      </c>
      <c r="M78">
        <v>14</v>
      </c>
      <c r="N78">
        <v>10</v>
      </c>
      <c r="O78">
        <v>12</v>
      </c>
      <c r="P78">
        <v>15</v>
      </c>
      <c r="Q78">
        <v>2</v>
      </c>
      <c r="R78">
        <v>2</v>
      </c>
      <c r="S78">
        <v>5</v>
      </c>
      <c r="T78">
        <v>5</v>
      </c>
      <c r="U78">
        <v>2</v>
      </c>
      <c r="V78">
        <v>6</v>
      </c>
      <c r="W78">
        <v>9</v>
      </c>
      <c r="X78">
        <v>5</v>
      </c>
      <c r="Y78">
        <v>10</v>
      </c>
      <c r="Z78">
        <v>6</v>
      </c>
    </row>
    <row r="79" spans="1:26" x14ac:dyDescent="0.25">
      <c r="A79" t="s">
        <v>132</v>
      </c>
      <c r="B79">
        <v>8</v>
      </c>
      <c r="C79">
        <v>4</v>
      </c>
      <c r="D79">
        <v>8</v>
      </c>
      <c r="E79">
        <v>3</v>
      </c>
      <c r="F79">
        <v>10</v>
      </c>
      <c r="G79">
        <v>6</v>
      </c>
      <c r="H79">
        <v>8</v>
      </c>
      <c r="I79">
        <v>5</v>
      </c>
      <c r="J79">
        <v>5</v>
      </c>
      <c r="K79">
        <v>10</v>
      </c>
      <c r="L79">
        <v>33</v>
      </c>
      <c r="M79">
        <v>15</v>
      </c>
      <c r="N79">
        <v>12</v>
      </c>
      <c r="O79">
        <v>15</v>
      </c>
      <c r="P79">
        <v>12</v>
      </c>
      <c r="Q79">
        <v>5</v>
      </c>
      <c r="R79">
        <v>3</v>
      </c>
      <c r="S79">
        <v>1</v>
      </c>
      <c r="T79">
        <v>4</v>
      </c>
      <c r="U79">
        <v>4</v>
      </c>
      <c r="V79">
        <v>6</v>
      </c>
      <c r="W79">
        <v>7</v>
      </c>
      <c r="X79">
        <v>7</v>
      </c>
      <c r="Y79">
        <v>5</v>
      </c>
      <c r="Z79">
        <v>8</v>
      </c>
    </row>
    <row r="80" spans="1:26" x14ac:dyDescent="0.25">
      <c r="A80" t="s">
        <v>133</v>
      </c>
      <c r="B80">
        <v>10</v>
      </c>
      <c r="C80">
        <v>3</v>
      </c>
      <c r="D80">
        <v>6</v>
      </c>
      <c r="E80">
        <v>5</v>
      </c>
      <c r="F80">
        <v>10</v>
      </c>
      <c r="G80">
        <v>5</v>
      </c>
      <c r="H80">
        <v>5</v>
      </c>
      <c r="I80">
        <v>7</v>
      </c>
      <c r="J80">
        <v>5</v>
      </c>
      <c r="K80">
        <v>8</v>
      </c>
      <c r="L80">
        <v>78</v>
      </c>
      <c r="M80">
        <v>13</v>
      </c>
      <c r="N80">
        <v>15</v>
      </c>
      <c r="O80">
        <v>14</v>
      </c>
      <c r="P80">
        <v>11</v>
      </c>
      <c r="Q80">
        <v>5</v>
      </c>
      <c r="R80">
        <v>5</v>
      </c>
      <c r="S80">
        <v>3</v>
      </c>
      <c r="T80">
        <v>5</v>
      </c>
      <c r="U80">
        <v>3</v>
      </c>
      <c r="V80">
        <v>10</v>
      </c>
      <c r="W80">
        <v>7</v>
      </c>
      <c r="X80">
        <v>10</v>
      </c>
      <c r="Y80">
        <v>8</v>
      </c>
      <c r="Z80">
        <v>10</v>
      </c>
    </row>
    <row r="81" spans="1:26" x14ac:dyDescent="0.25">
      <c r="A81" t="s">
        <v>134</v>
      </c>
      <c r="B81">
        <v>4</v>
      </c>
      <c r="C81">
        <v>5</v>
      </c>
      <c r="D81">
        <v>6</v>
      </c>
      <c r="E81">
        <v>2</v>
      </c>
      <c r="F81">
        <v>5</v>
      </c>
      <c r="G81">
        <v>9</v>
      </c>
      <c r="H81">
        <v>10</v>
      </c>
      <c r="I81">
        <v>6</v>
      </c>
      <c r="J81">
        <v>7</v>
      </c>
      <c r="K81">
        <v>10</v>
      </c>
      <c r="L81">
        <v>68</v>
      </c>
      <c r="M81">
        <v>10</v>
      </c>
      <c r="N81">
        <v>11</v>
      </c>
      <c r="O81">
        <v>9</v>
      </c>
      <c r="P81">
        <v>15</v>
      </c>
      <c r="Q81">
        <v>1</v>
      </c>
      <c r="R81">
        <v>3</v>
      </c>
      <c r="S81">
        <v>5</v>
      </c>
      <c r="T81">
        <v>1</v>
      </c>
      <c r="U81">
        <v>2</v>
      </c>
      <c r="V81">
        <v>10</v>
      </c>
      <c r="W81">
        <v>7</v>
      </c>
      <c r="X81">
        <v>7</v>
      </c>
      <c r="Y81">
        <v>10</v>
      </c>
      <c r="Z81">
        <v>5</v>
      </c>
    </row>
    <row r="82" spans="1:26" x14ac:dyDescent="0.25">
      <c r="A82" t="s">
        <v>135</v>
      </c>
      <c r="B82">
        <v>7</v>
      </c>
      <c r="C82">
        <v>4</v>
      </c>
      <c r="D82">
        <v>7</v>
      </c>
      <c r="E82">
        <v>8</v>
      </c>
      <c r="F82">
        <v>6</v>
      </c>
      <c r="G82">
        <v>8</v>
      </c>
      <c r="H82">
        <v>5</v>
      </c>
      <c r="I82">
        <v>8</v>
      </c>
      <c r="J82">
        <v>6</v>
      </c>
      <c r="K82">
        <v>8</v>
      </c>
      <c r="L82">
        <v>42</v>
      </c>
      <c r="M82">
        <v>13</v>
      </c>
      <c r="N82">
        <v>8</v>
      </c>
      <c r="O82">
        <v>14</v>
      </c>
      <c r="P82">
        <v>14</v>
      </c>
      <c r="Q82">
        <v>1</v>
      </c>
      <c r="R82">
        <v>5</v>
      </c>
      <c r="S82">
        <v>4</v>
      </c>
      <c r="T82">
        <v>3</v>
      </c>
      <c r="U82">
        <v>2</v>
      </c>
      <c r="V82">
        <v>7</v>
      </c>
      <c r="W82">
        <v>5</v>
      </c>
      <c r="X82">
        <v>7</v>
      </c>
      <c r="Y82">
        <v>8</v>
      </c>
      <c r="Z82">
        <v>10</v>
      </c>
    </row>
    <row r="83" spans="1:26" x14ac:dyDescent="0.25">
      <c r="A83" t="s">
        <v>136</v>
      </c>
      <c r="B83">
        <v>10</v>
      </c>
      <c r="C83">
        <v>8</v>
      </c>
      <c r="D83">
        <v>8</v>
      </c>
      <c r="E83">
        <v>1</v>
      </c>
      <c r="F83">
        <v>8</v>
      </c>
      <c r="G83">
        <v>7</v>
      </c>
      <c r="H83">
        <v>10</v>
      </c>
      <c r="I83">
        <v>7</v>
      </c>
      <c r="J83">
        <v>9</v>
      </c>
      <c r="K83">
        <v>7</v>
      </c>
      <c r="L83">
        <v>55</v>
      </c>
      <c r="M83">
        <v>15</v>
      </c>
      <c r="N83">
        <v>10</v>
      </c>
      <c r="O83">
        <v>12</v>
      </c>
      <c r="P83">
        <v>11</v>
      </c>
      <c r="Q83">
        <v>1</v>
      </c>
      <c r="R83">
        <v>1</v>
      </c>
      <c r="S83">
        <v>3</v>
      </c>
      <c r="T83">
        <v>2</v>
      </c>
      <c r="U83">
        <v>5</v>
      </c>
      <c r="V83">
        <v>8</v>
      </c>
      <c r="W83">
        <v>10</v>
      </c>
      <c r="X83">
        <v>8</v>
      </c>
      <c r="Y83">
        <v>7</v>
      </c>
      <c r="Z83">
        <v>9</v>
      </c>
    </row>
    <row r="84" spans="1:26" x14ac:dyDescent="0.25">
      <c r="A84" t="s">
        <v>137</v>
      </c>
      <c r="B84">
        <v>3</v>
      </c>
      <c r="C84">
        <v>7</v>
      </c>
      <c r="D84">
        <v>8</v>
      </c>
      <c r="E84">
        <v>1</v>
      </c>
      <c r="F84">
        <v>3</v>
      </c>
      <c r="G84">
        <v>7</v>
      </c>
      <c r="H84">
        <v>10</v>
      </c>
      <c r="I84">
        <v>8</v>
      </c>
      <c r="J84">
        <v>8</v>
      </c>
      <c r="K84">
        <v>7</v>
      </c>
      <c r="L84">
        <v>62</v>
      </c>
      <c r="M84">
        <v>10</v>
      </c>
      <c r="N84">
        <v>8</v>
      </c>
      <c r="O84">
        <v>12</v>
      </c>
      <c r="P84">
        <v>9</v>
      </c>
      <c r="Q84">
        <v>4</v>
      </c>
      <c r="R84">
        <v>3</v>
      </c>
      <c r="S84">
        <v>2</v>
      </c>
      <c r="T84">
        <v>3</v>
      </c>
      <c r="U84">
        <v>2</v>
      </c>
      <c r="V84">
        <v>5</v>
      </c>
      <c r="W84">
        <v>5</v>
      </c>
      <c r="X84">
        <v>5</v>
      </c>
      <c r="Y84">
        <v>6</v>
      </c>
      <c r="Z84">
        <v>8</v>
      </c>
    </row>
    <row r="85" spans="1:26" x14ac:dyDescent="0.25">
      <c r="A85" t="s">
        <v>138</v>
      </c>
      <c r="B85">
        <v>5</v>
      </c>
      <c r="C85">
        <v>3</v>
      </c>
      <c r="D85">
        <v>1</v>
      </c>
      <c r="E85">
        <v>2</v>
      </c>
      <c r="F85">
        <v>7</v>
      </c>
      <c r="G85">
        <v>6</v>
      </c>
      <c r="H85">
        <v>6</v>
      </c>
      <c r="I85">
        <v>5</v>
      </c>
      <c r="J85">
        <v>9</v>
      </c>
      <c r="K85">
        <v>6</v>
      </c>
      <c r="L85">
        <v>80</v>
      </c>
      <c r="M85">
        <v>14</v>
      </c>
      <c r="N85">
        <v>12</v>
      </c>
      <c r="O85">
        <v>9</v>
      </c>
      <c r="P85">
        <v>11</v>
      </c>
      <c r="Q85">
        <v>5</v>
      </c>
      <c r="R85">
        <v>5</v>
      </c>
      <c r="S85">
        <v>2</v>
      </c>
      <c r="T85">
        <v>1</v>
      </c>
      <c r="U85">
        <v>3</v>
      </c>
      <c r="V85">
        <v>5</v>
      </c>
      <c r="W85">
        <v>6</v>
      </c>
      <c r="X85">
        <v>9</v>
      </c>
      <c r="Y85">
        <v>10</v>
      </c>
      <c r="Z85">
        <v>10</v>
      </c>
    </row>
    <row r="86" spans="1:26" x14ac:dyDescent="0.25">
      <c r="A86" t="s">
        <v>139</v>
      </c>
      <c r="B86">
        <v>2</v>
      </c>
      <c r="C86">
        <v>5</v>
      </c>
      <c r="D86">
        <v>4</v>
      </c>
      <c r="E86">
        <v>9</v>
      </c>
      <c r="F86">
        <v>3</v>
      </c>
      <c r="G86">
        <v>5</v>
      </c>
      <c r="H86">
        <v>5</v>
      </c>
      <c r="I86">
        <v>9</v>
      </c>
      <c r="J86">
        <v>8</v>
      </c>
      <c r="K86">
        <v>7</v>
      </c>
      <c r="L86">
        <v>53</v>
      </c>
      <c r="M86">
        <v>14</v>
      </c>
      <c r="N86">
        <v>12</v>
      </c>
      <c r="O86">
        <v>8</v>
      </c>
      <c r="P86">
        <v>15</v>
      </c>
      <c r="Q86">
        <v>3</v>
      </c>
      <c r="R86">
        <v>4</v>
      </c>
      <c r="S86">
        <v>5</v>
      </c>
      <c r="T86">
        <v>4</v>
      </c>
      <c r="U86">
        <v>2</v>
      </c>
      <c r="V86">
        <v>7</v>
      </c>
      <c r="W86">
        <v>8</v>
      </c>
      <c r="X86">
        <v>10</v>
      </c>
      <c r="Y86">
        <v>7</v>
      </c>
      <c r="Z86">
        <v>5</v>
      </c>
    </row>
    <row r="87" spans="1:26" x14ac:dyDescent="0.25">
      <c r="A87" t="s">
        <v>140</v>
      </c>
      <c r="B87">
        <v>6</v>
      </c>
      <c r="C87">
        <v>8</v>
      </c>
      <c r="D87">
        <v>6</v>
      </c>
      <c r="E87">
        <v>9</v>
      </c>
      <c r="F87">
        <v>6</v>
      </c>
      <c r="G87">
        <v>6</v>
      </c>
      <c r="H87">
        <v>9</v>
      </c>
      <c r="I87">
        <v>8</v>
      </c>
      <c r="J87">
        <v>10</v>
      </c>
      <c r="K87">
        <v>5</v>
      </c>
      <c r="L87">
        <v>32</v>
      </c>
      <c r="M87">
        <v>14</v>
      </c>
      <c r="N87">
        <v>13</v>
      </c>
      <c r="O87">
        <v>15</v>
      </c>
      <c r="P87">
        <v>8</v>
      </c>
      <c r="Q87">
        <v>1</v>
      </c>
      <c r="R87">
        <v>5</v>
      </c>
      <c r="S87">
        <v>2</v>
      </c>
      <c r="T87">
        <v>3</v>
      </c>
      <c r="U87">
        <v>3</v>
      </c>
      <c r="V87">
        <v>8</v>
      </c>
      <c r="W87">
        <v>8</v>
      </c>
      <c r="X87">
        <v>7</v>
      </c>
      <c r="Y87">
        <v>5</v>
      </c>
      <c r="Z87">
        <v>10</v>
      </c>
    </row>
    <row r="88" spans="1:26" x14ac:dyDescent="0.25">
      <c r="A88" t="s">
        <v>141</v>
      </c>
      <c r="B88">
        <v>2</v>
      </c>
      <c r="C88">
        <v>6</v>
      </c>
      <c r="D88">
        <v>3</v>
      </c>
      <c r="E88">
        <v>6</v>
      </c>
      <c r="F88">
        <v>3</v>
      </c>
      <c r="G88">
        <v>10</v>
      </c>
      <c r="H88">
        <v>7</v>
      </c>
      <c r="I88">
        <v>8</v>
      </c>
      <c r="J88">
        <v>7</v>
      </c>
      <c r="K88">
        <v>5</v>
      </c>
      <c r="L88">
        <v>52</v>
      </c>
      <c r="M88">
        <v>12</v>
      </c>
      <c r="N88">
        <v>9</v>
      </c>
      <c r="O88">
        <v>12</v>
      </c>
      <c r="P88">
        <v>12</v>
      </c>
      <c r="Q88">
        <v>2</v>
      </c>
      <c r="R88">
        <v>1</v>
      </c>
      <c r="S88">
        <v>1</v>
      </c>
      <c r="T88">
        <v>5</v>
      </c>
      <c r="U88">
        <v>4</v>
      </c>
      <c r="V88">
        <v>10</v>
      </c>
      <c r="W88">
        <v>10</v>
      </c>
      <c r="X88">
        <v>10</v>
      </c>
      <c r="Y88">
        <v>8</v>
      </c>
      <c r="Z88">
        <v>7</v>
      </c>
    </row>
    <row r="89" spans="1:26" x14ac:dyDescent="0.25">
      <c r="A89" t="s">
        <v>142</v>
      </c>
      <c r="B89">
        <v>2</v>
      </c>
      <c r="C89">
        <v>2</v>
      </c>
      <c r="D89">
        <v>5</v>
      </c>
      <c r="E89">
        <v>9</v>
      </c>
      <c r="F89">
        <v>1</v>
      </c>
      <c r="G89">
        <v>8</v>
      </c>
      <c r="H89">
        <v>5</v>
      </c>
      <c r="I89">
        <v>6</v>
      </c>
      <c r="J89">
        <v>10</v>
      </c>
      <c r="K89">
        <v>8</v>
      </c>
      <c r="L89">
        <v>75</v>
      </c>
      <c r="M89">
        <v>13</v>
      </c>
      <c r="N89">
        <v>13</v>
      </c>
      <c r="O89">
        <v>13</v>
      </c>
      <c r="P89">
        <v>12</v>
      </c>
      <c r="Q89">
        <v>5</v>
      </c>
      <c r="R89">
        <v>5</v>
      </c>
      <c r="S89">
        <v>3</v>
      </c>
      <c r="T89">
        <v>2</v>
      </c>
      <c r="U89">
        <v>2</v>
      </c>
      <c r="V89">
        <v>6</v>
      </c>
      <c r="W89">
        <v>6</v>
      </c>
      <c r="X89">
        <v>7</v>
      </c>
      <c r="Y89">
        <v>7</v>
      </c>
      <c r="Z89">
        <v>5</v>
      </c>
    </row>
    <row r="90" spans="1:26" x14ac:dyDescent="0.25">
      <c r="A90" t="s">
        <v>143</v>
      </c>
      <c r="B90">
        <v>9</v>
      </c>
      <c r="C90">
        <v>6</v>
      </c>
      <c r="D90">
        <v>4</v>
      </c>
      <c r="E90">
        <v>8</v>
      </c>
      <c r="F90">
        <v>3</v>
      </c>
      <c r="G90">
        <v>10</v>
      </c>
      <c r="H90">
        <v>7</v>
      </c>
      <c r="I90">
        <v>7</v>
      </c>
      <c r="J90">
        <v>6</v>
      </c>
      <c r="K90">
        <v>9</v>
      </c>
      <c r="L90">
        <v>53</v>
      </c>
      <c r="M90">
        <v>9</v>
      </c>
      <c r="N90">
        <v>13</v>
      </c>
      <c r="O90">
        <v>14</v>
      </c>
      <c r="P90">
        <v>13</v>
      </c>
      <c r="Q90">
        <v>4</v>
      </c>
      <c r="R90">
        <v>1</v>
      </c>
      <c r="S90">
        <v>1</v>
      </c>
      <c r="T90">
        <v>2</v>
      </c>
      <c r="U90">
        <v>1</v>
      </c>
      <c r="V90">
        <v>5</v>
      </c>
      <c r="W90">
        <v>6</v>
      </c>
      <c r="X90">
        <v>5</v>
      </c>
      <c r="Y90">
        <v>9</v>
      </c>
      <c r="Z90">
        <v>7</v>
      </c>
    </row>
    <row r="91" spans="1:26" x14ac:dyDescent="0.25">
      <c r="A91" t="s">
        <v>144</v>
      </c>
      <c r="B91">
        <v>10</v>
      </c>
      <c r="C91">
        <v>9</v>
      </c>
      <c r="D91">
        <v>10</v>
      </c>
      <c r="E91">
        <v>4</v>
      </c>
      <c r="F91">
        <v>3</v>
      </c>
      <c r="G91">
        <v>8</v>
      </c>
      <c r="H91">
        <v>7</v>
      </c>
      <c r="I91">
        <v>5</v>
      </c>
      <c r="J91">
        <v>9</v>
      </c>
      <c r="K91">
        <v>5</v>
      </c>
      <c r="L91">
        <v>42</v>
      </c>
      <c r="M91">
        <v>12</v>
      </c>
      <c r="N91">
        <v>15</v>
      </c>
      <c r="O91">
        <v>8</v>
      </c>
      <c r="P91">
        <v>8</v>
      </c>
      <c r="Q91">
        <v>4</v>
      </c>
      <c r="R91">
        <v>5</v>
      </c>
      <c r="S91">
        <v>2</v>
      </c>
      <c r="T91">
        <v>3</v>
      </c>
      <c r="U91">
        <v>3</v>
      </c>
      <c r="V91">
        <v>8</v>
      </c>
      <c r="W91">
        <v>10</v>
      </c>
      <c r="X91">
        <v>10</v>
      </c>
      <c r="Y91">
        <v>6</v>
      </c>
      <c r="Z91">
        <v>6</v>
      </c>
    </row>
    <row r="92" spans="1:26" x14ac:dyDescent="0.25">
      <c r="A92" t="s">
        <v>145</v>
      </c>
      <c r="B92">
        <v>4</v>
      </c>
      <c r="C92">
        <v>4</v>
      </c>
      <c r="D92">
        <v>8</v>
      </c>
      <c r="E92">
        <v>3</v>
      </c>
      <c r="F92">
        <v>7</v>
      </c>
      <c r="G92">
        <v>8</v>
      </c>
      <c r="H92">
        <v>10</v>
      </c>
      <c r="I92">
        <v>5</v>
      </c>
      <c r="J92">
        <v>8</v>
      </c>
      <c r="K92">
        <v>9</v>
      </c>
      <c r="L92">
        <v>25</v>
      </c>
      <c r="M92">
        <v>9</v>
      </c>
      <c r="N92">
        <v>13</v>
      </c>
      <c r="O92">
        <v>8</v>
      </c>
      <c r="P92">
        <v>15</v>
      </c>
      <c r="Q92">
        <v>5</v>
      </c>
      <c r="R92">
        <v>3</v>
      </c>
      <c r="S92">
        <v>1</v>
      </c>
      <c r="T92">
        <v>4</v>
      </c>
      <c r="U92">
        <v>3</v>
      </c>
      <c r="V92">
        <v>10</v>
      </c>
      <c r="W92">
        <v>7</v>
      </c>
      <c r="X92">
        <v>7</v>
      </c>
      <c r="Y92">
        <v>5</v>
      </c>
      <c r="Z92">
        <v>10</v>
      </c>
    </row>
    <row r="93" spans="1:26" x14ac:dyDescent="0.25">
      <c r="A93" t="s">
        <v>146</v>
      </c>
      <c r="B93">
        <v>8</v>
      </c>
      <c r="C93">
        <v>9</v>
      </c>
      <c r="D93">
        <v>8</v>
      </c>
      <c r="E93">
        <v>4</v>
      </c>
      <c r="F93">
        <v>2</v>
      </c>
      <c r="G93">
        <v>8</v>
      </c>
      <c r="H93">
        <v>6</v>
      </c>
      <c r="I93">
        <v>7</v>
      </c>
      <c r="J93">
        <v>7</v>
      </c>
      <c r="K93">
        <v>10</v>
      </c>
      <c r="L93">
        <v>37</v>
      </c>
      <c r="M93">
        <v>14</v>
      </c>
      <c r="N93">
        <v>8</v>
      </c>
      <c r="O93">
        <v>8</v>
      </c>
      <c r="P93">
        <v>15</v>
      </c>
      <c r="Q93">
        <v>3</v>
      </c>
      <c r="R93">
        <v>2</v>
      </c>
      <c r="S93">
        <v>3</v>
      </c>
      <c r="T93">
        <v>1</v>
      </c>
      <c r="U93">
        <v>1</v>
      </c>
      <c r="V93">
        <v>7</v>
      </c>
      <c r="W93">
        <v>10</v>
      </c>
      <c r="X93">
        <v>6</v>
      </c>
      <c r="Y93">
        <v>7</v>
      </c>
      <c r="Z93">
        <v>10</v>
      </c>
    </row>
    <row r="94" spans="1:26" x14ac:dyDescent="0.25">
      <c r="A94" t="s">
        <v>147</v>
      </c>
      <c r="B94">
        <v>5</v>
      </c>
      <c r="C94">
        <v>7</v>
      </c>
      <c r="D94">
        <v>10</v>
      </c>
      <c r="E94">
        <v>8</v>
      </c>
      <c r="F94">
        <v>6</v>
      </c>
      <c r="G94">
        <v>6</v>
      </c>
      <c r="H94">
        <v>5</v>
      </c>
      <c r="I94">
        <v>8</v>
      </c>
      <c r="J94">
        <v>5</v>
      </c>
      <c r="K94">
        <v>6</v>
      </c>
      <c r="L94">
        <v>52</v>
      </c>
      <c r="M94">
        <v>13</v>
      </c>
      <c r="N94">
        <v>11</v>
      </c>
      <c r="O94">
        <v>15</v>
      </c>
      <c r="P94">
        <v>12</v>
      </c>
      <c r="Q94">
        <v>5</v>
      </c>
      <c r="R94">
        <v>1</v>
      </c>
      <c r="S94">
        <v>3</v>
      </c>
      <c r="T94">
        <v>3</v>
      </c>
      <c r="U94">
        <v>1</v>
      </c>
      <c r="V94">
        <v>5</v>
      </c>
      <c r="W94">
        <v>7</v>
      </c>
      <c r="X94">
        <v>5</v>
      </c>
      <c r="Y94">
        <v>6</v>
      </c>
      <c r="Z94">
        <v>6</v>
      </c>
    </row>
    <row r="95" spans="1:26" x14ac:dyDescent="0.25">
      <c r="A95" t="s">
        <v>148</v>
      </c>
      <c r="B95">
        <v>7</v>
      </c>
      <c r="C95">
        <v>3</v>
      </c>
      <c r="D95">
        <v>6</v>
      </c>
      <c r="E95">
        <v>9</v>
      </c>
      <c r="F95">
        <v>6</v>
      </c>
      <c r="G95">
        <v>10</v>
      </c>
      <c r="H95">
        <v>10</v>
      </c>
      <c r="I95">
        <v>10</v>
      </c>
      <c r="J95">
        <v>8</v>
      </c>
      <c r="K95">
        <v>6</v>
      </c>
      <c r="L95">
        <v>72</v>
      </c>
      <c r="M95">
        <v>11</v>
      </c>
      <c r="N95">
        <v>15</v>
      </c>
      <c r="O95">
        <v>15</v>
      </c>
      <c r="P95">
        <v>12</v>
      </c>
      <c r="Q95">
        <v>1</v>
      </c>
      <c r="R95">
        <v>3</v>
      </c>
      <c r="S95">
        <v>2</v>
      </c>
      <c r="T95">
        <v>1</v>
      </c>
      <c r="U95">
        <v>2</v>
      </c>
      <c r="V95">
        <v>7</v>
      </c>
      <c r="W95">
        <v>9</v>
      </c>
      <c r="X95">
        <v>7</v>
      </c>
      <c r="Y95">
        <v>10</v>
      </c>
      <c r="Z95">
        <v>9</v>
      </c>
    </row>
    <row r="96" spans="1:26" x14ac:dyDescent="0.25">
      <c r="A96" t="s">
        <v>149</v>
      </c>
      <c r="B96">
        <v>1</v>
      </c>
      <c r="C96">
        <v>8</v>
      </c>
      <c r="D96">
        <v>10</v>
      </c>
      <c r="E96">
        <v>2</v>
      </c>
      <c r="F96">
        <v>1</v>
      </c>
      <c r="G96">
        <v>6</v>
      </c>
      <c r="H96">
        <v>7</v>
      </c>
      <c r="I96">
        <v>7</v>
      </c>
      <c r="J96">
        <v>10</v>
      </c>
      <c r="K96">
        <v>8</v>
      </c>
      <c r="L96">
        <v>42</v>
      </c>
      <c r="M96">
        <v>8</v>
      </c>
      <c r="N96">
        <v>9</v>
      </c>
      <c r="O96">
        <v>15</v>
      </c>
      <c r="P96">
        <v>8</v>
      </c>
      <c r="Q96">
        <v>1</v>
      </c>
      <c r="R96">
        <v>2</v>
      </c>
      <c r="S96">
        <v>4</v>
      </c>
      <c r="T96">
        <v>2</v>
      </c>
      <c r="U96">
        <v>4</v>
      </c>
      <c r="V96">
        <v>10</v>
      </c>
      <c r="W96">
        <v>9</v>
      </c>
      <c r="X96">
        <v>8</v>
      </c>
      <c r="Y96">
        <v>9</v>
      </c>
      <c r="Z96">
        <v>5</v>
      </c>
    </row>
    <row r="97" spans="1:26" x14ac:dyDescent="0.25">
      <c r="A97" t="s">
        <v>150</v>
      </c>
      <c r="B97">
        <v>4</v>
      </c>
      <c r="C97">
        <v>3</v>
      </c>
      <c r="D97">
        <v>3</v>
      </c>
      <c r="E97">
        <v>9</v>
      </c>
      <c r="F97">
        <v>5</v>
      </c>
      <c r="G97">
        <v>7</v>
      </c>
      <c r="H97">
        <v>9</v>
      </c>
      <c r="I97">
        <v>6</v>
      </c>
      <c r="J97">
        <v>7</v>
      </c>
      <c r="K97">
        <v>6</v>
      </c>
      <c r="L97">
        <v>31</v>
      </c>
      <c r="M97">
        <v>14</v>
      </c>
      <c r="N97">
        <v>15</v>
      </c>
      <c r="O97">
        <v>9</v>
      </c>
      <c r="P97">
        <v>15</v>
      </c>
      <c r="Q97">
        <v>3</v>
      </c>
      <c r="R97">
        <v>4</v>
      </c>
      <c r="S97">
        <v>2</v>
      </c>
      <c r="T97">
        <v>1</v>
      </c>
      <c r="U97">
        <v>5</v>
      </c>
      <c r="V97">
        <v>9</v>
      </c>
      <c r="W97">
        <v>7</v>
      </c>
      <c r="X97">
        <v>5</v>
      </c>
      <c r="Y97">
        <v>8</v>
      </c>
      <c r="Z97">
        <v>9</v>
      </c>
    </row>
    <row r="98" spans="1:26" x14ac:dyDescent="0.25">
      <c r="A98" t="s">
        <v>151</v>
      </c>
      <c r="B98">
        <v>7</v>
      </c>
      <c r="C98">
        <v>6</v>
      </c>
      <c r="D98">
        <v>4</v>
      </c>
      <c r="E98">
        <v>9</v>
      </c>
      <c r="F98">
        <v>8</v>
      </c>
      <c r="G98">
        <v>5</v>
      </c>
      <c r="H98">
        <v>5</v>
      </c>
      <c r="I98">
        <v>10</v>
      </c>
      <c r="J98">
        <v>5</v>
      </c>
      <c r="K98">
        <v>10</v>
      </c>
      <c r="L98">
        <v>76</v>
      </c>
      <c r="M98">
        <v>15</v>
      </c>
      <c r="N98">
        <v>11</v>
      </c>
      <c r="O98">
        <v>11</v>
      </c>
      <c r="P98">
        <v>11</v>
      </c>
      <c r="Q98">
        <v>2</v>
      </c>
      <c r="R98">
        <v>2</v>
      </c>
      <c r="S98">
        <v>5</v>
      </c>
      <c r="T98">
        <v>1</v>
      </c>
      <c r="U98">
        <v>5</v>
      </c>
      <c r="V98">
        <v>5</v>
      </c>
      <c r="W98">
        <v>9</v>
      </c>
      <c r="X98">
        <v>10</v>
      </c>
      <c r="Y98">
        <v>10</v>
      </c>
      <c r="Z98">
        <v>8</v>
      </c>
    </row>
    <row r="99" spans="1:26" x14ac:dyDescent="0.25">
      <c r="A99" t="s">
        <v>152</v>
      </c>
      <c r="B99">
        <v>6</v>
      </c>
      <c r="C99">
        <v>7</v>
      </c>
      <c r="D99">
        <v>4</v>
      </c>
      <c r="E99">
        <v>7</v>
      </c>
      <c r="F99">
        <v>4</v>
      </c>
      <c r="G99">
        <v>9</v>
      </c>
      <c r="H99">
        <v>8</v>
      </c>
      <c r="I99">
        <v>7</v>
      </c>
      <c r="J99">
        <v>10</v>
      </c>
      <c r="K99">
        <v>8</v>
      </c>
      <c r="L99">
        <v>36</v>
      </c>
      <c r="M99">
        <v>13</v>
      </c>
      <c r="N99">
        <v>11</v>
      </c>
      <c r="O99">
        <v>8</v>
      </c>
      <c r="P99">
        <v>10</v>
      </c>
      <c r="Q99">
        <v>2</v>
      </c>
      <c r="R99">
        <v>1</v>
      </c>
      <c r="S99">
        <v>1</v>
      </c>
      <c r="T99">
        <v>1</v>
      </c>
      <c r="U99">
        <v>2</v>
      </c>
      <c r="V99">
        <v>9</v>
      </c>
      <c r="W99">
        <v>8</v>
      </c>
      <c r="X99">
        <v>8</v>
      </c>
      <c r="Y99">
        <v>9</v>
      </c>
      <c r="Z99">
        <v>8</v>
      </c>
    </row>
    <row r="100" spans="1:26" x14ac:dyDescent="0.25">
      <c r="A100" t="s">
        <v>153</v>
      </c>
      <c r="B100">
        <v>7</v>
      </c>
      <c r="C100">
        <v>3</v>
      </c>
      <c r="D100">
        <v>10</v>
      </c>
      <c r="E100">
        <v>7</v>
      </c>
      <c r="F100">
        <v>2</v>
      </c>
      <c r="G100">
        <v>5</v>
      </c>
      <c r="H100">
        <v>10</v>
      </c>
      <c r="I100">
        <v>10</v>
      </c>
      <c r="J100">
        <v>5</v>
      </c>
      <c r="K100">
        <v>6</v>
      </c>
      <c r="L100">
        <v>20</v>
      </c>
      <c r="M100">
        <v>8</v>
      </c>
      <c r="N100">
        <v>8</v>
      </c>
      <c r="O100">
        <v>9</v>
      </c>
      <c r="P100">
        <v>11</v>
      </c>
      <c r="Q100">
        <v>5</v>
      </c>
      <c r="R100">
        <v>2</v>
      </c>
      <c r="S100">
        <v>5</v>
      </c>
      <c r="T100">
        <v>4</v>
      </c>
      <c r="U100">
        <v>5</v>
      </c>
      <c r="V100">
        <v>6</v>
      </c>
      <c r="W100">
        <v>10</v>
      </c>
      <c r="X100">
        <v>9</v>
      </c>
      <c r="Y100">
        <v>9</v>
      </c>
      <c r="Z100">
        <v>10</v>
      </c>
    </row>
    <row r="101" spans="1:26" x14ac:dyDescent="0.25">
      <c r="A101" t="s">
        <v>154</v>
      </c>
      <c r="B101">
        <v>4</v>
      </c>
      <c r="C101">
        <v>9</v>
      </c>
      <c r="D101">
        <v>9</v>
      </c>
      <c r="E101">
        <v>2</v>
      </c>
      <c r="F101">
        <v>3</v>
      </c>
      <c r="G101">
        <v>8</v>
      </c>
      <c r="H101">
        <v>8</v>
      </c>
      <c r="I101">
        <v>9</v>
      </c>
      <c r="J101">
        <v>6</v>
      </c>
      <c r="K101">
        <v>7</v>
      </c>
      <c r="L101">
        <v>22</v>
      </c>
      <c r="M101">
        <v>8</v>
      </c>
      <c r="N101">
        <v>9</v>
      </c>
      <c r="O101">
        <v>12</v>
      </c>
      <c r="P101">
        <v>12</v>
      </c>
      <c r="Q101">
        <v>5</v>
      </c>
      <c r="R101">
        <v>3</v>
      </c>
      <c r="S101">
        <v>2</v>
      </c>
      <c r="T101">
        <v>2</v>
      </c>
      <c r="U101">
        <v>4</v>
      </c>
      <c r="V101">
        <v>6</v>
      </c>
      <c r="W101">
        <v>9</v>
      </c>
      <c r="X101">
        <v>10</v>
      </c>
      <c r="Y101">
        <v>10</v>
      </c>
      <c r="Z101">
        <v>8</v>
      </c>
    </row>
    <row r="102" spans="1:26" x14ac:dyDescent="0.25">
      <c r="A102" t="s">
        <v>155</v>
      </c>
      <c r="B102">
        <v>9</v>
      </c>
      <c r="C102">
        <v>2</v>
      </c>
      <c r="D102">
        <v>3</v>
      </c>
      <c r="E102">
        <v>7</v>
      </c>
      <c r="F102">
        <v>5</v>
      </c>
      <c r="G102">
        <v>7</v>
      </c>
      <c r="H102">
        <v>6</v>
      </c>
      <c r="I102">
        <v>9</v>
      </c>
      <c r="J102">
        <v>6</v>
      </c>
      <c r="K102">
        <v>5</v>
      </c>
      <c r="L102">
        <v>23</v>
      </c>
      <c r="M102">
        <v>8</v>
      </c>
      <c r="N102">
        <v>10</v>
      </c>
      <c r="O102">
        <v>8</v>
      </c>
      <c r="P102">
        <v>15</v>
      </c>
      <c r="Q102">
        <v>5</v>
      </c>
      <c r="R102">
        <v>2</v>
      </c>
      <c r="S102">
        <v>2</v>
      </c>
      <c r="T102">
        <v>1</v>
      </c>
      <c r="U102">
        <v>1</v>
      </c>
      <c r="V102">
        <v>8</v>
      </c>
      <c r="W102">
        <v>10</v>
      </c>
      <c r="X102">
        <v>8</v>
      </c>
      <c r="Y102">
        <v>8</v>
      </c>
      <c r="Z102">
        <v>6</v>
      </c>
    </row>
    <row r="103" spans="1:26" x14ac:dyDescent="0.25">
      <c r="A103" t="s">
        <v>156</v>
      </c>
      <c r="B103">
        <v>2</v>
      </c>
      <c r="C103">
        <v>5</v>
      </c>
      <c r="D103">
        <v>10</v>
      </c>
      <c r="E103">
        <v>9</v>
      </c>
      <c r="F103">
        <v>10</v>
      </c>
      <c r="G103">
        <v>7</v>
      </c>
      <c r="H103">
        <v>10</v>
      </c>
      <c r="I103">
        <v>5</v>
      </c>
      <c r="J103">
        <v>5</v>
      </c>
      <c r="K103">
        <v>7</v>
      </c>
      <c r="L103">
        <v>46</v>
      </c>
      <c r="M103">
        <v>12</v>
      </c>
      <c r="N103">
        <v>11</v>
      </c>
      <c r="O103">
        <v>12</v>
      </c>
      <c r="P103">
        <v>8</v>
      </c>
      <c r="Q103">
        <v>2</v>
      </c>
      <c r="R103">
        <v>3</v>
      </c>
      <c r="S103">
        <v>1</v>
      </c>
      <c r="T103">
        <v>5</v>
      </c>
      <c r="U103">
        <v>5</v>
      </c>
      <c r="V103">
        <v>9</v>
      </c>
      <c r="W103">
        <v>6</v>
      </c>
      <c r="X103">
        <v>7</v>
      </c>
      <c r="Y103">
        <v>8</v>
      </c>
      <c r="Z103">
        <v>7</v>
      </c>
    </row>
    <row r="104" spans="1:26" x14ac:dyDescent="0.25">
      <c r="A104" t="s">
        <v>157</v>
      </c>
      <c r="B104">
        <v>7</v>
      </c>
      <c r="C104">
        <v>8</v>
      </c>
      <c r="D104">
        <v>7</v>
      </c>
      <c r="E104">
        <v>9</v>
      </c>
      <c r="F104">
        <v>10</v>
      </c>
      <c r="G104">
        <v>9</v>
      </c>
      <c r="H104">
        <v>8</v>
      </c>
      <c r="I104">
        <v>5</v>
      </c>
      <c r="J104">
        <v>8</v>
      </c>
      <c r="K104">
        <v>6</v>
      </c>
      <c r="L104">
        <v>54</v>
      </c>
      <c r="M104">
        <v>10</v>
      </c>
      <c r="N104">
        <v>8</v>
      </c>
      <c r="O104">
        <v>14</v>
      </c>
      <c r="P104">
        <v>10</v>
      </c>
      <c r="Q104">
        <v>2</v>
      </c>
      <c r="R104">
        <v>2</v>
      </c>
      <c r="S104">
        <v>4</v>
      </c>
      <c r="T104">
        <v>3</v>
      </c>
      <c r="U104">
        <v>1</v>
      </c>
      <c r="V104">
        <v>7</v>
      </c>
      <c r="W104">
        <v>10</v>
      </c>
      <c r="X104">
        <v>9</v>
      </c>
      <c r="Y104">
        <v>10</v>
      </c>
      <c r="Z104">
        <v>9</v>
      </c>
    </row>
    <row r="105" spans="1:26" x14ac:dyDescent="0.25">
      <c r="A105" t="s">
        <v>158</v>
      </c>
      <c r="B105">
        <v>4</v>
      </c>
      <c r="C105">
        <v>6</v>
      </c>
      <c r="D105">
        <v>7</v>
      </c>
      <c r="E105">
        <v>4</v>
      </c>
      <c r="F105">
        <v>1</v>
      </c>
      <c r="G105">
        <v>6</v>
      </c>
      <c r="H105">
        <v>8</v>
      </c>
      <c r="I105">
        <v>6</v>
      </c>
      <c r="J105">
        <v>7</v>
      </c>
      <c r="K105">
        <v>8</v>
      </c>
      <c r="L105">
        <v>44</v>
      </c>
      <c r="M105">
        <v>11</v>
      </c>
      <c r="N105">
        <v>8</v>
      </c>
      <c r="O105">
        <v>10</v>
      </c>
      <c r="P105">
        <v>15</v>
      </c>
      <c r="Q105">
        <v>5</v>
      </c>
      <c r="R105">
        <v>1</v>
      </c>
      <c r="S105">
        <v>3</v>
      </c>
      <c r="T105">
        <v>4</v>
      </c>
      <c r="U105">
        <v>1</v>
      </c>
      <c r="V105">
        <v>6</v>
      </c>
      <c r="W105">
        <v>9</v>
      </c>
      <c r="X105">
        <v>9</v>
      </c>
      <c r="Y105">
        <v>8</v>
      </c>
      <c r="Z105">
        <v>10</v>
      </c>
    </row>
    <row r="106" spans="1:26" x14ac:dyDescent="0.25">
      <c r="A106" t="s">
        <v>159</v>
      </c>
      <c r="B106">
        <v>7</v>
      </c>
      <c r="C106">
        <v>1</v>
      </c>
      <c r="D106">
        <v>3</v>
      </c>
      <c r="E106">
        <v>3</v>
      </c>
      <c r="F106">
        <v>9</v>
      </c>
      <c r="G106">
        <v>6</v>
      </c>
      <c r="H106">
        <v>8</v>
      </c>
      <c r="I106">
        <v>6</v>
      </c>
      <c r="J106">
        <v>10</v>
      </c>
      <c r="K106">
        <v>7</v>
      </c>
      <c r="L106">
        <v>42</v>
      </c>
      <c r="M106">
        <v>9</v>
      </c>
      <c r="N106">
        <v>12</v>
      </c>
      <c r="O106">
        <v>10</v>
      </c>
      <c r="P106">
        <v>15</v>
      </c>
      <c r="Q106">
        <v>1</v>
      </c>
      <c r="R106">
        <v>1</v>
      </c>
      <c r="S106">
        <v>4</v>
      </c>
      <c r="T106">
        <v>4</v>
      </c>
      <c r="U106">
        <v>2</v>
      </c>
      <c r="V106">
        <v>8</v>
      </c>
      <c r="W106">
        <v>5</v>
      </c>
      <c r="X106">
        <v>6</v>
      </c>
      <c r="Y106">
        <v>5</v>
      </c>
      <c r="Z106">
        <v>9</v>
      </c>
    </row>
    <row r="107" spans="1:26" x14ac:dyDescent="0.25">
      <c r="A107" t="s">
        <v>160</v>
      </c>
      <c r="B107">
        <v>1</v>
      </c>
      <c r="C107">
        <v>10</v>
      </c>
      <c r="D107">
        <v>4</v>
      </c>
      <c r="E107">
        <v>4</v>
      </c>
      <c r="F107">
        <v>3</v>
      </c>
      <c r="G107">
        <v>6</v>
      </c>
      <c r="H107">
        <v>5</v>
      </c>
      <c r="I107">
        <v>5</v>
      </c>
      <c r="J107">
        <v>7</v>
      </c>
      <c r="K107">
        <v>5</v>
      </c>
      <c r="L107">
        <v>37</v>
      </c>
      <c r="M107">
        <v>12</v>
      </c>
      <c r="N107">
        <v>14</v>
      </c>
      <c r="O107">
        <v>8</v>
      </c>
      <c r="P107">
        <v>14</v>
      </c>
      <c r="Q107">
        <v>5</v>
      </c>
      <c r="R107">
        <v>2</v>
      </c>
      <c r="S107">
        <v>1</v>
      </c>
      <c r="T107">
        <v>1</v>
      </c>
      <c r="U107">
        <v>3</v>
      </c>
      <c r="V107">
        <v>7</v>
      </c>
      <c r="W107">
        <v>8</v>
      </c>
      <c r="X107">
        <v>9</v>
      </c>
      <c r="Y107">
        <v>8</v>
      </c>
      <c r="Z107">
        <v>9</v>
      </c>
    </row>
    <row r="108" spans="1:26" x14ac:dyDescent="0.25">
      <c r="A108" t="s">
        <v>161</v>
      </c>
      <c r="B108">
        <v>3</v>
      </c>
      <c r="C108">
        <v>1</v>
      </c>
      <c r="D108">
        <v>7</v>
      </c>
      <c r="E108">
        <v>9</v>
      </c>
      <c r="F108">
        <v>4</v>
      </c>
      <c r="G108">
        <v>7</v>
      </c>
      <c r="H108">
        <v>7</v>
      </c>
      <c r="I108">
        <v>9</v>
      </c>
      <c r="J108">
        <v>10</v>
      </c>
      <c r="K108">
        <v>10</v>
      </c>
      <c r="L108">
        <v>24</v>
      </c>
      <c r="M108">
        <v>12</v>
      </c>
      <c r="N108">
        <v>14</v>
      </c>
      <c r="O108">
        <v>12</v>
      </c>
      <c r="P108">
        <v>13</v>
      </c>
      <c r="Q108">
        <v>2</v>
      </c>
      <c r="R108">
        <v>3</v>
      </c>
      <c r="S108">
        <v>4</v>
      </c>
      <c r="T108">
        <v>1</v>
      </c>
      <c r="U108">
        <v>5</v>
      </c>
      <c r="V108">
        <v>10</v>
      </c>
      <c r="W108">
        <v>8</v>
      </c>
      <c r="X108">
        <v>5</v>
      </c>
      <c r="Y108">
        <v>7</v>
      </c>
      <c r="Z108">
        <v>5</v>
      </c>
    </row>
    <row r="109" spans="1:26" x14ac:dyDescent="0.25">
      <c r="A109" t="s">
        <v>162</v>
      </c>
      <c r="B109">
        <v>7</v>
      </c>
      <c r="C109">
        <v>2</v>
      </c>
      <c r="D109">
        <v>7</v>
      </c>
      <c r="E109">
        <v>5</v>
      </c>
      <c r="F109">
        <v>1</v>
      </c>
      <c r="G109">
        <v>10</v>
      </c>
      <c r="H109">
        <v>9</v>
      </c>
      <c r="I109">
        <v>9</v>
      </c>
      <c r="J109">
        <v>6</v>
      </c>
      <c r="K109">
        <v>9</v>
      </c>
      <c r="L109">
        <v>63</v>
      </c>
      <c r="M109">
        <v>11</v>
      </c>
      <c r="N109">
        <v>15</v>
      </c>
      <c r="O109">
        <v>9</v>
      </c>
      <c r="P109">
        <v>11</v>
      </c>
      <c r="Q109">
        <v>4</v>
      </c>
      <c r="R109">
        <v>2</v>
      </c>
      <c r="S109">
        <v>5</v>
      </c>
      <c r="T109">
        <v>3</v>
      </c>
      <c r="U109">
        <v>3</v>
      </c>
      <c r="V109">
        <v>5</v>
      </c>
      <c r="W109">
        <v>5</v>
      </c>
      <c r="X109">
        <v>7</v>
      </c>
      <c r="Y109">
        <v>9</v>
      </c>
      <c r="Z109">
        <v>5</v>
      </c>
    </row>
    <row r="110" spans="1:26" x14ac:dyDescent="0.25">
      <c r="A110" t="s">
        <v>163</v>
      </c>
      <c r="B110">
        <v>6</v>
      </c>
      <c r="C110">
        <v>5</v>
      </c>
      <c r="D110">
        <v>2</v>
      </c>
      <c r="E110">
        <v>3</v>
      </c>
      <c r="F110">
        <v>5</v>
      </c>
      <c r="G110">
        <v>10</v>
      </c>
      <c r="H110">
        <v>9</v>
      </c>
      <c r="I110">
        <v>5</v>
      </c>
      <c r="J110">
        <v>9</v>
      </c>
      <c r="K110">
        <v>9</v>
      </c>
      <c r="L110">
        <v>50</v>
      </c>
      <c r="M110">
        <v>11</v>
      </c>
      <c r="N110">
        <v>15</v>
      </c>
      <c r="O110">
        <v>15</v>
      </c>
      <c r="P110">
        <v>12</v>
      </c>
      <c r="Q110">
        <v>4</v>
      </c>
      <c r="R110">
        <v>5</v>
      </c>
      <c r="S110">
        <v>3</v>
      </c>
      <c r="T110">
        <v>5</v>
      </c>
      <c r="U110">
        <v>3</v>
      </c>
      <c r="V110">
        <v>9</v>
      </c>
      <c r="W110">
        <v>10</v>
      </c>
      <c r="X110">
        <v>9</v>
      </c>
      <c r="Y110">
        <v>9</v>
      </c>
      <c r="Z110">
        <v>8</v>
      </c>
    </row>
    <row r="111" spans="1:26" x14ac:dyDescent="0.25">
      <c r="A111" t="s">
        <v>164</v>
      </c>
      <c r="B111">
        <v>3</v>
      </c>
      <c r="C111">
        <v>4</v>
      </c>
      <c r="D111">
        <v>9</v>
      </c>
      <c r="E111">
        <v>8</v>
      </c>
      <c r="F111">
        <v>10</v>
      </c>
      <c r="G111">
        <v>10</v>
      </c>
      <c r="H111">
        <v>7</v>
      </c>
      <c r="I111">
        <v>9</v>
      </c>
      <c r="J111">
        <v>10</v>
      </c>
      <c r="K111">
        <v>5</v>
      </c>
      <c r="L111">
        <v>28</v>
      </c>
      <c r="M111">
        <v>9</v>
      </c>
      <c r="N111">
        <v>15</v>
      </c>
      <c r="O111">
        <v>13</v>
      </c>
      <c r="P111">
        <v>15</v>
      </c>
      <c r="Q111">
        <v>3</v>
      </c>
      <c r="R111">
        <v>1</v>
      </c>
      <c r="S111">
        <v>5</v>
      </c>
      <c r="T111">
        <v>2</v>
      </c>
      <c r="U111">
        <v>3</v>
      </c>
      <c r="V111">
        <v>9</v>
      </c>
      <c r="W111">
        <v>9</v>
      </c>
      <c r="X111">
        <v>9</v>
      </c>
      <c r="Y111">
        <v>9</v>
      </c>
      <c r="Z111">
        <v>7</v>
      </c>
    </row>
    <row r="113" spans="1:26" x14ac:dyDescent="0.25">
      <c r="A113" t="s">
        <v>165</v>
      </c>
      <c r="B113">
        <v>2</v>
      </c>
      <c r="C113">
        <v>8</v>
      </c>
      <c r="D113">
        <v>8</v>
      </c>
      <c r="E113">
        <v>10</v>
      </c>
      <c r="F113">
        <v>4</v>
      </c>
      <c r="G113">
        <v>6</v>
      </c>
      <c r="H113">
        <v>7</v>
      </c>
      <c r="I113">
        <v>6</v>
      </c>
      <c r="J113">
        <v>9</v>
      </c>
      <c r="K113">
        <v>7</v>
      </c>
      <c r="L113">
        <v>21</v>
      </c>
      <c r="M113">
        <v>15</v>
      </c>
      <c r="N113">
        <v>13</v>
      </c>
      <c r="O113">
        <v>14</v>
      </c>
      <c r="P113">
        <v>14</v>
      </c>
      <c r="Q113">
        <v>4</v>
      </c>
      <c r="R113">
        <v>5</v>
      </c>
      <c r="S113">
        <v>1</v>
      </c>
      <c r="T113">
        <v>5</v>
      </c>
      <c r="U113">
        <v>5</v>
      </c>
      <c r="V113">
        <v>7</v>
      </c>
      <c r="W113">
        <v>8</v>
      </c>
      <c r="X113">
        <v>10</v>
      </c>
      <c r="Y113">
        <v>6</v>
      </c>
      <c r="Z113">
        <v>10</v>
      </c>
    </row>
    <row r="116" spans="1:26" x14ac:dyDescent="0.25">
      <c r="M116">
        <v>5.72393798394637</v>
      </c>
      <c r="N116" t="s">
        <v>166</v>
      </c>
    </row>
  </sheetData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54651-3FEE-4342-9BD2-0D70AD63958F}">
  <dimension ref="A1:N20"/>
  <sheetViews>
    <sheetView workbookViewId="0">
      <selection activeCell="I5" sqref="I5"/>
    </sheetView>
  </sheetViews>
  <sheetFormatPr defaultRowHeight="15" x14ac:dyDescent="0.25"/>
  <cols>
    <col min="2" max="2" width="7.7109375" customWidth="1"/>
    <col min="4" max="4" width="11.140625" customWidth="1"/>
    <col min="5" max="5" width="11.42578125" customWidth="1"/>
  </cols>
  <sheetData>
    <row r="1" spans="1:14" x14ac:dyDescent="0.25">
      <c r="A1" t="s">
        <v>167</v>
      </c>
      <c r="C1" t="s">
        <v>169</v>
      </c>
      <c r="I1" t="s">
        <v>175</v>
      </c>
    </row>
    <row r="2" spans="1:14" x14ac:dyDescent="0.25">
      <c r="A2">
        <v>1</v>
      </c>
      <c r="C2">
        <v>1</v>
      </c>
      <c r="D2">
        <v>2</v>
      </c>
    </row>
    <row r="3" spans="1:14" x14ac:dyDescent="0.25">
      <c r="A3">
        <v>2</v>
      </c>
      <c r="I3" t="s">
        <v>172</v>
      </c>
    </row>
    <row r="4" spans="1:14" x14ac:dyDescent="0.25">
      <c r="I4" t="s">
        <v>173</v>
      </c>
    </row>
    <row r="5" spans="1:14" x14ac:dyDescent="0.25">
      <c r="A5" t="s">
        <v>168</v>
      </c>
    </row>
    <row r="6" spans="1:14" x14ac:dyDescent="0.25">
      <c r="A6" t="s">
        <v>174</v>
      </c>
    </row>
    <row r="7" spans="1:14" x14ac:dyDescent="0.25">
      <c r="A7" cm="1">
        <f t="array" ref="A7:B8">MMULT(A2:A3,C2:D2)</f>
        <v>1</v>
      </c>
      <c r="B7">
        <v>2</v>
      </c>
      <c r="C7" t="str">
        <f ca="1">_xlfn.FORMULATEXT(A7)</f>
        <v>=MMULT(A2:A3,C2:D2)</v>
      </c>
      <c r="F7" s="6" t="s">
        <v>170</v>
      </c>
      <c r="I7" t="s">
        <v>177</v>
      </c>
    </row>
    <row r="8" spans="1:14" x14ac:dyDescent="0.25">
      <c r="A8">
        <v>2</v>
      </c>
      <c r="B8">
        <v>4</v>
      </c>
      <c r="I8" t="s">
        <v>176</v>
      </c>
      <c r="K8" cm="1">
        <f t="array" ref="K8:M8">MMULT(TRANSPOSE(Sheet1!K9:K11),_xlfn.ANCHORARRAY(Sheet1!O4))</f>
        <v>0.33733249140531829</v>
      </c>
      <c r="L8">
        <v>-3.3379639374166841</v>
      </c>
      <c r="M8">
        <v>12.704974391356204</v>
      </c>
      <c r="N8" t="str">
        <f ca="1">_xlfn.FORMULATEXT(K8)</f>
        <v>=MMULT(TRANSPOSE(Sheet1!K9:K11),Sheet1!O4#)</v>
      </c>
    </row>
    <row r="9" spans="1:14" x14ac:dyDescent="0.25">
      <c r="I9" t="s">
        <v>178</v>
      </c>
    </row>
    <row r="10" spans="1:14" x14ac:dyDescent="0.25">
      <c r="A10" cm="1">
        <f t="array" ref="A10">MMULT(C2:D2,A2:A3)</f>
        <v>5</v>
      </c>
      <c r="C10" t="str">
        <f ca="1">_xlfn.FORMULATEXT(A10)</f>
        <v>=MMULT(C2:D2,A2:A3)</v>
      </c>
      <c r="F10" s="7" t="s">
        <v>171</v>
      </c>
      <c r="I10" t="s">
        <v>176</v>
      </c>
    </row>
    <row r="11" spans="1:14" x14ac:dyDescent="0.25">
      <c r="I11" cm="1">
        <f t="array" ref="I11:I13">MMULT(_xlfn.ANCHORARRAY(Sheet1!O4),Sheet1!K9:K11)</f>
        <v>0.33733249140531818</v>
      </c>
      <c r="N11" t="str">
        <f ca="1">_xlfn.FORMULATEXT(I11)</f>
        <v>=MMULT(Sheet1!O4#,Sheet1!K9:K11)</v>
      </c>
    </row>
    <row r="12" spans="1:14" x14ac:dyDescent="0.25">
      <c r="A12" cm="1">
        <f t="array" ref="A12:B13">MMULT(A2:A3,TRANSPOSE(A2:A3))</f>
        <v>1</v>
      </c>
      <c r="B12">
        <v>2</v>
      </c>
      <c r="C12" t="str">
        <f ca="1">_xlfn.FORMULATEXT(A12)</f>
        <v>=MMULT(A2:A3,TRANSPOSE(A2:A3))</v>
      </c>
      <c r="F12" s="6" t="s">
        <v>170</v>
      </c>
      <c r="I12">
        <v>-3.3379639374166841</v>
      </c>
    </row>
    <row r="13" spans="1:14" x14ac:dyDescent="0.25">
      <c r="A13">
        <v>2</v>
      </c>
      <c r="B13">
        <v>4</v>
      </c>
      <c r="I13">
        <v>12.704974391356204</v>
      </c>
    </row>
    <row r="15" spans="1:14" x14ac:dyDescent="0.25">
      <c r="A15" cm="1">
        <f t="array" ref="A15">MMULT(TRANSPOSE(A2:A3),A2:A3)</f>
        <v>5</v>
      </c>
      <c r="C15" t="str">
        <f ca="1">_xlfn.FORMULATEXT(A15)</f>
        <v>=MMULT(TRANSPOSE(A2:A3),A2:A3)</v>
      </c>
      <c r="F15" s="7" t="s">
        <v>171</v>
      </c>
      <c r="I15" t="s">
        <v>177</v>
      </c>
    </row>
    <row r="16" spans="1:14" x14ac:dyDescent="0.25">
      <c r="I16" t="s">
        <v>179</v>
      </c>
    </row>
    <row r="17" spans="1:14" x14ac:dyDescent="0.25">
      <c r="A17" cm="1">
        <f t="array" ref="A17:B18">MMULT(TRANSPOSE(C2:D2),C2:D2)</f>
        <v>1</v>
      </c>
      <c r="B17">
        <v>2</v>
      </c>
      <c r="C17" t="str">
        <f ca="1">_xlfn.FORMULATEXT(A17)</f>
        <v>=MMULT(TRANSPOSE(C2:D2),C2:D2)</v>
      </c>
      <c r="F17" s="6" t="s">
        <v>170</v>
      </c>
      <c r="I17" t="e" cm="1">
        <f t="array" ref="I17">MMULT(_xlfn.ANCHORARRAY(Sheet1!#REF!),Sheet1!K9:K11)</f>
        <v>#REF!</v>
      </c>
      <c r="N17" t="str">
        <f ca="1">_xlfn.FORMULATEXT(I17)</f>
        <v>=MMULT(Sheet1!#REF!#,Sheet1!K9:K11)</v>
      </c>
    </row>
    <row r="18" spans="1:14" x14ac:dyDescent="0.25">
      <c r="A18">
        <v>2</v>
      </c>
      <c r="B18">
        <v>4</v>
      </c>
      <c r="I18" t="s">
        <v>178</v>
      </c>
    </row>
    <row r="19" spans="1:14" x14ac:dyDescent="0.25">
      <c r="I19" t="s">
        <v>179</v>
      </c>
    </row>
    <row r="20" spans="1:14" x14ac:dyDescent="0.25">
      <c r="A20" cm="1">
        <f t="array" ref="A20">MMULT(C2:D2,TRANSPOSE(C2:D2))</f>
        <v>5</v>
      </c>
      <c r="C20" t="str">
        <f t="shared" ref="C20" ca="1" si="0">_xlfn.FORMULATEXT(A20)</f>
        <v>=MMULT(C2:D2,TRANSPOSE(C2:D2))</v>
      </c>
      <c r="F20" s="7" t="s">
        <v>171</v>
      </c>
      <c r="I20" cm="1">
        <f t="array" ref="I20">MMULT(TRANSPOSE(Sheet1!K9:K11),_xlfn.ANCHORARRAY(I11))</f>
        <v>61.167866414088259</v>
      </c>
      <c r="N20" t="str">
        <f ca="1">_xlfn.FORMULATEXT(I20)</f>
        <v>=MMULT(TRANSPOSE(Sheet1!K9:K11),I11#)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BFE45-DF6E-4CF8-A742-09A0F920FA94}">
  <dimension ref="A1:R24"/>
  <sheetViews>
    <sheetView zoomScaleNormal="100" workbookViewId="0">
      <selection activeCell="W17" sqref="W17"/>
    </sheetView>
  </sheetViews>
  <sheetFormatPr defaultRowHeight="15" x14ac:dyDescent="0.25"/>
  <cols>
    <col min="1" max="1" width="9.7109375" customWidth="1"/>
    <col min="11" max="11" width="10.28515625" customWidth="1"/>
    <col min="15" max="15" width="11.28515625" customWidth="1"/>
    <col min="17" max="17" width="10.42578125" customWidth="1"/>
  </cols>
  <sheetData>
    <row r="1" spans="1:18" x14ac:dyDescent="0.25">
      <c r="J1" t="s">
        <v>185</v>
      </c>
      <c r="P1" t="s">
        <v>190</v>
      </c>
    </row>
    <row r="2" spans="1:18" ht="16.5" x14ac:dyDescent="0.25">
      <c r="A2" t="s">
        <v>4</v>
      </c>
      <c r="B2" t="s">
        <v>1</v>
      </c>
      <c r="C2" t="s">
        <v>2</v>
      </c>
      <c r="D2" t="s">
        <v>3</v>
      </c>
      <c r="F2" s="1" t="s">
        <v>13</v>
      </c>
      <c r="J2" s="1" t="s">
        <v>180</v>
      </c>
      <c r="P2" s="8" t="s">
        <v>182</v>
      </c>
    </row>
    <row r="3" spans="1:18" x14ac:dyDescent="0.25">
      <c r="A3" t="s">
        <v>7</v>
      </c>
      <c r="B3">
        <v>25</v>
      </c>
      <c r="C3">
        <v>9</v>
      </c>
      <c r="D3">
        <v>3</v>
      </c>
      <c r="F3">
        <f>B11-AVERAGE(B3:B7)</f>
        <v>-18.799999999999997</v>
      </c>
      <c r="G3" t="str">
        <f ca="1">_xlfn.FORMULATEXT(F3)</f>
        <v>=B11-AVERAGE(B3:B7)</v>
      </c>
      <c r="J3" s="11" cm="1">
        <f t="array" ref="J3">MMULT(TRANSPOSE(F3:F5),F3:F5)</f>
        <v>394.43999999999988</v>
      </c>
      <c r="K3" t="str">
        <f ca="1">_xlfn.FORMULATEXT(J3)</f>
        <v>=MMULT(TRANSPOSE(F3:F5),F3:F5)</v>
      </c>
      <c r="P3">
        <f>(B11-AVERAGE(B3:B7))^2</f>
        <v>353.43999999999988</v>
      </c>
      <c r="Q3" t="str">
        <f ca="1">_xlfn.FORMULATEXT(P3)</f>
        <v>=(B11-AVERAGE(B3:B7))^2</v>
      </c>
    </row>
    <row r="4" spans="1:18" x14ac:dyDescent="0.25">
      <c r="A4" t="s">
        <v>8</v>
      </c>
      <c r="B4">
        <v>47</v>
      </c>
      <c r="C4">
        <v>7</v>
      </c>
      <c r="D4">
        <v>2</v>
      </c>
      <c r="F4">
        <f>C11-AVERAGE(C3:C7)</f>
        <v>-5</v>
      </c>
      <c r="G4" t="str">
        <f t="shared" ref="G4:G5" ca="1" si="0">_xlfn.FORMULATEXT(F4)</f>
        <v>=C11-AVERAGE(C3:C7)</v>
      </c>
      <c r="P4">
        <f>(C11-AVERAGE(C3:C7))^2</f>
        <v>25</v>
      </c>
      <c r="Q4" t="str">
        <f t="shared" ref="Q4:Q9" ca="1" si="1">_xlfn.FORMULATEXT(P4)</f>
        <v>=(C11-AVERAGE(C3:C7))^2</v>
      </c>
    </row>
    <row r="5" spans="1:18" ht="16.5" x14ac:dyDescent="0.25">
      <c r="A5" t="s">
        <v>9</v>
      </c>
      <c r="B5">
        <v>38</v>
      </c>
      <c r="C5">
        <v>6</v>
      </c>
      <c r="D5">
        <v>3</v>
      </c>
      <c r="F5">
        <f>D11-AVERAGE(D3:D7)</f>
        <v>4</v>
      </c>
      <c r="G5" t="str">
        <f t="shared" ca="1" si="0"/>
        <v>=D11-AVERAGE(D3:D7)</v>
      </c>
      <c r="J5" s="1" t="s">
        <v>191</v>
      </c>
      <c r="P5">
        <f>(D11-AVERAGE(D3:D7))^2</f>
        <v>16</v>
      </c>
      <c r="Q5" t="str">
        <f t="shared" ca="1" si="1"/>
        <v>=(D11-AVERAGE(D3:D7))^2</v>
      </c>
    </row>
    <row r="6" spans="1:18" ht="16.5" x14ac:dyDescent="0.25">
      <c r="A6" t="s">
        <v>10</v>
      </c>
      <c r="B6">
        <v>29</v>
      </c>
      <c r="C6">
        <v>8</v>
      </c>
      <c r="D6">
        <v>4</v>
      </c>
      <c r="J6" s="4">
        <f>SQRT(J3)</f>
        <v>19.860513588525347</v>
      </c>
      <c r="K6" t="str">
        <f ca="1">_xlfn.FORMULATEXT(J6)</f>
        <v>=SQRT(J3)</v>
      </c>
      <c r="L6" s="4" t="s">
        <v>181</v>
      </c>
      <c r="P6" s="2" t="s">
        <v>183</v>
      </c>
    </row>
    <row r="7" spans="1:18" x14ac:dyDescent="0.25">
      <c r="A7" t="s">
        <v>11</v>
      </c>
      <c r="B7">
        <v>50</v>
      </c>
      <c r="C7">
        <v>10</v>
      </c>
      <c r="D7">
        <v>3</v>
      </c>
      <c r="P7">
        <f>SUM(P3:P5)</f>
        <v>394.43999999999988</v>
      </c>
      <c r="Q7" t="str">
        <f t="shared" ca="1" si="1"/>
        <v>=SUM(P3:P5)</v>
      </c>
    </row>
    <row r="8" spans="1:18" ht="16.5" x14ac:dyDescent="0.25">
      <c r="P8" s="9" t="s">
        <v>184</v>
      </c>
    </row>
    <row r="9" spans="1:18" x14ac:dyDescent="0.25">
      <c r="A9" s="1" t="s">
        <v>23</v>
      </c>
      <c r="B9">
        <f>AVERAGE(B3:B7)</f>
        <v>37.799999999999997</v>
      </c>
      <c r="C9">
        <f t="shared" ref="C9:D9" si="2">AVERAGE(C3:C7)</f>
        <v>8</v>
      </c>
      <c r="D9">
        <f t="shared" si="2"/>
        <v>3</v>
      </c>
      <c r="E9" t="str">
        <f ca="1">_xlfn.FORMULATEXT(D9)</f>
        <v>=AVERAGE(D3:D7)</v>
      </c>
      <c r="P9" s="4">
        <f>SQRT(P7)</f>
        <v>19.860513588525347</v>
      </c>
      <c r="Q9" t="str">
        <f t="shared" ca="1" si="1"/>
        <v>=SQRT(P7)</v>
      </c>
      <c r="R9" s="4" t="s">
        <v>181</v>
      </c>
    </row>
    <row r="11" spans="1:18" x14ac:dyDescent="0.25">
      <c r="A11" t="s">
        <v>12</v>
      </c>
      <c r="B11">
        <v>19</v>
      </c>
      <c r="C11">
        <v>3</v>
      </c>
      <c r="D11">
        <v>7</v>
      </c>
      <c r="E11" t="s">
        <v>0</v>
      </c>
      <c r="M11" s="4" t="s">
        <v>192</v>
      </c>
    </row>
    <row r="13" spans="1:18" x14ac:dyDescent="0.25">
      <c r="N13" t="s">
        <v>186</v>
      </c>
    </row>
    <row r="15" spans="1:18" x14ac:dyDescent="0.25">
      <c r="K15" t="s">
        <v>186</v>
      </c>
    </row>
    <row r="19" spans="11:15" x14ac:dyDescent="0.25">
      <c r="K19" t="s">
        <v>186</v>
      </c>
    </row>
    <row r="23" spans="11:15" ht="16.5" x14ac:dyDescent="0.25">
      <c r="L23" s="4" t="s">
        <v>188</v>
      </c>
      <c r="O23" s="2" t="s">
        <v>189</v>
      </c>
    </row>
    <row r="24" spans="11:15" x14ac:dyDescent="0.25">
      <c r="L24" s="12" cm="1">
        <f t="array" ref="L24">SQRT([1]!MPROD(TRANSPOSE(F3:F5),_xlfn.ANCHORARRAY(Sheet1!O4),F3:F5))</f>
        <v>7.8209888386372386</v>
      </c>
      <c r="M24" t="str">
        <f ca="1">_xlfn.FORMULATEXT(L24)</f>
        <v>=SQRT(MPROD(TRANSPOSE(F3:F5),Sheet1!O4#,F3:F5))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67B33-62D2-44FC-840F-0F75CC5D15AC}">
  <dimension ref="A2:V15"/>
  <sheetViews>
    <sheetView tabSelected="1" workbookViewId="0">
      <selection activeCell="I1" sqref="I1"/>
    </sheetView>
  </sheetViews>
  <sheetFormatPr defaultRowHeight="15" x14ac:dyDescent="0.25"/>
  <sheetData>
    <row r="2" spans="1:22" ht="16.5" x14ac:dyDescent="0.25">
      <c r="A2" t="s">
        <v>4</v>
      </c>
      <c r="B2" t="s">
        <v>1</v>
      </c>
      <c r="C2" t="s">
        <v>2</v>
      </c>
      <c r="D2" t="s">
        <v>3</v>
      </c>
      <c r="F2" s="1" t="s">
        <v>193</v>
      </c>
      <c r="J2" s="3" t="s">
        <v>15</v>
      </c>
      <c r="Q2" s="2" t="s">
        <v>14</v>
      </c>
    </row>
    <row r="3" spans="1:22" x14ac:dyDescent="0.25">
      <c r="A3" t="s">
        <v>7</v>
      </c>
      <c r="B3">
        <v>25</v>
      </c>
      <c r="C3">
        <v>9</v>
      </c>
      <c r="D3">
        <v>3</v>
      </c>
      <c r="F3">
        <f>B11-AVERAGE(B3:B7)</f>
        <v>-18.799999999999997</v>
      </c>
      <c r="G3" t="str">
        <f ca="1">_xlfn.FORMULATEXT(F3)</f>
        <v>=B11-AVERAGE(B3:B7)</v>
      </c>
      <c r="J3">
        <f>_xlfn.COVARIANCE.S(B3:B7,B3:B7)</f>
        <v>118.69999999999999</v>
      </c>
      <c r="K3">
        <f>_xlfn.COVARIANCE.S(B3:B7,C3:C7)</f>
        <v>0.5</v>
      </c>
      <c r="L3">
        <f>_xlfn.COVARIANCE.S(B3:B7,D3:D7)</f>
        <v>-4.5</v>
      </c>
      <c r="M3" t="str">
        <f ca="1">_xlfn.FORMULATEXT(J3)</f>
        <v>=COVARIANCE.S(B3:B7,B3:B7)</v>
      </c>
      <c r="Q3" cm="1">
        <f t="array" ref="Q3:S5">MINVERSE(J3:L5)</f>
        <v>1.3330526906616154E-2</v>
      </c>
      <c r="R3">
        <v>-1.5435346944502914E-2</v>
      </c>
      <c r="S3">
        <v>0.12769241563179681</v>
      </c>
      <c r="T3" t="str">
        <f ca="1">_xlfn.FORMULATEXT(Q3)</f>
        <v>=MINVERSE(J3:L5)</v>
      </c>
    </row>
    <row r="4" spans="1:22" x14ac:dyDescent="0.25">
      <c r="A4" t="s">
        <v>8</v>
      </c>
      <c r="B4">
        <v>47</v>
      </c>
      <c r="C4">
        <v>7</v>
      </c>
      <c r="D4">
        <v>2</v>
      </c>
      <c r="F4">
        <f>C11-AVERAGE(C3:C7)</f>
        <v>-5</v>
      </c>
      <c r="G4" t="str">
        <f t="shared" ref="G4:G5" ca="1" si="0">_xlfn.FORMULATEXT(F4)</f>
        <v>=C11-AVERAGE(C3:C7)</v>
      </c>
      <c r="J4">
        <f>_xlfn.COVARIANCE.S(C3:C7,B3:B7)</f>
        <v>0.5</v>
      </c>
      <c r="K4">
        <f>_xlfn.COVARIANCE.S(C3:C7,C3:C7)</f>
        <v>2.5</v>
      </c>
      <c r="L4">
        <f>_xlfn.COVARIANCE.S(C3:C7,D3:D7)</f>
        <v>0.25</v>
      </c>
      <c r="Q4">
        <v>-1.5435346944502916E-2</v>
      </c>
      <c r="R4">
        <v>0.43892513856731918</v>
      </c>
      <c r="S4">
        <v>-0.3583806917841858</v>
      </c>
    </row>
    <row r="5" spans="1:22" x14ac:dyDescent="0.25">
      <c r="A5" t="s">
        <v>9</v>
      </c>
      <c r="B5">
        <v>38</v>
      </c>
      <c r="C5">
        <v>6</v>
      </c>
      <c r="D5">
        <v>3</v>
      </c>
      <c r="F5">
        <f>D11-AVERAGE(D3:D7)</f>
        <v>4</v>
      </c>
      <c r="G5" t="str">
        <f t="shared" ca="1" si="0"/>
        <v>=D11-AVERAGE(D3:D7)</v>
      </c>
      <c r="J5">
        <f>_xlfn.COVARIANCE.S(D3:D7,B3:B7)</f>
        <v>-4.5</v>
      </c>
      <c r="K5">
        <f>_xlfn.COVARIANCE.S(D3:D7,C3:C7)</f>
        <v>0.25</v>
      </c>
      <c r="L5">
        <f>_xlfn.COVARIANCE.S(D3:D7,D3:D7)</f>
        <v>0.5</v>
      </c>
      <c r="Q5">
        <v>0.12769241563179684</v>
      </c>
      <c r="R5">
        <v>-0.3583806917841858</v>
      </c>
      <c r="S5">
        <v>3.3284220865782639</v>
      </c>
    </row>
    <row r="6" spans="1:22" x14ac:dyDescent="0.25">
      <c r="A6" t="s">
        <v>10</v>
      </c>
      <c r="B6">
        <v>29</v>
      </c>
      <c r="C6">
        <v>8</v>
      </c>
      <c r="D6">
        <v>4</v>
      </c>
    </row>
    <row r="7" spans="1:22" x14ac:dyDescent="0.25">
      <c r="A7" t="s">
        <v>11</v>
      </c>
      <c r="B7">
        <v>50</v>
      </c>
      <c r="C7">
        <v>10</v>
      </c>
      <c r="D7">
        <v>3</v>
      </c>
    </row>
    <row r="9" spans="1:22" ht="16.5" x14ac:dyDescent="0.25">
      <c r="A9" s="1" t="s">
        <v>23</v>
      </c>
      <c r="B9">
        <f>AVERAGE(B3:B7)</f>
        <v>37.799999999999997</v>
      </c>
      <c r="C9">
        <f t="shared" ref="C9:D9" si="1">AVERAGE(C3:C7)</f>
        <v>8</v>
      </c>
      <c r="D9">
        <f t="shared" si="1"/>
        <v>3</v>
      </c>
      <c r="E9" t="str">
        <f ca="1">_xlfn.FORMULATEXT(D9)</f>
        <v>=AVERAGE(D3:D7)</v>
      </c>
      <c r="J9" s="1" t="s">
        <v>194</v>
      </c>
      <c r="K9" cm="1">
        <f t="array" ref="K9">[1]!MPROD(TRANSPOSE(F3:F5),_xlfn.ANCHORARRAY(Q3),F3:F5)</f>
        <v>61.167866414088259</v>
      </c>
      <c r="L9" t="str">
        <f ca="1">_xlfn.FORMULATEXT(K9)</f>
        <v>=MPROD(TRANSPOSE(F3:F5),Q3#,F3:F5)</v>
      </c>
      <c r="R9" s="1" t="s">
        <v>197</v>
      </c>
      <c r="S9" cm="1">
        <f t="array" ref="S9:U11">[1]!MPROD(F3:F5,TRANSPOSE(F3:F5),_xlfn.ANCHORARRAY(Q3))</f>
        <v>-6.3418508384199832</v>
      </c>
      <c r="T9">
        <v>62.753722023433653</v>
      </c>
      <c r="U9">
        <v>-238.85351855749661</v>
      </c>
      <c r="V9" t="str">
        <f ca="1">_xlfn.FORMULATEXT(S9)</f>
        <v>=MPROD(F3:F5,TRANSPOSE(F3:F5),Q3#)</v>
      </c>
    </row>
    <row r="10" spans="1:22" ht="16.5" x14ac:dyDescent="0.25">
      <c r="J10" s="1" t="s">
        <v>195</v>
      </c>
      <c r="K10" cm="1">
        <f t="array" ref="K10">[1]!MPROD(MMULT(TRANSPOSE(F3:F5),_xlfn.ANCHORARRAY(Q3)),F3:F5)</f>
        <v>61.167866414088252</v>
      </c>
      <c r="L10" t="str">
        <f ca="1">_xlfn.FORMULATEXT(K10)</f>
        <v>=MPROD(MMULT(TRANSPOSE(F3:F5),Q3#),F3:F5)</v>
      </c>
      <c r="R10" t="s">
        <v>200</v>
      </c>
      <c r="S10">
        <v>-1.6866624570265913</v>
      </c>
      <c r="T10">
        <v>16.689819687083421</v>
      </c>
      <c r="U10">
        <v>-63.52487195678102</v>
      </c>
    </row>
    <row r="11" spans="1:22" ht="16.5" x14ac:dyDescent="0.25">
      <c r="A11" t="s">
        <v>12</v>
      </c>
      <c r="B11">
        <v>19</v>
      </c>
      <c r="C11">
        <v>3</v>
      </c>
      <c r="D11">
        <v>7</v>
      </c>
      <c r="E11" t="s">
        <v>0</v>
      </c>
      <c r="J11" s="1" t="s">
        <v>198</v>
      </c>
      <c r="K11" cm="1">
        <f t="array" ref="K11">[1]!MPROD(TRANSPOSE(F3:F5),MMULT(_xlfn.ANCHORARRAY(Q3),F3:F5))</f>
        <v>61.167866414088259</v>
      </c>
      <c r="L11" t="str">
        <f ca="1">_xlfn.FORMULATEXT(K11)</f>
        <v>=MPROD(TRANSPOSE(F3:F5),MMULT(Q3#,F3:F5))</v>
      </c>
      <c r="R11" t="s">
        <v>201</v>
      </c>
      <c r="S11">
        <v>1.3493299656212732</v>
      </c>
      <c r="T11">
        <v>-13.351855749666736</v>
      </c>
      <c r="U11">
        <v>50.819897565424817</v>
      </c>
    </row>
    <row r="12" spans="1:22" ht="16.5" x14ac:dyDescent="0.25">
      <c r="J12" s="13" t="s">
        <v>196</v>
      </c>
      <c r="K12" cm="1">
        <f t="array" ref="K12">[1]!MPROD(TRANSPOSE(MMULT(_xlfn.ANCHORARRAY(Q3),F3:F5)),F3:F5)</f>
        <v>61.167866414088259</v>
      </c>
      <c r="L12" t="str">
        <f ca="1">_xlfn.FORMULATEXT(K12)</f>
        <v>=MPROD(TRANSPOSE(MMULT(Q3#,F3:F5)),F3:F5)</v>
      </c>
    </row>
    <row r="13" spans="1:22" ht="16.5" x14ac:dyDescent="0.25">
      <c r="J13" s="14" t="s">
        <v>202</v>
      </c>
      <c r="R13" s="13" t="s">
        <v>199</v>
      </c>
      <c r="S13" t="e" cm="1">
        <f t="array" ref="S13">[1]!MPROD(_xlfn.ANCHORARRAY(Q3),TRANSPOSE(F3:F5),F3:F5)</f>
        <v>#VALUE!</v>
      </c>
      <c r="T13" t="str">
        <f ca="1">_xlfn.FORMULATEXT(S13)</f>
        <v>=MPROD(Q3#,TRANSPOSE(F3:F5),F3:F5)</v>
      </c>
    </row>
    <row r="14" spans="1:22" x14ac:dyDescent="0.25">
      <c r="J14" s="14" t="s">
        <v>201</v>
      </c>
      <c r="R14" t="s">
        <v>200</v>
      </c>
    </row>
    <row r="15" spans="1:22" x14ac:dyDescent="0.25">
      <c r="R15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Branko Pecar</dc:creator>
  <cp:lastModifiedBy>Branko Pecar</cp:lastModifiedBy>
  <dcterms:created xsi:type="dcterms:W3CDTF">2025-02-28T10:15:30Z</dcterms:created>
  <dcterms:modified xsi:type="dcterms:W3CDTF">2025-04-16T13:25:24Z</dcterms:modified>
</cp:coreProperties>
</file>