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ichStyles.xml" ContentType="application/vnd.ms-excel.richstyles+xml"/>
  <Override PartName="/xl/richData/rdsupportingpropertybagstructure.xml" ContentType="application/vnd.ms-excel.rdsupportingpropertybagstructure+xml"/>
  <Override PartName="/xl/richData/rdsupportingpropertybag.xml" ContentType="application/vnd.ms-excel.rdsupportingpropertybag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Book Stock Prediction\"/>
    </mc:Choice>
  </mc:AlternateContent>
  <xr:revisionPtr revIDLastSave="0" documentId="13_ncr:1_{66483E74-D4FE-4C1C-9532-92D86D04E3D9}" xr6:coauthVersionLast="47" xr6:coauthVersionMax="47" xr10:uidLastSave="{00000000-0000-0000-0000-000000000000}"/>
  <bookViews>
    <workbookView xWindow="-28920" yWindow="-120" windowWidth="29040" windowHeight="15720" activeTab="1" xr2:uid="{9F7DF110-3780-4BE5-B717-7632429C63C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N2" i="2" s="1"/>
  <c r="H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7" i="2"/>
  <c r="N3" i="2" l="1"/>
  <c r="I16" i="2" s="1"/>
  <c r="J31" i="2" l="1"/>
  <c r="I25" i="2"/>
  <c r="I12" i="2"/>
  <c r="J10" i="2"/>
  <c r="I8" i="2"/>
  <c r="I15" i="2"/>
  <c r="J25" i="2"/>
  <c r="I11" i="2"/>
  <c r="J21" i="2"/>
  <c r="J15" i="2"/>
  <c r="J30" i="2"/>
  <c r="I22" i="2"/>
  <c r="J24" i="2"/>
  <c r="J17" i="2"/>
  <c r="I28" i="2"/>
  <c r="J14" i="2"/>
  <c r="I21" i="2"/>
  <c r="J27" i="2"/>
  <c r="I9" i="2"/>
  <c r="I17" i="2"/>
  <c r="I30" i="2"/>
  <c r="I13" i="2"/>
  <c r="J19" i="2"/>
  <c r="J28" i="2"/>
  <c r="I23" i="2"/>
  <c r="J8" i="2"/>
  <c r="I19" i="2"/>
  <c r="J29" i="2"/>
  <c r="J23" i="2"/>
  <c r="I7" i="2"/>
  <c r="I26" i="2"/>
  <c r="J7" i="2"/>
  <c r="J11" i="2"/>
  <c r="J26" i="2"/>
  <c r="I18" i="2"/>
  <c r="J20" i="2"/>
  <c r="J13" i="2"/>
  <c r="I24" i="2"/>
  <c r="I31" i="2"/>
  <c r="J22" i="2"/>
  <c r="I14" i="2"/>
  <c r="J16" i="2"/>
  <c r="J9" i="2"/>
  <c r="I20" i="2"/>
  <c r="I27" i="2"/>
  <c r="J18" i="2"/>
  <c r="I10" i="2"/>
  <c r="J12" i="2"/>
  <c r="I29" i="2"/>
  <c r="K7" i="2" l="1"/>
  <c r="L7" i="2" s="1"/>
  <c r="C30" i="1"/>
  <c r="C19" i="1"/>
  <c r="C14" i="1"/>
  <c r="C4" i="1"/>
  <c r="K8" i="2" l="1"/>
  <c r="K9" i="2" l="1"/>
  <c r="L8" i="2"/>
  <c r="K10" i="2" l="1"/>
  <c r="L9" i="2"/>
  <c r="K11" i="2" l="1"/>
  <c r="L10" i="2"/>
  <c r="K12" i="2" l="1"/>
  <c r="L11" i="2"/>
  <c r="K13" i="2" l="1"/>
  <c r="L12" i="2"/>
  <c r="K14" i="2" l="1"/>
  <c r="L13" i="2"/>
  <c r="K15" i="2" l="1"/>
  <c r="L14" i="2"/>
  <c r="K16" i="2" l="1"/>
  <c r="L15" i="2"/>
  <c r="K17" i="2" l="1"/>
  <c r="L16" i="2"/>
  <c r="K18" i="2" l="1"/>
  <c r="L17" i="2"/>
  <c r="K19" i="2" l="1"/>
  <c r="L18" i="2"/>
  <c r="K20" i="2" l="1"/>
  <c r="L19" i="2"/>
  <c r="K21" i="2" l="1"/>
  <c r="L20" i="2"/>
  <c r="K22" i="2" l="1"/>
  <c r="L21" i="2"/>
  <c r="K23" i="2" l="1"/>
  <c r="L22" i="2"/>
  <c r="K24" i="2" l="1"/>
  <c r="L23" i="2"/>
  <c r="K25" i="2" l="1"/>
  <c r="L24" i="2"/>
  <c r="K26" i="2" l="1"/>
  <c r="L25" i="2"/>
  <c r="K27" i="2" l="1"/>
  <c r="L26" i="2"/>
  <c r="K28" i="2" l="1"/>
  <c r="L27" i="2"/>
  <c r="K29" i="2" l="1"/>
  <c r="L28" i="2"/>
  <c r="K30" i="2" l="1"/>
  <c r="L29" i="2"/>
  <c r="K31" i="2" l="1"/>
  <c r="L31" i="2" s="1"/>
  <c r="L3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</futureMetadata>
  <valueMetadata count="15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</valueMetadata>
</metadata>
</file>

<file path=xl/sharedStrings.xml><?xml version="1.0" encoding="utf-8"?>
<sst xmlns="http://schemas.openxmlformats.org/spreadsheetml/2006/main" count="18" uniqueCount="16">
  <si>
    <t>Date</t>
  </si>
  <si>
    <t>Open</t>
  </si>
  <si>
    <t>High</t>
  </si>
  <si>
    <t>Low</t>
  </si>
  <si>
    <t>Close</t>
  </si>
  <si>
    <t>Volume</t>
  </si>
  <si>
    <t>Close Value</t>
  </si>
  <si>
    <t>Turn</t>
  </si>
  <si>
    <t>Avrg of 5</t>
  </si>
  <si>
    <t>Diff</t>
  </si>
  <si>
    <t>UL</t>
  </si>
  <si>
    <t>LL</t>
  </si>
  <si>
    <t>IF</t>
  </si>
  <si>
    <t>mean</t>
  </si>
  <si>
    <t>sd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</si>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</sst>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SupportingPropertyBag" Target="richData/rdsupportingpropertybag.xml"/><Relationship Id="rId5" Type="http://schemas.openxmlformats.org/officeDocument/2006/relationships/sharedStrings" Target="sharedStrings.xml"/><Relationship Id="rId10" Type="http://schemas.microsoft.com/office/2017/06/relationships/rdSupportingPropertyBagStructure" Target="richData/rdsupportingpropertybagstructure.xml"/><Relationship Id="rId4" Type="http://schemas.openxmlformats.org/officeDocument/2006/relationships/styles" Target="styles.xml"/><Relationship Id="rId9" Type="http://schemas.microsoft.com/office/2017/06/relationships/richStyles" Target="richData/rich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Sheet1!$C$2:$C$31</c:f>
              <c:numCache>
                <c:formatCode>General</c:formatCode>
                <c:ptCount val="30"/>
                <c:pt idx="2" formatCode="_(* #,##0.00_);_(* \(#,##0.00\);_(* &quot;-&quot;??_);_(@_)">
                  <c:v>1762.5</c:v>
                </c:pt>
                <c:pt idx="12" formatCode="_(* #,##0.00_);_(* \(#,##0.00\);_(* &quot;-&quot;??_);_(@_)">
                  <c:v>1580</c:v>
                </c:pt>
                <c:pt idx="17" formatCode="_(* #,##0.00_);_(* \(#,##0.00\);_(* &quot;-&quot;??_);_(@_)">
                  <c:v>1755</c:v>
                </c:pt>
                <c:pt idx="28" formatCode="_(* #,##0.00_);_(* \(#,##0.00\);_(* &quot;-&quot;??_);_(@_)">
                  <c:v>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6-441B-9C8F-EF6DB97E5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926288"/>
        <c:axId val="633274496"/>
      </c:barChar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Close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Sheet1!$B$2:$B$31</c:f>
              <c:numCache>
                <c:formatCode>_(* #,##0.00_);_(* \(#,##0.00\);_(* "-"??_);_(@_)</c:formatCode>
                <c:ptCount val="30"/>
                <c:pt idx="0">
                  <c:v>1758.5</c:v>
                </c:pt>
                <c:pt idx="1">
                  <c:v>1767.5</c:v>
                </c:pt>
                <c:pt idx="2">
                  <c:v>1762.5</c:v>
                </c:pt>
                <c:pt idx="3">
                  <c:v>1756</c:v>
                </c:pt>
                <c:pt idx="4">
                  <c:v>1738</c:v>
                </c:pt>
                <c:pt idx="5">
                  <c:v>1639.5</c:v>
                </c:pt>
                <c:pt idx="6">
                  <c:v>1674</c:v>
                </c:pt>
                <c:pt idx="7">
                  <c:v>1666</c:v>
                </c:pt>
                <c:pt idx="8">
                  <c:v>1680.5</c:v>
                </c:pt>
                <c:pt idx="9">
                  <c:v>1667</c:v>
                </c:pt>
                <c:pt idx="10">
                  <c:v>1635.5</c:v>
                </c:pt>
                <c:pt idx="11">
                  <c:v>1625</c:v>
                </c:pt>
                <c:pt idx="12">
                  <c:v>1580</c:v>
                </c:pt>
                <c:pt idx="13">
                  <c:v>1642</c:v>
                </c:pt>
                <c:pt idx="14">
                  <c:v>1669</c:v>
                </c:pt>
                <c:pt idx="15">
                  <c:v>1703</c:v>
                </c:pt>
                <c:pt idx="16">
                  <c:v>1723</c:v>
                </c:pt>
                <c:pt idx="17">
                  <c:v>1755</c:v>
                </c:pt>
                <c:pt idx="18">
                  <c:v>1744.5</c:v>
                </c:pt>
                <c:pt idx="19">
                  <c:v>1711.5</c:v>
                </c:pt>
                <c:pt idx="20">
                  <c:v>1725</c:v>
                </c:pt>
                <c:pt idx="21">
                  <c:v>1730.5</c:v>
                </c:pt>
                <c:pt idx="22">
                  <c:v>1728.5</c:v>
                </c:pt>
                <c:pt idx="23">
                  <c:v>1720.5</c:v>
                </c:pt>
                <c:pt idx="24">
                  <c:v>1714</c:v>
                </c:pt>
                <c:pt idx="25">
                  <c:v>1716</c:v>
                </c:pt>
                <c:pt idx="26">
                  <c:v>1724</c:v>
                </c:pt>
                <c:pt idx="27">
                  <c:v>1736.5</c:v>
                </c:pt>
                <c:pt idx="28">
                  <c:v>1748</c:v>
                </c:pt>
                <c:pt idx="29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6-441B-9C8F-EF6DB97E5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926288"/>
        <c:axId val="633274496"/>
      </c:lineChart>
      <c:dateAx>
        <c:axId val="501926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274496"/>
        <c:crosses val="autoZero"/>
        <c:auto val="1"/>
        <c:lblOffset val="100"/>
        <c:baseTimeUnit val="days"/>
      </c:dateAx>
      <c:valAx>
        <c:axId val="63327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926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Close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Sheet1!$B$2:$B$31</c:f>
              <c:numCache>
                <c:formatCode>_(* #,##0.00_);_(* \(#,##0.00\);_(* "-"??_);_(@_)</c:formatCode>
                <c:ptCount val="30"/>
                <c:pt idx="0">
                  <c:v>1758.5</c:v>
                </c:pt>
                <c:pt idx="1">
                  <c:v>1767.5</c:v>
                </c:pt>
                <c:pt idx="2">
                  <c:v>1762.5</c:v>
                </c:pt>
                <c:pt idx="3">
                  <c:v>1756</c:v>
                </c:pt>
                <c:pt idx="4">
                  <c:v>1738</c:v>
                </c:pt>
                <c:pt idx="5">
                  <c:v>1639.5</c:v>
                </c:pt>
                <c:pt idx="6">
                  <c:v>1674</c:v>
                </c:pt>
                <c:pt idx="7">
                  <c:v>1666</c:v>
                </c:pt>
                <c:pt idx="8">
                  <c:v>1680.5</c:v>
                </c:pt>
                <c:pt idx="9">
                  <c:v>1667</c:v>
                </c:pt>
                <c:pt idx="10">
                  <c:v>1635.5</c:v>
                </c:pt>
                <c:pt idx="11">
                  <c:v>1625</c:v>
                </c:pt>
                <c:pt idx="12">
                  <c:v>1580</c:v>
                </c:pt>
                <c:pt idx="13">
                  <c:v>1642</c:v>
                </c:pt>
                <c:pt idx="14">
                  <c:v>1669</c:v>
                </c:pt>
                <c:pt idx="15">
                  <c:v>1703</c:v>
                </c:pt>
                <c:pt idx="16">
                  <c:v>1723</c:v>
                </c:pt>
                <c:pt idx="17">
                  <c:v>1755</c:v>
                </c:pt>
                <c:pt idx="18">
                  <c:v>1744.5</c:v>
                </c:pt>
                <c:pt idx="19">
                  <c:v>1711.5</c:v>
                </c:pt>
                <c:pt idx="20">
                  <c:v>1725</c:v>
                </c:pt>
                <c:pt idx="21">
                  <c:v>1730.5</c:v>
                </c:pt>
                <c:pt idx="22">
                  <c:v>1728.5</c:v>
                </c:pt>
                <c:pt idx="23">
                  <c:v>1720.5</c:v>
                </c:pt>
                <c:pt idx="24">
                  <c:v>1714</c:v>
                </c:pt>
                <c:pt idx="25">
                  <c:v>1716</c:v>
                </c:pt>
                <c:pt idx="26">
                  <c:v>1724</c:v>
                </c:pt>
                <c:pt idx="27">
                  <c:v>1736.5</c:v>
                </c:pt>
                <c:pt idx="28">
                  <c:v>1748</c:v>
                </c:pt>
                <c:pt idx="29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99F-AAA8-57E80CF65677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Turn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Sheet1!$C$2:$C$31</c:f>
              <c:numCache>
                <c:formatCode>General</c:formatCode>
                <c:ptCount val="30"/>
                <c:pt idx="2" formatCode="_(* #,##0.00_);_(* \(#,##0.00\);_(* &quot;-&quot;??_);_(@_)">
                  <c:v>1762.5</c:v>
                </c:pt>
                <c:pt idx="12" formatCode="_(* #,##0.00_);_(* \(#,##0.00\);_(* &quot;-&quot;??_);_(@_)">
                  <c:v>1580</c:v>
                </c:pt>
                <c:pt idx="17" formatCode="_(* #,##0.00_);_(* \(#,##0.00\);_(* &quot;-&quot;??_);_(@_)">
                  <c:v>1755</c:v>
                </c:pt>
                <c:pt idx="28" formatCode="_(* #,##0.00_);_(* \(#,##0.00\);_(* &quot;-&quot;??_);_(@_)">
                  <c:v>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A-499F-AAA8-57E80CF65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977168"/>
        <c:axId val="864083056"/>
      </c:lineChart>
      <c:dateAx>
        <c:axId val="5019771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083056"/>
        <c:crosses val="autoZero"/>
        <c:auto val="1"/>
        <c:lblOffset val="100"/>
        <c:baseTimeUnit val="days"/>
      </c:dateAx>
      <c:valAx>
        <c:axId val="86408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97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Sheet1!$C$2:$C$31</c:f>
              <c:numCache>
                <c:formatCode>General</c:formatCode>
                <c:ptCount val="30"/>
                <c:pt idx="2" formatCode="_(* #,##0.00_);_(* \(#,##0.00\);_(* &quot;-&quot;??_);_(@_)">
                  <c:v>1762.5</c:v>
                </c:pt>
                <c:pt idx="12" formatCode="_(* #,##0.00_);_(* \(#,##0.00\);_(* &quot;-&quot;??_);_(@_)">
                  <c:v>1580</c:v>
                </c:pt>
                <c:pt idx="17" formatCode="_(* #,##0.00_);_(* \(#,##0.00\);_(* &quot;-&quot;??_);_(@_)">
                  <c:v>1755</c:v>
                </c:pt>
                <c:pt idx="28" formatCode="_(* #,##0.00_);_(* \(#,##0.00\);_(* &quot;-&quot;??_);_(@_)">
                  <c:v>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21-488B-83B0-0330AF671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501977168"/>
        <c:axId val="864083056"/>
      </c:barChar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Close Value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Sheet1!$B$2:$B$31</c:f>
              <c:numCache>
                <c:formatCode>_(* #,##0.00_);_(* \(#,##0.00\);_(* "-"??_);_(@_)</c:formatCode>
                <c:ptCount val="30"/>
                <c:pt idx="0">
                  <c:v>1758.5</c:v>
                </c:pt>
                <c:pt idx="1">
                  <c:v>1767.5</c:v>
                </c:pt>
                <c:pt idx="2">
                  <c:v>1762.5</c:v>
                </c:pt>
                <c:pt idx="3">
                  <c:v>1756</c:v>
                </c:pt>
                <c:pt idx="4">
                  <c:v>1738</c:v>
                </c:pt>
                <c:pt idx="5">
                  <c:v>1639.5</c:v>
                </c:pt>
                <c:pt idx="6">
                  <c:v>1674</c:v>
                </c:pt>
                <c:pt idx="7">
                  <c:v>1666</c:v>
                </c:pt>
                <c:pt idx="8">
                  <c:v>1680.5</c:v>
                </c:pt>
                <c:pt idx="9">
                  <c:v>1667</c:v>
                </c:pt>
                <c:pt idx="10">
                  <c:v>1635.5</c:v>
                </c:pt>
                <c:pt idx="11">
                  <c:v>1625</c:v>
                </c:pt>
                <c:pt idx="12">
                  <c:v>1580</c:v>
                </c:pt>
                <c:pt idx="13">
                  <c:v>1642</c:v>
                </c:pt>
                <c:pt idx="14">
                  <c:v>1669</c:v>
                </c:pt>
                <c:pt idx="15">
                  <c:v>1703</c:v>
                </c:pt>
                <c:pt idx="16">
                  <c:v>1723</c:v>
                </c:pt>
                <c:pt idx="17">
                  <c:v>1755</c:v>
                </c:pt>
                <c:pt idx="18">
                  <c:v>1744.5</c:v>
                </c:pt>
                <c:pt idx="19">
                  <c:v>1711.5</c:v>
                </c:pt>
                <c:pt idx="20">
                  <c:v>1725</c:v>
                </c:pt>
                <c:pt idx="21">
                  <c:v>1730.5</c:v>
                </c:pt>
                <c:pt idx="22">
                  <c:v>1728.5</c:v>
                </c:pt>
                <c:pt idx="23">
                  <c:v>1720.5</c:v>
                </c:pt>
                <c:pt idx="24">
                  <c:v>1714</c:v>
                </c:pt>
                <c:pt idx="25">
                  <c:v>1716</c:v>
                </c:pt>
                <c:pt idx="26">
                  <c:v>1724</c:v>
                </c:pt>
                <c:pt idx="27">
                  <c:v>1736.5</c:v>
                </c:pt>
                <c:pt idx="28">
                  <c:v>1748</c:v>
                </c:pt>
                <c:pt idx="29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1-488B-83B0-0330AF671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977168"/>
        <c:axId val="864083056"/>
      </c:lineChart>
      <c:dateAx>
        <c:axId val="5019771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4083056"/>
        <c:crosses val="autoZero"/>
        <c:auto val="1"/>
        <c:lblOffset val="100"/>
        <c:baseTimeUnit val="days"/>
      </c:dateAx>
      <c:valAx>
        <c:axId val="86408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97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1758.5</c:v>
                </c:pt>
                <c:pt idx="1">
                  <c:v>1767.5</c:v>
                </c:pt>
                <c:pt idx="2">
                  <c:v>1762.5</c:v>
                </c:pt>
                <c:pt idx="3">
                  <c:v>1756</c:v>
                </c:pt>
                <c:pt idx="4">
                  <c:v>1738</c:v>
                </c:pt>
                <c:pt idx="5">
                  <c:v>1639.5</c:v>
                </c:pt>
                <c:pt idx="6">
                  <c:v>1674</c:v>
                </c:pt>
                <c:pt idx="7">
                  <c:v>1666</c:v>
                </c:pt>
                <c:pt idx="8">
                  <c:v>1680.5</c:v>
                </c:pt>
                <c:pt idx="9">
                  <c:v>1667</c:v>
                </c:pt>
                <c:pt idx="10">
                  <c:v>1635.5</c:v>
                </c:pt>
                <c:pt idx="11">
                  <c:v>1625</c:v>
                </c:pt>
                <c:pt idx="12">
                  <c:v>1580</c:v>
                </c:pt>
                <c:pt idx="13">
                  <c:v>1642</c:v>
                </c:pt>
                <c:pt idx="14">
                  <c:v>1669</c:v>
                </c:pt>
                <c:pt idx="15">
                  <c:v>1703</c:v>
                </c:pt>
                <c:pt idx="16">
                  <c:v>1723</c:v>
                </c:pt>
                <c:pt idx="17">
                  <c:v>1755</c:v>
                </c:pt>
                <c:pt idx="18">
                  <c:v>1744.5</c:v>
                </c:pt>
                <c:pt idx="19">
                  <c:v>1711.5</c:v>
                </c:pt>
                <c:pt idx="20">
                  <c:v>1725</c:v>
                </c:pt>
                <c:pt idx="21">
                  <c:v>1730.5</c:v>
                </c:pt>
                <c:pt idx="22">
                  <c:v>1728.5</c:v>
                </c:pt>
                <c:pt idx="23">
                  <c:v>1720.5</c:v>
                </c:pt>
                <c:pt idx="24">
                  <c:v>1714</c:v>
                </c:pt>
                <c:pt idx="25">
                  <c:v>1716</c:v>
                </c:pt>
                <c:pt idx="26">
                  <c:v>1724</c:v>
                </c:pt>
                <c:pt idx="27">
                  <c:v>1736.5</c:v>
                </c:pt>
                <c:pt idx="28">
                  <c:v>1748</c:v>
                </c:pt>
                <c:pt idx="29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C-47E0-AD5B-D4AF5520A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695712"/>
        <c:axId val="845685024"/>
      </c:lineChart>
      <c:dateAx>
        <c:axId val="6116957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685024"/>
        <c:crosses val="autoZero"/>
        <c:auto val="1"/>
        <c:lblOffset val="100"/>
        <c:baseTimeUnit val="days"/>
      </c:dateAx>
      <c:valAx>
        <c:axId val="84568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1758.5</c:v>
                </c:pt>
                <c:pt idx="1">
                  <c:v>1767.5</c:v>
                </c:pt>
                <c:pt idx="2">
                  <c:v>1762.5</c:v>
                </c:pt>
                <c:pt idx="3">
                  <c:v>1756</c:v>
                </c:pt>
                <c:pt idx="4">
                  <c:v>1738</c:v>
                </c:pt>
                <c:pt idx="5">
                  <c:v>1639.5</c:v>
                </c:pt>
                <c:pt idx="6">
                  <c:v>1674</c:v>
                </c:pt>
                <c:pt idx="7">
                  <c:v>1666</c:v>
                </c:pt>
                <c:pt idx="8">
                  <c:v>1680.5</c:v>
                </c:pt>
                <c:pt idx="9">
                  <c:v>1667</c:v>
                </c:pt>
                <c:pt idx="10">
                  <c:v>1635.5</c:v>
                </c:pt>
                <c:pt idx="11">
                  <c:v>1625</c:v>
                </c:pt>
                <c:pt idx="12">
                  <c:v>1580</c:v>
                </c:pt>
                <c:pt idx="13">
                  <c:v>1642</c:v>
                </c:pt>
                <c:pt idx="14">
                  <c:v>1669</c:v>
                </c:pt>
                <c:pt idx="15">
                  <c:v>1703</c:v>
                </c:pt>
                <c:pt idx="16">
                  <c:v>1723</c:v>
                </c:pt>
                <c:pt idx="17">
                  <c:v>1755</c:v>
                </c:pt>
                <c:pt idx="18">
                  <c:v>1744.5</c:v>
                </c:pt>
                <c:pt idx="19">
                  <c:v>1711.5</c:v>
                </c:pt>
                <c:pt idx="20">
                  <c:v>1725</c:v>
                </c:pt>
                <c:pt idx="21">
                  <c:v>1730.5</c:v>
                </c:pt>
                <c:pt idx="22">
                  <c:v>1728.5</c:v>
                </c:pt>
                <c:pt idx="23">
                  <c:v>1720.5</c:v>
                </c:pt>
                <c:pt idx="24">
                  <c:v>1714</c:v>
                </c:pt>
                <c:pt idx="25">
                  <c:v>1716</c:v>
                </c:pt>
                <c:pt idx="26">
                  <c:v>1724</c:v>
                </c:pt>
                <c:pt idx="27">
                  <c:v>1736.5</c:v>
                </c:pt>
                <c:pt idx="28">
                  <c:v>1748</c:v>
                </c:pt>
                <c:pt idx="29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5-4F4E-B374-4426BCD8393D}"/>
            </c:ext>
          </c:extLst>
        </c:ser>
        <c:ser>
          <c:idx val="1"/>
          <c:order val="1"/>
          <c:tx>
            <c:strRef>
              <c:f>Sheet2!$L$1</c:f>
              <c:strCache>
                <c:ptCount val="1"/>
                <c:pt idx="0">
                  <c:v>Turn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Sheet2!$L$2:$L$31</c:f>
              <c:numCache>
                <c:formatCode>General</c:formatCode>
                <c:ptCount val="30"/>
                <c:pt idx="5" formatCode="_(* #,##0.00_);_(* \(#,##0.00\);_(* &quot;-&quot;??_);_(@_)">
                  <c:v>1639.5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_(* #,##0.00_);_(* \(#,##0.00\);_(* &quot;-&quot;??_);_(@_)">
                  <c:v>1580</c:v>
                </c:pt>
                <c:pt idx="13">
                  <c:v>0</c:v>
                </c:pt>
                <c:pt idx="14">
                  <c:v>0</c:v>
                </c:pt>
                <c:pt idx="15" formatCode="_(* #,##0.00_);_(* \(#,##0.00\);_(* &quot;-&quot;??_);_(@_)">
                  <c:v>1703</c:v>
                </c:pt>
                <c:pt idx="16">
                  <c:v>0</c:v>
                </c:pt>
                <c:pt idx="17" formatCode="_(* #,##0.00_);_(* \(#,##0.00\);_(* &quot;-&quot;??_);_(@_)">
                  <c:v>1755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5-4F4E-B374-4426BCD83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695712"/>
        <c:axId val="845685024"/>
      </c:lineChart>
      <c:dateAx>
        <c:axId val="6116957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685024"/>
        <c:crosses val="autoZero"/>
        <c:auto val="1"/>
        <c:lblOffset val="100"/>
        <c:baseTimeUnit val="days"/>
      </c:dateAx>
      <c:valAx>
        <c:axId val="84568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Sheet2!$L$1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Sheet2!$L$2:$L$31</c:f>
              <c:numCache>
                <c:formatCode>General</c:formatCode>
                <c:ptCount val="30"/>
                <c:pt idx="5" formatCode="_(* #,##0.00_);_(* \(#,##0.00\);_(* &quot;-&quot;??_);_(@_)">
                  <c:v>1639.5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_(* #,##0.00_);_(* \(#,##0.00\);_(* &quot;-&quot;??_);_(@_)">
                  <c:v>1580</c:v>
                </c:pt>
                <c:pt idx="13">
                  <c:v>0</c:v>
                </c:pt>
                <c:pt idx="14">
                  <c:v>0</c:v>
                </c:pt>
                <c:pt idx="15" formatCode="_(* #,##0.00_);_(* \(#,##0.00\);_(* &quot;-&quot;??_);_(@_)">
                  <c:v>1703</c:v>
                </c:pt>
                <c:pt idx="16">
                  <c:v>0</c:v>
                </c:pt>
                <c:pt idx="17" formatCode="_(* #,##0.00_);_(* \(#,##0.00\);_(* &quot;-&quot;??_);_(@_)">
                  <c:v>1755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8-4B2A-91C1-45CFDE73B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695712"/>
        <c:axId val="845685024"/>
      </c:barChart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1758.5</c:v>
                </c:pt>
                <c:pt idx="1">
                  <c:v>1767.5</c:v>
                </c:pt>
                <c:pt idx="2">
                  <c:v>1762.5</c:v>
                </c:pt>
                <c:pt idx="3">
                  <c:v>1756</c:v>
                </c:pt>
                <c:pt idx="4">
                  <c:v>1738</c:v>
                </c:pt>
                <c:pt idx="5">
                  <c:v>1639.5</c:v>
                </c:pt>
                <c:pt idx="6">
                  <c:v>1674</c:v>
                </c:pt>
                <c:pt idx="7">
                  <c:v>1666</c:v>
                </c:pt>
                <c:pt idx="8">
                  <c:v>1680.5</c:v>
                </c:pt>
                <c:pt idx="9">
                  <c:v>1667</c:v>
                </c:pt>
                <c:pt idx="10">
                  <c:v>1635.5</c:v>
                </c:pt>
                <c:pt idx="11">
                  <c:v>1625</c:v>
                </c:pt>
                <c:pt idx="12">
                  <c:v>1580</c:v>
                </c:pt>
                <c:pt idx="13">
                  <c:v>1642</c:v>
                </c:pt>
                <c:pt idx="14">
                  <c:v>1669</c:v>
                </c:pt>
                <c:pt idx="15">
                  <c:v>1703</c:v>
                </c:pt>
                <c:pt idx="16">
                  <c:v>1723</c:v>
                </c:pt>
                <c:pt idx="17">
                  <c:v>1755</c:v>
                </c:pt>
                <c:pt idx="18">
                  <c:v>1744.5</c:v>
                </c:pt>
                <c:pt idx="19">
                  <c:v>1711.5</c:v>
                </c:pt>
                <c:pt idx="20">
                  <c:v>1725</c:v>
                </c:pt>
                <c:pt idx="21">
                  <c:v>1730.5</c:v>
                </c:pt>
                <c:pt idx="22">
                  <c:v>1728.5</c:v>
                </c:pt>
                <c:pt idx="23">
                  <c:v>1720.5</c:v>
                </c:pt>
                <c:pt idx="24">
                  <c:v>1714</c:v>
                </c:pt>
                <c:pt idx="25">
                  <c:v>1716</c:v>
                </c:pt>
                <c:pt idx="26">
                  <c:v>1724</c:v>
                </c:pt>
                <c:pt idx="27">
                  <c:v>1736.5</c:v>
                </c:pt>
                <c:pt idx="28">
                  <c:v>1748</c:v>
                </c:pt>
                <c:pt idx="29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8-4B2A-91C1-45CFDE73B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95712"/>
        <c:axId val="845685024"/>
      </c:lineChart>
      <c:dateAx>
        <c:axId val="6116957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685024"/>
        <c:crosses val="autoZero"/>
        <c:auto val="1"/>
        <c:lblOffset val="100"/>
        <c:baseTimeUnit val="days"/>
      </c:dateAx>
      <c:valAx>
        <c:axId val="845685024"/>
        <c:scaling>
          <c:orientation val="minMax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Sheet2!$L$1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Sheet2!$L$2:$L$31</c:f>
              <c:numCache>
                <c:formatCode>General</c:formatCode>
                <c:ptCount val="30"/>
                <c:pt idx="5" formatCode="_(* #,##0.00_);_(* \(#,##0.00\);_(* &quot;-&quot;??_);_(@_)">
                  <c:v>1639.5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_(* #,##0.00_);_(* \(#,##0.00\);_(* &quot;-&quot;??_);_(@_)">
                  <c:v>1580</c:v>
                </c:pt>
                <c:pt idx="13">
                  <c:v>0</c:v>
                </c:pt>
                <c:pt idx="14">
                  <c:v>0</c:v>
                </c:pt>
                <c:pt idx="15" formatCode="_(* #,##0.00_);_(* \(#,##0.00\);_(* &quot;-&quot;??_);_(@_)">
                  <c:v>1703</c:v>
                </c:pt>
                <c:pt idx="16">
                  <c:v>0</c:v>
                </c:pt>
                <c:pt idx="17" formatCode="_(* #,##0.00_);_(* \(#,##0.00\);_(* &quot;-&quot;??_);_(@_)">
                  <c:v>1755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E-4CB1-98AF-EE3596F4C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695712"/>
        <c:axId val="845685024"/>
      </c:barChart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1758.5</c:v>
                </c:pt>
                <c:pt idx="1">
                  <c:v>1767.5</c:v>
                </c:pt>
                <c:pt idx="2">
                  <c:v>1762.5</c:v>
                </c:pt>
                <c:pt idx="3">
                  <c:v>1756</c:v>
                </c:pt>
                <c:pt idx="4">
                  <c:v>1738</c:v>
                </c:pt>
                <c:pt idx="5">
                  <c:v>1639.5</c:v>
                </c:pt>
                <c:pt idx="6">
                  <c:v>1674</c:v>
                </c:pt>
                <c:pt idx="7">
                  <c:v>1666</c:v>
                </c:pt>
                <c:pt idx="8">
                  <c:v>1680.5</c:v>
                </c:pt>
                <c:pt idx="9">
                  <c:v>1667</c:v>
                </c:pt>
                <c:pt idx="10">
                  <c:v>1635.5</c:v>
                </c:pt>
                <c:pt idx="11">
                  <c:v>1625</c:v>
                </c:pt>
                <c:pt idx="12">
                  <c:v>1580</c:v>
                </c:pt>
                <c:pt idx="13">
                  <c:v>1642</c:v>
                </c:pt>
                <c:pt idx="14">
                  <c:v>1669</c:v>
                </c:pt>
                <c:pt idx="15">
                  <c:v>1703</c:v>
                </c:pt>
                <c:pt idx="16">
                  <c:v>1723</c:v>
                </c:pt>
                <c:pt idx="17">
                  <c:v>1755</c:v>
                </c:pt>
                <c:pt idx="18">
                  <c:v>1744.5</c:v>
                </c:pt>
                <c:pt idx="19">
                  <c:v>1711.5</c:v>
                </c:pt>
                <c:pt idx="20">
                  <c:v>1725</c:v>
                </c:pt>
                <c:pt idx="21">
                  <c:v>1730.5</c:v>
                </c:pt>
                <c:pt idx="22">
                  <c:v>1728.5</c:v>
                </c:pt>
                <c:pt idx="23">
                  <c:v>1720.5</c:v>
                </c:pt>
                <c:pt idx="24">
                  <c:v>1714</c:v>
                </c:pt>
                <c:pt idx="25">
                  <c:v>1716</c:v>
                </c:pt>
                <c:pt idx="26">
                  <c:v>1724</c:v>
                </c:pt>
                <c:pt idx="27">
                  <c:v>1736.5</c:v>
                </c:pt>
                <c:pt idx="28">
                  <c:v>1748</c:v>
                </c:pt>
                <c:pt idx="29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E-4CB1-98AF-EE3596F4C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95712"/>
        <c:axId val="845685024"/>
      </c:lineChart>
      <c:dateAx>
        <c:axId val="6116957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685024"/>
        <c:crosses val="autoZero"/>
        <c:auto val="1"/>
        <c:lblOffset val="100"/>
        <c:baseTimeUnit val="days"/>
      </c:dateAx>
      <c:valAx>
        <c:axId val="84568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Sheet2!$L$1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Sheet2!$L$2:$L$31</c:f>
              <c:numCache>
                <c:formatCode>General</c:formatCode>
                <c:ptCount val="30"/>
                <c:pt idx="5" formatCode="_(* #,##0.00_);_(* \(#,##0.00\);_(* &quot;-&quot;??_);_(@_)">
                  <c:v>1639.5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_(* #,##0.00_);_(* \(#,##0.00\);_(* &quot;-&quot;??_);_(@_)">
                  <c:v>1580</c:v>
                </c:pt>
                <c:pt idx="13">
                  <c:v>0</c:v>
                </c:pt>
                <c:pt idx="14">
                  <c:v>0</c:v>
                </c:pt>
                <c:pt idx="15" formatCode="_(* #,##0.00_);_(* \(#,##0.00\);_(* &quot;-&quot;??_);_(@_)">
                  <c:v>1703</c:v>
                </c:pt>
                <c:pt idx="16">
                  <c:v>0</c:v>
                </c:pt>
                <c:pt idx="17" formatCode="_(* #,##0.00_);_(* \(#,##0.00\);_(* &quot;-&quot;??_);_(@_)">
                  <c:v>1755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5-43F9-BC73-9A884EB6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708672"/>
        <c:axId val="865131568"/>
      </c:barChart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1758.5</c:v>
                </c:pt>
                <c:pt idx="1">
                  <c:v>1767.5</c:v>
                </c:pt>
                <c:pt idx="2">
                  <c:v>1762.5</c:v>
                </c:pt>
                <c:pt idx="3">
                  <c:v>1756</c:v>
                </c:pt>
                <c:pt idx="4">
                  <c:v>1738</c:v>
                </c:pt>
                <c:pt idx="5">
                  <c:v>1639.5</c:v>
                </c:pt>
                <c:pt idx="6">
                  <c:v>1674</c:v>
                </c:pt>
                <c:pt idx="7">
                  <c:v>1666</c:v>
                </c:pt>
                <c:pt idx="8">
                  <c:v>1680.5</c:v>
                </c:pt>
                <c:pt idx="9">
                  <c:v>1667</c:v>
                </c:pt>
                <c:pt idx="10">
                  <c:v>1635.5</c:v>
                </c:pt>
                <c:pt idx="11">
                  <c:v>1625</c:v>
                </c:pt>
                <c:pt idx="12">
                  <c:v>1580</c:v>
                </c:pt>
                <c:pt idx="13">
                  <c:v>1642</c:v>
                </c:pt>
                <c:pt idx="14">
                  <c:v>1669</c:v>
                </c:pt>
                <c:pt idx="15">
                  <c:v>1703</c:v>
                </c:pt>
                <c:pt idx="16">
                  <c:v>1723</c:v>
                </c:pt>
                <c:pt idx="17">
                  <c:v>1755</c:v>
                </c:pt>
                <c:pt idx="18">
                  <c:v>1744.5</c:v>
                </c:pt>
                <c:pt idx="19">
                  <c:v>1711.5</c:v>
                </c:pt>
                <c:pt idx="20">
                  <c:v>1725</c:v>
                </c:pt>
                <c:pt idx="21">
                  <c:v>1730.5</c:v>
                </c:pt>
                <c:pt idx="22">
                  <c:v>1728.5</c:v>
                </c:pt>
                <c:pt idx="23">
                  <c:v>1720.5</c:v>
                </c:pt>
                <c:pt idx="24">
                  <c:v>1714</c:v>
                </c:pt>
                <c:pt idx="25">
                  <c:v>1716</c:v>
                </c:pt>
                <c:pt idx="26">
                  <c:v>1724</c:v>
                </c:pt>
                <c:pt idx="27">
                  <c:v>1736.5</c:v>
                </c:pt>
                <c:pt idx="28">
                  <c:v>1748</c:v>
                </c:pt>
                <c:pt idx="29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5-43F9-BC73-9A884EB6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95712"/>
        <c:axId val="845685024"/>
      </c:lineChart>
      <c:dateAx>
        <c:axId val="6116957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685024"/>
        <c:crosses val="autoZero"/>
        <c:auto val="1"/>
        <c:lblOffset val="100"/>
        <c:baseTimeUnit val="days"/>
      </c:dateAx>
      <c:valAx>
        <c:axId val="84568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95712"/>
        <c:crosses val="autoZero"/>
        <c:crossBetween val="between"/>
      </c:valAx>
      <c:valAx>
        <c:axId val="865131568"/>
        <c:scaling>
          <c:orientation val="minMax"/>
          <c:max val="1800"/>
          <c:min val="14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08672"/>
        <c:crosses val="max"/>
        <c:crossBetween val="between"/>
      </c:valAx>
      <c:dateAx>
        <c:axId val="611708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65131568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Sheet2!$L$1</c:f>
              <c:strCache>
                <c:ptCount val="1"/>
                <c:pt idx="0">
                  <c:v>Turn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Sheet2!$L$2:$L$31</c:f>
              <c:numCache>
                <c:formatCode>General</c:formatCode>
                <c:ptCount val="30"/>
                <c:pt idx="5" formatCode="_(* #,##0.00_);_(* \(#,##0.00\);_(* &quot;-&quot;??_);_(@_)">
                  <c:v>1639.5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_(* #,##0.00_);_(* \(#,##0.00\);_(* &quot;-&quot;??_);_(@_)">
                  <c:v>1580</c:v>
                </c:pt>
                <c:pt idx="13">
                  <c:v>0</c:v>
                </c:pt>
                <c:pt idx="14">
                  <c:v>0</c:v>
                </c:pt>
                <c:pt idx="15" formatCode="_(* #,##0.00_);_(* \(#,##0.00\);_(* &quot;-&quot;??_);_(@_)">
                  <c:v>1703</c:v>
                </c:pt>
                <c:pt idx="16">
                  <c:v>0</c:v>
                </c:pt>
                <c:pt idx="17" formatCode="_(* #,##0.00_);_(* \(#,##0.00\);_(* &quot;-&quot;??_);_(@_)">
                  <c:v>1755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0-45F1-AE8E-483710751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708672"/>
        <c:axId val="865131568"/>
      </c:barChart>
      <c:lineChart>
        <c:grouping val="standard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Sheet2!$A$2:$A$31</c:f>
              <c:numCache>
                <c:formatCode>m/d/yyyy</c:formatCode>
                <c:ptCount val="30"/>
                <c:pt idx="0">
                  <c:v>45187</c:v>
                </c:pt>
                <c:pt idx="1">
                  <c:v>45188</c:v>
                </c:pt>
                <c:pt idx="2">
                  <c:v>45189</c:v>
                </c:pt>
                <c:pt idx="3">
                  <c:v>45190</c:v>
                </c:pt>
                <c:pt idx="4">
                  <c:v>45191</c:v>
                </c:pt>
                <c:pt idx="5">
                  <c:v>45194</c:v>
                </c:pt>
                <c:pt idx="6">
                  <c:v>45195</c:v>
                </c:pt>
                <c:pt idx="7">
                  <c:v>45196</c:v>
                </c:pt>
                <c:pt idx="8">
                  <c:v>45197</c:v>
                </c:pt>
                <c:pt idx="9">
                  <c:v>45198</c:v>
                </c:pt>
                <c:pt idx="10">
                  <c:v>45201</c:v>
                </c:pt>
                <c:pt idx="11">
                  <c:v>45202</c:v>
                </c:pt>
                <c:pt idx="12">
                  <c:v>45203</c:v>
                </c:pt>
                <c:pt idx="13">
                  <c:v>45204</c:v>
                </c:pt>
                <c:pt idx="14">
                  <c:v>45205</c:v>
                </c:pt>
                <c:pt idx="15">
                  <c:v>45208</c:v>
                </c:pt>
                <c:pt idx="16">
                  <c:v>45209</c:v>
                </c:pt>
                <c:pt idx="17">
                  <c:v>45210</c:v>
                </c:pt>
                <c:pt idx="18">
                  <c:v>45211</c:v>
                </c:pt>
                <c:pt idx="19">
                  <c:v>45212</c:v>
                </c:pt>
                <c:pt idx="20">
                  <c:v>45215</c:v>
                </c:pt>
                <c:pt idx="21">
                  <c:v>45216</c:v>
                </c:pt>
                <c:pt idx="22">
                  <c:v>45217</c:v>
                </c:pt>
                <c:pt idx="23">
                  <c:v>45218</c:v>
                </c:pt>
                <c:pt idx="24">
                  <c:v>45219</c:v>
                </c:pt>
                <c:pt idx="25">
                  <c:v>45222</c:v>
                </c:pt>
                <c:pt idx="26">
                  <c:v>45223</c:v>
                </c:pt>
                <c:pt idx="27">
                  <c:v>45224</c:v>
                </c:pt>
                <c:pt idx="28">
                  <c:v>45225</c:v>
                </c:pt>
                <c:pt idx="29">
                  <c:v>45226</c:v>
                </c:pt>
              </c:numCache>
            </c:numRef>
          </c:cat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1758.5</c:v>
                </c:pt>
                <c:pt idx="1">
                  <c:v>1767.5</c:v>
                </c:pt>
                <c:pt idx="2">
                  <c:v>1762.5</c:v>
                </c:pt>
                <c:pt idx="3">
                  <c:v>1756</c:v>
                </c:pt>
                <c:pt idx="4">
                  <c:v>1738</c:v>
                </c:pt>
                <c:pt idx="5">
                  <c:v>1639.5</c:v>
                </c:pt>
                <c:pt idx="6">
                  <c:v>1674</c:v>
                </c:pt>
                <c:pt idx="7">
                  <c:v>1666</c:v>
                </c:pt>
                <c:pt idx="8">
                  <c:v>1680.5</c:v>
                </c:pt>
                <c:pt idx="9">
                  <c:v>1667</c:v>
                </c:pt>
                <c:pt idx="10">
                  <c:v>1635.5</c:v>
                </c:pt>
                <c:pt idx="11">
                  <c:v>1625</c:v>
                </c:pt>
                <c:pt idx="12">
                  <c:v>1580</c:v>
                </c:pt>
                <c:pt idx="13">
                  <c:v>1642</c:v>
                </c:pt>
                <c:pt idx="14">
                  <c:v>1669</c:v>
                </c:pt>
                <c:pt idx="15">
                  <c:v>1703</c:v>
                </c:pt>
                <c:pt idx="16">
                  <c:v>1723</c:v>
                </c:pt>
                <c:pt idx="17">
                  <c:v>1755</c:v>
                </c:pt>
                <c:pt idx="18">
                  <c:v>1744.5</c:v>
                </c:pt>
                <c:pt idx="19">
                  <c:v>1711.5</c:v>
                </c:pt>
                <c:pt idx="20">
                  <c:v>1725</c:v>
                </c:pt>
                <c:pt idx="21">
                  <c:v>1730.5</c:v>
                </c:pt>
                <c:pt idx="22">
                  <c:v>1728.5</c:v>
                </c:pt>
                <c:pt idx="23">
                  <c:v>1720.5</c:v>
                </c:pt>
                <c:pt idx="24">
                  <c:v>1714</c:v>
                </c:pt>
                <c:pt idx="25">
                  <c:v>1716</c:v>
                </c:pt>
                <c:pt idx="26">
                  <c:v>1724</c:v>
                </c:pt>
                <c:pt idx="27">
                  <c:v>1736.5</c:v>
                </c:pt>
                <c:pt idx="28">
                  <c:v>1748</c:v>
                </c:pt>
                <c:pt idx="29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0-45F1-AE8E-483710751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695712"/>
        <c:axId val="845685024"/>
      </c:lineChart>
      <c:dateAx>
        <c:axId val="6116957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5685024"/>
        <c:crosses val="autoZero"/>
        <c:auto val="1"/>
        <c:lblOffset val="100"/>
        <c:baseTimeUnit val="days"/>
      </c:dateAx>
      <c:valAx>
        <c:axId val="84568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95712"/>
        <c:crosses val="autoZero"/>
        <c:crossBetween val="between"/>
      </c:valAx>
      <c:valAx>
        <c:axId val="865131568"/>
        <c:scaling>
          <c:orientation val="minMax"/>
          <c:max val="1800"/>
          <c:min val="1450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08672"/>
        <c:crosses val="max"/>
        <c:crossBetween val="between"/>
      </c:valAx>
      <c:dateAx>
        <c:axId val="611708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651315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1</xdr:row>
      <xdr:rowOff>152400</xdr:rowOff>
    </xdr:from>
    <xdr:to>
      <xdr:col>13</xdr:col>
      <xdr:colOff>238125</xdr:colOff>
      <xdr:row>16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1E42F-FBDF-6DA7-8A03-BD06F7DBF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3</xdr:row>
      <xdr:rowOff>133350</xdr:rowOff>
    </xdr:from>
    <xdr:to>
      <xdr:col>21</xdr:col>
      <xdr:colOff>333375</xdr:colOff>
      <xdr:row>18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C65451-A30F-F136-4F72-F39EFEC89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19</xdr:row>
      <xdr:rowOff>0</xdr:rowOff>
    </xdr:from>
    <xdr:to>
      <xdr:col>21</xdr:col>
      <xdr:colOff>304800</xdr:colOff>
      <xdr:row>33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63851B1-3F8B-415D-8E46-54DE29E05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2</xdr:row>
      <xdr:rowOff>57150</xdr:rowOff>
    </xdr:from>
    <xdr:to>
      <xdr:col>23</xdr:col>
      <xdr:colOff>438150</xdr:colOff>
      <xdr:row>16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7FED88-2E3C-2442-A6B7-21F8B9A2C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18</xdr:row>
      <xdr:rowOff>0</xdr:rowOff>
    </xdr:from>
    <xdr:to>
      <xdr:col>23</xdr:col>
      <xdr:colOff>304800</xdr:colOff>
      <xdr:row>32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AB5D8C-9D5B-4685-B9DC-A5F52A595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33</xdr:row>
      <xdr:rowOff>0</xdr:rowOff>
    </xdr:from>
    <xdr:to>
      <xdr:col>16</xdr:col>
      <xdr:colOff>428625</xdr:colOff>
      <xdr:row>47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D2622E0-0F80-4513-AFF8-ACC2D272D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34</xdr:row>
      <xdr:rowOff>0</xdr:rowOff>
    </xdr:from>
    <xdr:to>
      <xdr:col>24</xdr:col>
      <xdr:colOff>304800</xdr:colOff>
      <xdr:row>48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A394189-12AE-4316-AB53-481531094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49</xdr:row>
      <xdr:rowOff>0</xdr:rowOff>
    </xdr:from>
    <xdr:to>
      <xdr:col>16</xdr:col>
      <xdr:colOff>428625</xdr:colOff>
      <xdr:row>63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9B189E8-96BE-4E9E-B4F4-21ABFBD05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57150</xdr:colOff>
      <xdr:row>40</xdr:row>
      <xdr:rowOff>66675</xdr:rowOff>
    </xdr:from>
    <xdr:to>
      <xdr:col>8</xdr:col>
      <xdr:colOff>457200</xdr:colOff>
      <xdr:row>54</xdr:row>
      <xdr:rowOff>142875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48904AB-42C8-4B73-A6B8-FA2C26190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4">
  <rv s="0">
    <fb>45187</fb>
    <v>0</v>
  </rv>
  <rv s="0">
    <fb>1758.5</fb>
    <v>1</v>
  </rv>
  <rv s="0">
    <fb>45188</fb>
    <v>0</v>
  </rv>
  <rv s="0">
    <fb>1767.5</fb>
    <v>1</v>
  </rv>
  <rv s="0">
    <fb>45189</fb>
    <v>0</v>
  </rv>
  <rv s="0">
    <fb>1762.5</fb>
    <v>1</v>
  </rv>
  <rv s="0">
    <fb>45190</fb>
    <v>0</v>
  </rv>
  <rv s="0">
    <fb>1756</fb>
    <v>1</v>
  </rv>
  <rv s="0">
    <fb>45191</fb>
    <v>0</v>
  </rv>
  <rv s="0">
    <fb>1738</fb>
    <v>1</v>
  </rv>
  <rv s="0">
    <fb>45194</fb>
    <v>0</v>
  </rv>
  <rv s="0">
    <fb>1639.5</fb>
    <v>1</v>
  </rv>
  <rv s="0">
    <fb>45195</fb>
    <v>0</v>
  </rv>
  <rv s="0">
    <fb>1674</fb>
    <v>1</v>
  </rv>
  <rv s="0">
    <fb>45196</fb>
    <v>0</v>
  </rv>
  <rv s="0">
    <fb>1666</fb>
    <v>1</v>
  </rv>
  <rv s="0">
    <fb>45197</fb>
    <v>0</v>
  </rv>
  <rv s="0">
    <fb>1680.5</fb>
    <v>1</v>
  </rv>
  <rv s="0">
    <fb>45198</fb>
    <v>0</v>
  </rv>
  <rv s="0">
    <fb>1667</fb>
    <v>1</v>
  </rv>
  <rv s="0">
    <fb>45201</fb>
    <v>0</v>
  </rv>
  <rv s="0">
    <fb>1635.5</fb>
    <v>1</v>
  </rv>
  <rv s="0">
    <fb>45202</fb>
    <v>0</v>
  </rv>
  <rv s="0">
    <fb>1625</fb>
    <v>1</v>
  </rv>
  <rv s="0">
    <fb>45203</fb>
    <v>0</v>
  </rv>
  <rv s="0">
    <fb>1580</fb>
    <v>1</v>
  </rv>
  <rv s="0">
    <fb>45204</fb>
    <v>0</v>
  </rv>
  <rv s="0">
    <fb>1642</fb>
    <v>1</v>
  </rv>
  <rv s="0">
    <fb>45205</fb>
    <v>0</v>
  </rv>
  <rv s="0">
    <fb>1669</fb>
    <v>1</v>
  </rv>
  <rv s="0">
    <fb>45208</fb>
    <v>0</v>
  </rv>
  <rv s="0">
    <fb>1703</fb>
    <v>1</v>
  </rv>
  <rv s="0">
    <fb>45209</fb>
    <v>0</v>
  </rv>
  <rv s="0">
    <fb>1723</fb>
    <v>1</v>
  </rv>
  <rv s="0">
    <fb>45210</fb>
    <v>0</v>
  </rv>
  <rv s="0">
    <fb>1755</fb>
    <v>1</v>
  </rv>
  <rv s="0">
    <fb>45211</fb>
    <v>0</v>
  </rv>
  <rv s="0">
    <fb>1744.5</fb>
    <v>1</v>
  </rv>
  <rv s="0">
    <fb>45212</fb>
    <v>0</v>
  </rv>
  <rv s="0">
    <fb>1711.5</fb>
    <v>1</v>
  </rv>
  <rv s="0">
    <fb>45215</fb>
    <v>0</v>
  </rv>
  <rv s="0">
    <fb>1725</fb>
    <v>1</v>
  </rv>
  <rv s="0">
    <fb>45216</fb>
    <v>0</v>
  </rv>
  <rv s="0">
    <fb>1730.5</fb>
    <v>1</v>
  </rv>
  <rv s="0">
    <fb>45217</fb>
    <v>0</v>
  </rv>
  <rv s="0">
    <fb>1728.5</fb>
    <v>1</v>
  </rv>
  <rv s="0">
    <fb>45218</fb>
    <v>0</v>
  </rv>
  <rv s="0">
    <fb>1720.5</fb>
    <v>1</v>
  </rv>
  <rv s="0">
    <fb>45219</fb>
    <v>0</v>
  </rv>
  <rv s="0">
    <fb>1714</fb>
    <v>1</v>
  </rv>
  <rv s="0">
    <fb>45222</fb>
    <v>0</v>
  </rv>
  <rv s="0">
    <fb>1716</fb>
    <v>1</v>
  </rv>
  <rv s="0">
    <fb>45223</fb>
    <v>0</v>
  </rv>
  <rv s="0">
    <fb>1724</fb>
    <v>1</v>
  </rv>
  <rv s="0">
    <fb>45224</fb>
    <v>0</v>
  </rv>
  <rv s="0">
    <fb>1736.5</fb>
    <v>1</v>
  </rv>
  <rv s="0">
    <fb>45225</fb>
    <v>0</v>
  </rv>
  <rv s="0">
    <fb>1748</fb>
    <v>1</v>
  </rv>
  <rv s="0">
    <fb>45226</fb>
    <v>0</v>
  </rv>
  <rv s="0">
    <fb>1729</fb>
    <v>1</v>
  </rv>
  <rv s="0">
    <fb>1753.5</fb>
    <v>1</v>
  </rv>
  <rv s="0">
    <fb>1773.5</fb>
    <v>1</v>
  </rv>
  <rv s="0">
    <fb>1749.5</fb>
    <v>1</v>
  </rv>
  <rv s="0">
    <fb>706996</fb>
    <v>2</v>
  </rv>
  <rv s="0">
    <fb>1762</fb>
    <v>1</v>
  </rv>
  <rv s="0">
    <fb>1772.5</fb>
    <v>1</v>
  </rv>
  <rv s="0">
    <fb>1756.5</fb>
    <v>1</v>
  </rv>
  <rv s="0">
    <fb>1101295</fb>
    <v>2</v>
  </rv>
  <rv s="0">
    <fb>1770</fb>
    <v>1</v>
  </rv>
  <rv s="0">
    <fb>1780.12</fb>
    <v>1</v>
  </rv>
  <rv s="0">
    <fb>1760.5</fb>
    <v>1</v>
  </rv>
  <rv s="0">
    <fb>706595</fb>
    <v>2</v>
  </rv>
  <rv s="0">
    <fb>1769</fb>
    <v>1</v>
  </rv>
  <rv s="0">
    <fb>1751.4793999999999</fb>
    <v>1</v>
  </rv>
  <rv s="0">
    <fb>1083489</fb>
    <v>2</v>
  </rv>
  <rv s="0">
    <fb>1750</fb>
    <v>1</v>
  </rv>
  <rv s="0">
    <fb>1757.5</fb>
    <v>1</v>
  </rv>
  <rv s="0">
    <fb>1737</fb>
    <v>1</v>
  </rv>
  <rv s="0">
    <fb>1126741</fb>
    <v>2</v>
  </rv>
  <rv s="0">
    <fb>1737.5</fb>
    <v>1</v>
  </rv>
  <rv s="0">
    <fb>1623</fb>
    <v>1</v>
  </rv>
  <rv s="0">
    <fb>2435022</fb>
    <v>2</v>
  </rv>
  <rv s="0">
    <fb>1628.5</fb>
    <v>1</v>
  </rv>
  <rv s="0">
    <fb>1678.5</fb>
    <v>1</v>
  </rv>
  <rv s="0">
    <fb>1621.5</fb>
    <v>1</v>
  </rv>
  <rv s="0">
    <fb>1560557</fb>
    <v>2</v>
  </rv>
  <rv s="0">
    <fb>1675.4749999999999</fb>
    <v>1</v>
  </rv>
  <rv s="0">
    <fb>1649</fb>
    <v>1</v>
  </rv>
  <rv s="0">
    <fb>1290101</fb>
    <v>2</v>
  </rv>
  <rv s="0">
    <fb>1657</fb>
    <v>1</v>
  </rv>
  <rv s="0">
    <fb>1687</fb>
    <v>1</v>
  </rv>
  <rv s="0">
    <fb>1653</fb>
    <v>1</v>
  </rv>
  <rv s="0">
    <fb>2370982</fb>
    <v>2</v>
  </rv>
  <rv s="0">
    <fb>1681</fb>
    <v>1</v>
  </rv>
  <rv s="0">
    <fb>1694</fb>
    <v>1</v>
  </rv>
  <rv s="0">
    <fb>1987143</fb>
    <v>2</v>
  </rv>
  <rv s="0">
    <fb>1665</fb>
    <v>1</v>
  </rv>
  <rv s="0">
    <fb>2250262</fb>
    <v>2</v>
  </rv>
  <rv s="0">
    <fb>1638</fb>
    <v>1</v>
  </rv>
  <rv s="0">
    <fb>1641</fb>
    <v>1</v>
  </rv>
  <rv s="0">
    <fb>1623.5</fb>
    <v>1</v>
  </rv>
  <rv s="0">
    <fb>2168851</fb>
    <v>2</v>
  </rv>
  <rv s="0">
    <fb>1553.5</fb>
    <v>1</v>
  </rv>
  <rv s="0">
    <fb>3995429</fb>
    <v>2</v>
  </rv>
  <rv s="0">
    <fb>1585</fb>
    <v>1</v>
  </rv>
  <rv s="0">
    <fb>1582.5</fb>
    <v>1</v>
  </rv>
  <rv s="0">
    <fb>2449585</fb>
    <v>2</v>
  </rv>
  <rv s="0">
    <fb>1656.5</fb>
    <v>1</v>
  </rv>
  <rv s="0">
    <fb>1678</fb>
    <v>1</v>
  </rv>
  <rv s="0">
    <fb>1651.5</fb>
    <v>1</v>
  </rv>
  <rv s="0">
    <fb>2388162</fb>
    <v>2</v>
  </rv>
  <rv s="0">
    <fb>1676</fb>
    <v>1</v>
  </rv>
  <rv s="0">
    <fb>1706</fb>
    <v>1</v>
  </rv>
  <rv s="0">
    <fb>1668</fb>
    <v>1</v>
  </rv>
  <rv s="0">
    <fb>1708932</fb>
    <v>2</v>
  </rv>
  <rv s="0">
    <fb>1726.5</fb>
    <v>1</v>
  </rv>
  <rv s="0">
    <fb>1742</fb>
    <v>1</v>
  </rv>
  <rv s="0">
    <fb>2817914</fb>
    <v>2</v>
  </rv>
  <rv s="0">
    <fb>1722</fb>
    <v>1</v>
  </rv>
  <rv s="0">
    <fb>1760</fb>
    <v>1</v>
  </rv>
  <rv s="0">
    <fb>1567840</fb>
    <v>2</v>
  </rv>
  <rv s="0">
    <fb>1529530</fb>
    <v>2</v>
  </rv>
  <rv s="0">
    <fb>1735</fb>
    <v>1</v>
  </rv>
  <rv s="0">
    <fb>1703.5</fb>
    <v>1</v>
  </rv>
  <rv s="0">
    <fb>1927349</fb>
    <v>2</v>
  </rv>
  <rv s="0">
    <fb>1717</fb>
    <v>1</v>
  </rv>
  <rv s="0">
    <fb>1731</fb>
    <v>1</v>
  </rv>
  <rv s="0">
    <fb>1705</fb>
    <v>1</v>
  </rv>
  <rv s="0">
    <fb>1857794</fb>
    <v>2</v>
  </rv>
  <rv s="0">
    <fb>1730</fb>
    <v>1</v>
  </rv>
  <rv s="0">
    <fb>1743.5</fb>
    <v>1</v>
  </rv>
  <rv s="0">
    <fb>2802295</fb>
    <v>2</v>
  </rv>
  <rv s="0">
    <fb>1733.5</fb>
    <v>1</v>
  </rv>
  <rv s="0">
    <fb>1748.0527999999999</fb>
    <v>1</v>
  </rv>
  <rv s="0">
    <fb>1188564</fb>
    <v>2</v>
  </rv>
  <rv s="0">
    <fb>1719</fb>
    <v>1</v>
  </rv>
  <rv s="0">
    <fb>1704</fb>
    <v>1</v>
  </rv>
  <rv s="0">
    <fb>1206699</fb>
    <v>2</v>
  </rv>
  <rv s="0">
    <fb>1731.5</fb>
    <v>1</v>
  </rv>
  <rv s="0">
    <fb>1853467</fb>
    <v>2</v>
  </rv>
  <rv s="0">
    <fb>1710.5</fb>
    <v>1</v>
  </rv>
  <rv s="0">
    <fb>1702</fb>
    <v>1</v>
  </rv>
  <rv s="0">
    <fb>1109379</fb>
    <v>2</v>
  </rv>
  <rv s="0">
    <fb>1729.5</fb>
    <v>1</v>
  </rv>
  <rv s="0">
    <fb>1072505</fb>
    <v>2</v>
  </rv>
  <rv s="0">
    <fb>1727</fb>
    <v>1</v>
  </rv>
  <rv s="0">
    <fb>1741</fb>
    <v>1</v>
  </rv>
  <rv s="0">
    <fb>1714.5</fb>
    <v>1</v>
  </rv>
  <rv s="0">
    <fb>1564462</fb>
    <v>2</v>
  </rv>
  <rv s="0">
    <fb>1758</fb>
    <v>1</v>
  </rv>
  <rv s="0">
    <fb>1725.5</fb>
    <v>1</v>
  </rv>
  <rv s="0">
    <fb>1354950</fb>
    <v>2</v>
  </rv>
  <rv s="0">
    <fb>1715.5</fb>
    <v>1</v>
  </rv>
  <rv s="0">
    <fb>1029716</fb>
    <v>2</v>
  </rv>
</rvData>
</file>

<file path=xl/richData/rdrichvaluestructure.xml><?xml version="1.0" encoding="utf-8"?>
<rvStructures xmlns="http://schemas.microsoft.com/office/spreadsheetml/2017/richdata" count="1">
  <s t="_formattednumber">
    <k n="_Format" t="spb"/>
  </s>
</rvStructures>
</file>

<file path=xl/richData/rdsupportingpropertybag.xml><?xml version="1.0" encoding="utf-8"?>
<supportingPropertyBags xmlns="http://schemas.microsoft.com/office/spreadsheetml/2017/richdata2">
  <spbData count="3">
    <spb s="0">
      <v>1</v>
    </spb>
    <spb s="0">
      <v>2</v>
    </spb>
    <spb s="0">
      <v>3</v>
    </spb>
  </spbData>
</supportingPropertyBags>
</file>

<file path=xl/richData/rdsupportingpropertybagstructure.xml><?xml version="1.0" encoding="utf-8"?>
<spbStructures xmlns="http://schemas.microsoft.com/office/spreadsheetml/2017/richdata2" count="1">
  <s>
    <k n="_Self" t="i"/>
  </s>
</spbStructures>
</file>

<file path=xl/richData/richStyles.xml><?xml version="1.0" encoding="utf-8"?>
<richStyleSheet xmlns="http://schemas.microsoft.com/office/spreadsheetml/2017/richdata2" xmlns:mc="http://schemas.openxmlformats.org/markup-compatibility/2006" xmlns:x="http://schemas.openxmlformats.org/spreadsheetml/2006/main" mc:Ignorable="x">
  <dxfs count="3">
    <x:dxf>
      <x:numFmt numFmtId="19" formatCode="dd/mm/yyyy"/>
    </x:dxf>
    <x:dxf>
      <x:numFmt numFmtId="35" formatCode="_-* #,##0.00_-;\-* #,##0.00_-;_-* &quot;-&quot;??_-;_-@_-"/>
    </x:dxf>
    <x:dxf>
      <x:numFmt numFmtId="3" formatCode="#,##0"/>
    </x:dxf>
  </dxfs>
  <richProperties>
    <rPr n="NumberFormat" t="s"/>
  </richProperties>
  <richStyles>
    <rSty dxfid="0"/>
    <rSty dxfid="1">
      <rpv i="0">_(* #,##0.00_);_(* (#,##0.00);_(* "-"??_);_(@_)</rpv>
    </rSty>
    <rSty dxfid="2">
      <rpv i="0">#,##0</rpv>
    </rSty>
  </richStyles>
</richStyleShee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1C72-BE28-48BA-A61D-2393C145AC1A}">
  <dimension ref="A1:C31"/>
  <sheetViews>
    <sheetView workbookViewId="0">
      <selection activeCell="C1" sqref="C1:C31"/>
    </sheetView>
  </sheetViews>
  <sheetFormatPr defaultRowHeight="15" x14ac:dyDescent="0.25"/>
  <cols>
    <col min="1" max="1" width="12.42578125" customWidth="1"/>
    <col min="2" max="2" width="11.42578125" customWidth="1"/>
    <col min="3" max="3" width="9.5703125" bestFit="1" customWidth="1"/>
  </cols>
  <sheetData>
    <row r="1" spans="1:3" x14ac:dyDescent="0.25">
      <c r="A1" s="1" t="s">
        <v>0</v>
      </c>
      <c r="B1" t="s">
        <v>6</v>
      </c>
      <c r="C1" t="s">
        <v>7</v>
      </c>
    </row>
    <row r="2" spans="1:3" x14ac:dyDescent="0.25">
      <c r="A2" s="1" vm="1">
        <v>45187</v>
      </c>
      <c r="B2" vm="2">
        <v>1758.5</v>
      </c>
    </row>
    <row r="3" spans="1:3" x14ac:dyDescent="0.25">
      <c r="A3" s="1" vm="3">
        <v>45188</v>
      </c>
      <c r="B3" vm="4">
        <v>1767.5</v>
      </c>
    </row>
    <row r="4" spans="1:3" x14ac:dyDescent="0.25">
      <c r="A4" s="1" vm="5">
        <v>45189</v>
      </c>
      <c r="B4" vm="6">
        <v>1762.5</v>
      </c>
      <c r="C4" vm="6">
        <f>B4</f>
        <v>1762.5</v>
      </c>
    </row>
    <row r="5" spans="1:3" x14ac:dyDescent="0.25">
      <c r="A5" s="1" vm="7">
        <v>45190</v>
      </c>
      <c r="B5" vm="8">
        <v>1756</v>
      </c>
    </row>
    <row r="6" spans="1:3" x14ac:dyDescent="0.25">
      <c r="A6" s="1" vm="9">
        <v>45191</v>
      </c>
      <c r="B6" vm="10">
        <v>1738</v>
      </c>
    </row>
    <row r="7" spans="1:3" x14ac:dyDescent="0.25">
      <c r="A7" s="1" vm="11">
        <v>45194</v>
      </c>
      <c r="B7" vm="12">
        <v>1639.5</v>
      </c>
    </row>
    <row r="8" spans="1:3" x14ac:dyDescent="0.25">
      <c r="A8" s="1" vm="13">
        <v>45195</v>
      </c>
      <c r="B8" vm="14">
        <v>1674</v>
      </c>
    </row>
    <row r="9" spans="1:3" x14ac:dyDescent="0.25">
      <c r="A9" s="1" vm="15">
        <v>45196</v>
      </c>
      <c r="B9" vm="16">
        <v>1666</v>
      </c>
    </row>
    <row r="10" spans="1:3" x14ac:dyDescent="0.25">
      <c r="A10" s="1" vm="17">
        <v>45197</v>
      </c>
      <c r="B10" vm="18">
        <v>1680.5</v>
      </c>
    </row>
    <row r="11" spans="1:3" x14ac:dyDescent="0.25">
      <c r="A11" s="1" vm="19">
        <v>45198</v>
      </c>
      <c r="B11" vm="20">
        <v>1667</v>
      </c>
    </row>
    <row r="12" spans="1:3" x14ac:dyDescent="0.25">
      <c r="A12" s="1" vm="21">
        <v>45201</v>
      </c>
      <c r="B12" vm="22">
        <v>1635.5</v>
      </c>
    </row>
    <row r="13" spans="1:3" x14ac:dyDescent="0.25">
      <c r="A13" s="1" vm="23">
        <v>45202</v>
      </c>
      <c r="B13" vm="24">
        <v>1625</v>
      </c>
    </row>
    <row r="14" spans="1:3" x14ac:dyDescent="0.25">
      <c r="A14" s="1" vm="25">
        <v>45203</v>
      </c>
      <c r="B14" vm="26">
        <v>1580</v>
      </c>
      <c r="C14" vm="26">
        <f>B14</f>
        <v>1580</v>
      </c>
    </row>
    <row r="15" spans="1:3" x14ac:dyDescent="0.25">
      <c r="A15" s="1" vm="27">
        <v>45204</v>
      </c>
      <c r="B15" vm="28">
        <v>1642</v>
      </c>
    </row>
    <row r="16" spans="1:3" x14ac:dyDescent="0.25">
      <c r="A16" s="1" vm="29">
        <v>45205</v>
      </c>
      <c r="B16" vm="30">
        <v>1669</v>
      </c>
    </row>
    <row r="17" spans="1:3" x14ac:dyDescent="0.25">
      <c r="A17" s="1" vm="31">
        <v>45208</v>
      </c>
      <c r="B17" vm="32">
        <v>1703</v>
      </c>
    </row>
    <row r="18" spans="1:3" x14ac:dyDescent="0.25">
      <c r="A18" s="1" vm="33">
        <v>45209</v>
      </c>
      <c r="B18" vm="34">
        <v>1723</v>
      </c>
    </row>
    <row r="19" spans="1:3" x14ac:dyDescent="0.25">
      <c r="A19" s="1" vm="35">
        <v>45210</v>
      </c>
      <c r="B19" vm="36">
        <v>1755</v>
      </c>
      <c r="C19" vm="36">
        <f>B19</f>
        <v>1755</v>
      </c>
    </row>
    <row r="20" spans="1:3" x14ac:dyDescent="0.25">
      <c r="A20" s="1" vm="37">
        <v>45211</v>
      </c>
      <c r="B20" vm="38">
        <v>1744.5</v>
      </c>
    </row>
    <row r="21" spans="1:3" x14ac:dyDescent="0.25">
      <c r="A21" s="1" vm="39">
        <v>45212</v>
      </c>
      <c r="B21" vm="40">
        <v>1711.5</v>
      </c>
    </row>
    <row r="22" spans="1:3" x14ac:dyDescent="0.25">
      <c r="A22" s="1" vm="41">
        <v>45215</v>
      </c>
      <c r="B22" vm="42">
        <v>1725</v>
      </c>
    </row>
    <row r="23" spans="1:3" x14ac:dyDescent="0.25">
      <c r="A23" s="1" vm="43">
        <v>45216</v>
      </c>
      <c r="B23" vm="44">
        <v>1730.5</v>
      </c>
    </row>
    <row r="24" spans="1:3" x14ac:dyDescent="0.25">
      <c r="A24" s="1" vm="45">
        <v>45217</v>
      </c>
      <c r="B24" vm="46">
        <v>1728.5</v>
      </c>
    </row>
    <row r="25" spans="1:3" x14ac:dyDescent="0.25">
      <c r="A25" s="1" vm="47">
        <v>45218</v>
      </c>
      <c r="B25" vm="48">
        <v>1720.5</v>
      </c>
    </row>
    <row r="26" spans="1:3" x14ac:dyDescent="0.25">
      <c r="A26" s="1" vm="49">
        <v>45219</v>
      </c>
      <c r="B26" vm="50">
        <v>1714</v>
      </c>
    </row>
    <row r="27" spans="1:3" x14ac:dyDescent="0.25">
      <c r="A27" s="1" vm="51">
        <v>45222</v>
      </c>
      <c r="B27" vm="52">
        <v>1716</v>
      </c>
    </row>
    <row r="28" spans="1:3" x14ac:dyDescent="0.25">
      <c r="A28" s="1" vm="53">
        <v>45223</v>
      </c>
      <c r="B28" vm="54">
        <v>1724</v>
      </c>
    </row>
    <row r="29" spans="1:3" x14ac:dyDescent="0.25">
      <c r="A29" s="1" vm="55">
        <v>45224</v>
      </c>
      <c r="B29" vm="56">
        <v>1736.5</v>
      </c>
    </row>
    <row r="30" spans="1:3" x14ac:dyDescent="0.25">
      <c r="A30" s="1" vm="57">
        <v>45225</v>
      </c>
      <c r="B30" vm="58">
        <v>1748</v>
      </c>
      <c r="C30" vm="58">
        <f>B30</f>
        <v>1748</v>
      </c>
    </row>
    <row r="31" spans="1:3" x14ac:dyDescent="0.25">
      <c r="A31" s="1" vm="59">
        <v>45226</v>
      </c>
      <c r="B31" vm="60">
        <v>1729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6089-AA30-46BA-90FA-A9591073412F}">
  <dimension ref="A1:N31"/>
  <sheetViews>
    <sheetView tabSelected="1" workbookViewId="0">
      <selection activeCell="G64" sqref="G64"/>
    </sheetView>
  </sheetViews>
  <sheetFormatPr defaultRowHeight="15" x14ac:dyDescent="0.25"/>
  <cols>
    <col min="1" max="1" width="13" customWidth="1"/>
    <col min="2" max="5" width="11.7109375" customWidth="1"/>
    <col min="11" max="11" width="16" customWidth="1"/>
    <col min="12" max="12" width="9.5703125" bestFit="1" customWidth="1"/>
  </cols>
  <sheetData>
    <row r="1" spans="1:14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7</v>
      </c>
    </row>
    <row r="2" spans="1:14" x14ac:dyDescent="0.25">
      <c r="A2" s="1" vm="1">
        <v>45187</v>
      </c>
      <c r="B2" vm="61">
        <v>1753.5</v>
      </c>
      <c r="C2" vm="62">
        <v>1773.5</v>
      </c>
      <c r="D2" vm="63">
        <v>1749.5</v>
      </c>
      <c r="E2" vm="2">
        <v>1758.5</v>
      </c>
      <c r="F2" vm="64">
        <v>706996</v>
      </c>
      <c r="M2" t="s">
        <v>13</v>
      </c>
      <c r="N2">
        <f>AVERAGE(H7:H31)</f>
        <v>-2.2760000000000127</v>
      </c>
    </row>
    <row r="3" spans="1:14" x14ac:dyDescent="0.25">
      <c r="A3" s="1" vm="3">
        <v>45188</v>
      </c>
      <c r="B3" vm="65">
        <v>1762</v>
      </c>
      <c r="C3" vm="66">
        <v>1772.5</v>
      </c>
      <c r="D3" vm="67">
        <v>1756.5</v>
      </c>
      <c r="E3" vm="4">
        <v>1767.5</v>
      </c>
      <c r="F3" vm="68">
        <v>1101295</v>
      </c>
      <c r="M3" t="s">
        <v>14</v>
      </c>
      <c r="N3">
        <f>_xlfn.STDEV.S(H7:H31)</f>
        <v>46.796832870042245</v>
      </c>
    </row>
    <row r="4" spans="1:14" x14ac:dyDescent="0.25">
      <c r="A4" s="1" vm="5">
        <v>45189</v>
      </c>
      <c r="B4" vm="69">
        <v>1770</v>
      </c>
      <c r="C4" vm="70">
        <v>1780.12</v>
      </c>
      <c r="D4" vm="71">
        <v>1760.5</v>
      </c>
      <c r="E4" vm="6">
        <v>1762.5</v>
      </c>
      <c r="F4" vm="72">
        <v>706595</v>
      </c>
      <c r="K4" s="2"/>
      <c r="M4" t="s">
        <v>15</v>
      </c>
      <c r="N4">
        <v>1</v>
      </c>
    </row>
    <row r="5" spans="1:14" x14ac:dyDescent="0.25">
      <c r="A5" s="1" vm="7">
        <v>45190</v>
      </c>
      <c r="B5" vm="2">
        <v>1758.5</v>
      </c>
      <c r="C5" vm="73">
        <v>1769</v>
      </c>
      <c r="D5" vm="74">
        <v>1751.4793999999999</v>
      </c>
      <c r="E5" vm="8">
        <v>1756</v>
      </c>
      <c r="F5" vm="75">
        <v>1083489</v>
      </c>
      <c r="K5" s="2"/>
    </row>
    <row r="6" spans="1:14" x14ac:dyDescent="0.25">
      <c r="A6" s="1" vm="9">
        <v>45191</v>
      </c>
      <c r="B6" vm="76">
        <v>1750</v>
      </c>
      <c r="C6" vm="77">
        <v>1757.5</v>
      </c>
      <c r="D6" vm="78">
        <v>1737</v>
      </c>
      <c r="E6" vm="10">
        <v>1738</v>
      </c>
      <c r="F6" vm="79">
        <v>1126741</v>
      </c>
    </row>
    <row r="7" spans="1:14" x14ac:dyDescent="0.25">
      <c r="A7" s="1" vm="11">
        <v>45194</v>
      </c>
      <c r="B7" vm="80">
        <v>1737.5</v>
      </c>
      <c r="C7" vm="80">
        <v>1737.5</v>
      </c>
      <c r="D7" vm="81">
        <v>1623</v>
      </c>
      <c r="E7" vm="12">
        <v>1639.5</v>
      </c>
      <c r="F7" vm="82">
        <v>2435022</v>
      </c>
      <c r="G7">
        <f>AVERAGE(E2:E6)</f>
        <v>1756.5</v>
      </c>
      <c r="H7">
        <f>E7-G7</f>
        <v>-117</v>
      </c>
      <c r="I7">
        <f>$N$2+$N$4*$N$3</f>
        <v>44.520832870042234</v>
      </c>
      <c r="J7">
        <f>$N$2-$N$4*$N$3</f>
        <v>-49.072832870042255</v>
      </c>
      <c r="K7" t="str">
        <f>IF(H7&gt;I7,"Change UP",IF(H7&lt;J7,"Change DOWN",""))</f>
        <v>Change DOWN</v>
      </c>
      <c r="L7" vm="12">
        <f>IF(K7&lt;&gt;"",E7,"")</f>
        <v>1639.5</v>
      </c>
    </row>
    <row r="8" spans="1:14" x14ac:dyDescent="0.25">
      <c r="A8" s="1" vm="13">
        <v>45195</v>
      </c>
      <c r="B8" vm="83">
        <v>1628.5</v>
      </c>
      <c r="C8" vm="84">
        <v>1678.5</v>
      </c>
      <c r="D8" vm="85">
        <v>1621.5</v>
      </c>
      <c r="E8" vm="14">
        <v>1674</v>
      </c>
      <c r="F8" vm="86">
        <v>1560557</v>
      </c>
      <c r="G8">
        <f t="shared" ref="G8:G31" si="0">AVERAGE(E3:E7)</f>
        <v>1732.7</v>
      </c>
      <c r="H8">
        <f t="shared" ref="H8:H31" si="1">E8-G8</f>
        <v>-58.700000000000045</v>
      </c>
      <c r="I8">
        <f t="shared" ref="I8:I31" si="2">$N$2+$N$4*$N$3</f>
        <v>44.520832870042234</v>
      </c>
      <c r="J8">
        <f t="shared" ref="J8:J31" si="3">$N$2-$N$4*$N$3</f>
        <v>-49.072832870042255</v>
      </c>
      <c r="K8" t="str">
        <f t="shared" ref="K7:K31" si="4">IF(AND(H8&gt;I8,K7=""),"Change UP",IF(AND(H8&lt;J8,K7=""),"Change DOWN",""))</f>
        <v/>
      </c>
      <c r="L8" t="str">
        <f t="shared" ref="L8:L31" si="5">IF(K8&lt;&gt;"",E8,"")</f>
        <v/>
      </c>
    </row>
    <row r="9" spans="1:14" x14ac:dyDescent="0.25">
      <c r="A9" s="1" vm="15">
        <v>45196</v>
      </c>
      <c r="B9" vm="14">
        <v>1674</v>
      </c>
      <c r="C9" vm="87">
        <v>1675.4749999999999</v>
      </c>
      <c r="D9" vm="88">
        <v>1649</v>
      </c>
      <c r="E9" vm="16">
        <v>1666</v>
      </c>
      <c r="F9" vm="89">
        <v>1290101</v>
      </c>
      <c r="G9">
        <f t="shared" si="0"/>
        <v>1714</v>
      </c>
      <c r="H9">
        <f t="shared" si="1"/>
        <v>-48</v>
      </c>
      <c r="I9">
        <f t="shared" si="2"/>
        <v>44.520832870042234</v>
      </c>
      <c r="J9">
        <f t="shared" si="3"/>
        <v>-49.072832870042255</v>
      </c>
      <c r="K9" t="str">
        <f t="shared" si="4"/>
        <v/>
      </c>
      <c r="L9" t="str">
        <f t="shared" si="5"/>
        <v/>
      </c>
    </row>
    <row r="10" spans="1:14" x14ac:dyDescent="0.25">
      <c r="A10" s="1" vm="17">
        <v>45197</v>
      </c>
      <c r="B10" vm="90">
        <v>1657</v>
      </c>
      <c r="C10" vm="91">
        <v>1687</v>
      </c>
      <c r="D10" vm="92">
        <v>1653</v>
      </c>
      <c r="E10" vm="18">
        <v>1680.5</v>
      </c>
      <c r="F10" vm="93">
        <v>2370982</v>
      </c>
      <c r="G10">
        <f t="shared" si="0"/>
        <v>1694.7</v>
      </c>
      <c r="H10">
        <f t="shared" si="1"/>
        <v>-14.200000000000045</v>
      </c>
      <c r="I10">
        <f t="shared" si="2"/>
        <v>44.520832870042234</v>
      </c>
      <c r="J10">
        <f t="shared" si="3"/>
        <v>-49.072832870042255</v>
      </c>
      <c r="K10" t="str">
        <f t="shared" si="4"/>
        <v/>
      </c>
      <c r="L10" t="str">
        <f t="shared" si="5"/>
        <v/>
      </c>
    </row>
    <row r="11" spans="1:14" x14ac:dyDescent="0.25">
      <c r="A11" s="1" vm="19">
        <v>45198</v>
      </c>
      <c r="B11" vm="94">
        <v>1681</v>
      </c>
      <c r="C11" vm="95">
        <v>1694</v>
      </c>
      <c r="D11" vm="20">
        <v>1667</v>
      </c>
      <c r="E11" vm="20">
        <v>1667</v>
      </c>
      <c r="F11" vm="96">
        <v>1987143</v>
      </c>
      <c r="G11">
        <f t="shared" si="0"/>
        <v>1679.6</v>
      </c>
      <c r="H11">
        <f t="shared" si="1"/>
        <v>-12.599999999999909</v>
      </c>
      <c r="I11">
        <f t="shared" si="2"/>
        <v>44.520832870042234</v>
      </c>
      <c r="J11">
        <f t="shared" si="3"/>
        <v>-49.072832870042255</v>
      </c>
      <c r="K11" t="str">
        <f t="shared" si="4"/>
        <v/>
      </c>
      <c r="L11" t="str">
        <f t="shared" si="5"/>
        <v/>
      </c>
    </row>
    <row r="12" spans="1:14" x14ac:dyDescent="0.25">
      <c r="A12" s="1" vm="21">
        <v>45201</v>
      </c>
      <c r="B12" vm="97">
        <v>1665</v>
      </c>
      <c r="C12" vm="91">
        <v>1687</v>
      </c>
      <c r="D12" vm="22">
        <v>1635.5</v>
      </c>
      <c r="E12" vm="22">
        <v>1635.5</v>
      </c>
      <c r="F12" vm="98">
        <v>2250262</v>
      </c>
      <c r="G12">
        <f t="shared" si="0"/>
        <v>1665.4</v>
      </c>
      <c r="H12">
        <f t="shared" si="1"/>
        <v>-29.900000000000091</v>
      </c>
      <c r="I12">
        <f t="shared" si="2"/>
        <v>44.520832870042234</v>
      </c>
      <c r="J12">
        <f t="shared" si="3"/>
        <v>-49.072832870042255</v>
      </c>
      <c r="K12" t="str">
        <f t="shared" si="4"/>
        <v/>
      </c>
      <c r="L12" t="str">
        <f t="shared" si="5"/>
        <v/>
      </c>
    </row>
    <row r="13" spans="1:14" x14ac:dyDescent="0.25">
      <c r="A13" s="1" vm="23">
        <v>45202</v>
      </c>
      <c r="B13" vm="99">
        <v>1638</v>
      </c>
      <c r="C13" vm="100">
        <v>1641</v>
      </c>
      <c r="D13" vm="101">
        <v>1623.5</v>
      </c>
      <c r="E13" vm="24">
        <v>1625</v>
      </c>
      <c r="F13" vm="102">
        <v>2168851</v>
      </c>
      <c r="G13">
        <f t="shared" si="0"/>
        <v>1664.6</v>
      </c>
      <c r="H13">
        <f t="shared" si="1"/>
        <v>-39.599999999999909</v>
      </c>
      <c r="I13">
        <f t="shared" si="2"/>
        <v>44.520832870042234</v>
      </c>
      <c r="J13">
        <f t="shared" si="3"/>
        <v>-49.072832870042255</v>
      </c>
      <c r="K13" t="str">
        <f t="shared" si="4"/>
        <v/>
      </c>
      <c r="L13" t="str">
        <f t="shared" si="5"/>
        <v/>
      </c>
    </row>
    <row r="14" spans="1:14" x14ac:dyDescent="0.25">
      <c r="A14" s="1" vm="25">
        <v>45203</v>
      </c>
      <c r="B14" vm="81">
        <v>1623</v>
      </c>
      <c r="C14" vm="24">
        <v>1625</v>
      </c>
      <c r="D14" vm="103">
        <v>1553.5</v>
      </c>
      <c r="E14" vm="26">
        <v>1580</v>
      </c>
      <c r="F14" vm="104">
        <v>3995429</v>
      </c>
      <c r="G14">
        <f t="shared" si="0"/>
        <v>1654.8</v>
      </c>
      <c r="H14">
        <f t="shared" si="1"/>
        <v>-74.799999999999955</v>
      </c>
      <c r="I14">
        <f t="shared" si="2"/>
        <v>44.520832870042234</v>
      </c>
      <c r="J14">
        <f t="shared" si="3"/>
        <v>-49.072832870042255</v>
      </c>
      <c r="K14" t="str">
        <f t="shared" si="4"/>
        <v>Change DOWN</v>
      </c>
      <c r="L14" vm="26">
        <f t="shared" si="5"/>
        <v>1580</v>
      </c>
    </row>
    <row r="15" spans="1:14" x14ac:dyDescent="0.25">
      <c r="A15" s="1" vm="27">
        <v>45204</v>
      </c>
      <c r="B15" vm="105">
        <v>1585</v>
      </c>
      <c r="C15" vm="88">
        <v>1649</v>
      </c>
      <c r="D15" vm="106">
        <v>1582.5</v>
      </c>
      <c r="E15" vm="28">
        <v>1642</v>
      </c>
      <c r="F15" vm="107">
        <v>2449585</v>
      </c>
      <c r="G15">
        <f t="shared" si="0"/>
        <v>1637.6</v>
      </c>
      <c r="H15">
        <f t="shared" si="1"/>
        <v>4.4000000000000909</v>
      </c>
      <c r="I15">
        <f t="shared" si="2"/>
        <v>44.520832870042234</v>
      </c>
      <c r="J15">
        <f t="shared" si="3"/>
        <v>-49.072832870042255</v>
      </c>
      <c r="K15" t="str">
        <f t="shared" si="4"/>
        <v/>
      </c>
      <c r="L15" t="str">
        <f t="shared" si="5"/>
        <v/>
      </c>
    </row>
    <row r="16" spans="1:14" x14ac:dyDescent="0.25">
      <c r="A16" s="1" vm="29">
        <v>45205</v>
      </c>
      <c r="B16" vm="108">
        <v>1656.5</v>
      </c>
      <c r="C16" vm="109">
        <v>1678</v>
      </c>
      <c r="D16" vm="110">
        <v>1651.5</v>
      </c>
      <c r="E16" vm="30">
        <v>1669</v>
      </c>
      <c r="F16" vm="111">
        <v>2388162</v>
      </c>
      <c r="G16">
        <f t="shared" si="0"/>
        <v>1629.9</v>
      </c>
      <c r="H16">
        <f t="shared" si="1"/>
        <v>39.099999999999909</v>
      </c>
      <c r="I16">
        <f t="shared" si="2"/>
        <v>44.520832870042234</v>
      </c>
      <c r="J16">
        <f t="shared" si="3"/>
        <v>-49.072832870042255</v>
      </c>
      <c r="K16" t="str">
        <f t="shared" si="4"/>
        <v/>
      </c>
      <c r="L16" t="str">
        <f t="shared" si="5"/>
        <v/>
      </c>
    </row>
    <row r="17" spans="1:12" x14ac:dyDescent="0.25">
      <c r="A17" s="1" vm="31">
        <v>45208</v>
      </c>
      <c r="B17" vm="112">
        <v>1676</v>
      </c>
      <c r="C17" vm="113">
        <v>1706</v>
      </c>
      <c r="D17" vm="114">
        <v>1668</v>
      </c>
      <c r="E17" vm="32">
        <v>1703</v>
      </c>
      <c r="F17" vm="115">
        <v>1708932</v>
      </c>
      <c r="G17">
        <f t="shared" si="0"/>
        <v>1630.3</v>
      </c>
      <c r="H17">
        <f t="shared" si="1"/>
        <v>72.700000000000045</v>
      </c>
      <c r="I17">
        <f t="shared" si="2"/>
        <v>44.520832870042234</v>
      </c>
      <c r="J17">
        <f t="shared" si="3"/>
        <v>-49.072832870042255</v>
      </c>
      <c r="K17" t="str">
        <f t="shared" si="4"/>
        <v>Change UP</v>
      </c>
      <c r="L17" vm="32">
        <f t="shared" si="5"/>
        <v>1703</v>
      </c>
    </row>
    <row r="18" spans="1:12" x14ac:dyDescent="0.25">
      <c r="A18" s="1" vm="33">
        <v>45209</v>
      </c>
      <c r="B18" vm="116">
        <v>1726.5</v>
      </c>
      <c r="C18" vm="117">
        <v>1742</v>
      </c>
      <c r="D18" vm="91">
        <v>1687</v>
      </c>
      <c r="E18" vm="34">
        <v>1723</v>
      </c>
      <c r="F18" vm="118">
        <v>2817914</v>
      </c>
      <c r="G18">
        <f t="shared" si="0"/>
        <v>1643.8</v>
      </c>
      <c r="H18">
        <f t="shared" si="1"/>
        <v>79.200000000000045</v>
      </c>
      <c r="I18">
        <f t="shared" si="2"/>
        <v>44.520832870042234</v>
      </c>
      <c r="J18">
        <f t="shared" si="3"/>
        <v>-49.072832870042255</v>
      </c>
      <c r="K18" t="str">
        <f t="shared" si="4"/>
        <v/>
      </c>
      <c r="L18" t="str">
        <f t="shared" si="5"/>
        <v/>
      </c>
    </row>
    <row r="19" spans="1:12" x14ac:dyDescent="0.25">
      <c r="A19" s="1" vm="35">
        <v>45210</v>
      </c>
      <c r="B19" vm="119">
        <v>1722</v>
      </c>
      <c r="C19" vm="120">
        <v>1760</v>
      </c>
      <c r="D19" vm="40">
        <v>1711.5</v>
      </c>
      <c r="E19" vm="36">
        <v>1755</v>
      </c>
      <c r="F19" vm="121">
        <v>1567840</v>
      </c>
      <c r="G19">
        <f t="shared" si="0"/>
        <v>1663.4</v>
      </c>
      <c r="H19">
        <f t="shared" si="1"/>
        <v>91.599999999999909</v>
      </c>
      <c r="I19">
        <f t="shared" si="2"/>
        <v>44.520832870042234</v>
      </c>
      <c r="J19">
        <f t="shared" si="3"/>
        <v>-49.072832870042255</v>
      </c>
      <c r="K19" t="str">
        <f t="shared" si="4"/>
        <v>Change UP</v>
      </c>
      <c r="L19" vm="36">
        <f t="shared" si="5"/>
        <v>1755</v>
      </c>
    </row>
    <row r="20" spans="1:12" x14ac:dyDescent="0.25">
      <c r="A20" s="1" vm="37">
        <v>45211</v>
      </c>
      <c r="B20" vm="2">
        <v>1758.5</v>
      </c>
      <c r="C20" vm="69">
        <v>1770</v>
      </c>
      <c r="D20" vm="10">
        <v>1738</v>
      </c>
      <c r="E20" vm="38">
        <v>1744.5</v>
      </c>
      <c r="F20" vm="122">
        <v>1529530</v>
      </c>
      <c r="G20">
        <f t="shared" si="0"/>
        <v>1698.4</v>
      </c>
      <c r="H20">
        <f t="shared" si="1"/>
        <v>46.099999999999909</v>
      </c>
      <c r="I20">
        <f t="shared" si="2"/>
        <v>44.520832870042234</v>
      </c>
      <c r="J20">
        <f t="shared" si="3"/>
        <v>-49.072832870042255</v>
      </c>
      <c r="K20" t="str">
        <f t="shared" si="4"/>
        <v/>
      </c>
      <c r="L20" t="str">
        <f t="shared" si="5"/>
        <v/>
      </c>
    </row>
    <row r="21" spans="1:12" x14ac:dyDescent="0.25">
      <c r="A21" s="1" vm="39">
        <v>45212</v>
      </c>
      <c r="B21" vm="123">
        <v>1735</v>
      </c>
      <c r="C21" vm="71">
        <v>1760.5</v>
      </c>
      <c r="D21" vm="124">
        <v>1703.5</v>
      </c>
      <c r="E21" vm="40">
        <v>1711.5</v>
      </c>
      <c r="F21" vm="125">
        <v>1927349</v>
      </c>
      <c r="G21">
        <f t="shared" si="0"/>
        <v>1718.9</v>
      </c>
      <c r="H21">
        <f t="shared" si="1"/>
        <v>-7.4000000000000909</v>
      </c>
      <c r="I21">
        <f t="shared" si="2"/>
        <v>44.520832870042234</v>
      </c>
      <c r="J21">
        <f t="shared" si="3"/>
        <v>-49.072832870042255</v>
      </c>
      <c r="K21" t="str">
        <f t="shared" si="4"/>
        <v/>
      </c>
      <c r="L21" t="str">
        <f t="shared" si="5"/>
        <v/>
      </c>
    </row>
    <row r="22" spans="1:12" x14ac:dyDescent="0.25">
      <c r="A22" s="1" vm="41">
        <v>45215</v>
      </c>
      <c r="B22" vm="126">
        <v>1717</v>
      </c>
      <c r="C22" vm="127">
        <v>1731</v>
      </c>
      <c r="D22" vm="128">
        <v>1705</v>
      </c>
      <c r="E22" vm="42">
        <v>1725</v>
      </c>
      <c r="F22" vm="129">
        <v>1857794</v>
      </c>
      <c r="G22">
        <f t="shared" si="0"/>
        <v>1727.4</v>
      </c>
      <c r="H22">
        <f t="shared" si="1"/>
        <v>-2.4000000000000909</v>
      </c>
      <c r="I22">
        <f t="shared" si="2"/>
        <v>44.520832870042234</v>
      </c>
      <c r="J22">
        <f t="shared" si="3"/>
        <v>-49.072832870042255</v>
      </c>
      <c r="K22" t="str">
        <f t="shared" si="4"/>
        <v/>
      </c>
      <c r="L22" t="str">
        <f t="shared" si="5"/>
        <v/>
      </c>
    </row>
    <row r="23" spans="1:12" x14ac:dyDescent="0.25">
      <c r="A23" s="1" vm="43">
        <v>45216</v>
      </c>
      <c r="B23" vm="130">
        <v>1730</v>
      </c>
      <c r="C23" vm="131">
        <v>1743.5</v>
      </c>
      <c r="D23" vm="50">
        <v>1714</v>
      </c>
      <c r="E23" vm="44">
        <v>1730.5</v>
      </c>
      <c r="F23" vm="132">
        <v>2802295</v>
      </c>
      <c r="G23">
        <f t="shared" si="0"/>
        <v>1731.8</v>
      </c>
      <c r="H23">
        <f t="shared" si="1"/>
        <v>-1.2999999999999545</v>
      </c>
      <c r="I23">
        <f t="shared" si="2"/>
        <v>44.520832870042234</v>
      </c>
      <c r="J23">
        <f t="shared" si="3"/>
        <v>-49.072832870042255</v>
      </c>
      <c r="K23" t="str">
        <f t="shared" si="4"/>
        <v/>
      </c>
      <c r="L23" t="str">
        <f t="shared" si="5"/>
        <v/>
      </c>
    </row>
    <row r="24" spans="1:12" x14ac:dyDescent="0.25">
      <c r="A24" s="1" vm="45">
        <v>45217</v>
      </c>
      <c r="B24" vm="133">
        <v>1733.5</v>
      </c>
      <c r="C24" vm="134">
        <v>1748.0527999999999</v>
      </c>
      <c r="D24" vm="48">
        <v>1720.5</v>
      </c>
      <c r="E24" vm="46">
        <v>1728.5</v>
      </c>
      <c r="F24" vm="135">
        <v>1188564</v>
      </c>
      <c r="G24">
        <f t="shared" si="0"/>
        <v>1733.3</v>
      </c>
      <c r="H24">
        <f t="shared" si="1"/>
        <v>-4.7999999999999545</v>
      </c>
      <c r="I24">
        <f t="shared" si="2"/>
        <v>44.520832870042234</v>
      </c>
      <c r="J24">
        <f t="shared" si="3"/>
        <v>-49.072832870042255</v>
      </c>
      <c r="K24" t="str">
        <f t="shared" si="4"/>
        <v/>
      </c>
      <c r="L24" t="str">
        <f t="shared" si="5"/>
        <v/>
      </c>
    </row>
    <row r="25" spans="1:12" x14ac:dyDescent="0.25">
      <c r="A25" s="1" vm="47">
        <v>45218</v>
      </c>
      <c r="B25" vm="136">
        <v>1719</v>
      </c>
      <c r="C25" vm="46">
        <v>1728.5</v>
      </c>
      <c r="D25" vm="137">
        <v>1704</v>
      </c>
      <c r="E25" vm="48">
        <v>1720.5</v>
      </c>
      <c r="F25" vm="138">
        <v>1206699</v>
      </c>
      <c r="G25">
        <f t="shared" si="0"/>
        <v>1728</v>
      </c>
      <c r="H25">
        <f t="shared" si="1"/>
        <v>-7.5</v>
      </c>
      <c r="I25">
        <f t="shared" si="2"/>
        <v>44.520832870042234</v>
      </c>
      <c r="J25">
        <f t="shared" si="3"/>
        <v>-49.072832870042255</v>
      </c>
      <c r="K25" t="str">
        <f t="shared" si="4"/>
        <v/>
      </c>
      <c r="L25" t="str">
        <f t="shared" si="5"/>
        <v/>
      </c>
    </row>
    <row r="26" spans="1:12" x14ac:dyDescent="0.25">
      <c r="A26" s="1" vm="49">
        <v>45219</v>
      </c>
      <c r="B26" vm="136">
        <v>1719</v>
      </c>
      <c r="C26" vm="139">
        <v>1731.5</v>
      </c>
      <c r="D26" vm="124">
        <v>1703.5</v>
      </c>
      <c r="E26" vm="50">
        <v>1714</v>
      </c>
      <c r="F26" vm="140">
        <v>1853467</v>
      </c>
      <c r="G26">
        <f t="shared" si="0"/>
        <v>1723.2</v>
      </c>
      <c r="H26">
        <f t="shared" si="1"/>
        <v>-9.2000000000000455</v>
      </c>
      <c r="I26">
        <f t="shared" si="2"/>
        <v>44.520832870042234</v>
      </c>
      <c r="J26">
        <f t="shared" si="3"/>
        <v>-49.072832870042255</v>
      </c>
      <c r="K26" t="str">
        <f t="shared" si="4"/>
        <v/>
      </c>
      <c r="L26" t="str">
        <f t="shared" si="5"/>
        <v/>
      </c>
    </row>
    <row r="27" spans="1:12" x14ac:dyDescent="0.25">
      <c r="A27" s="1" vm="51">
        <v>45222</v>
      </c>
      <c r="B27" vm="141">
        <v>1710.5</v>
      </c>
      <c r="C27" vm="127">
        <v>1731</v>
      </c>
      <c r="D27" vm="142">
        <v>1702</v>
      </c>
      <c r="E27" vm="52">
        <v>1716</v>
      </c>
      <c r="F27" vm="143">
        <v>1109379</v>
      </c>
      <c r="G27">
        <f t="shared" si="0"/>
        <v>1723.7</v>
      </c>
      <c r="H27">
        <f t="shared" si="1"/>
        <v>-7.7000000000000455</v>
      </c>
      <c r="I27">
        <f t="shared" si="2"/>
        <v>44.520832870042234</v>
      </c>
      <c r="J27">
        <f t="shared" si="3"/>
        <v>-49.072832870042255</v>
      </c>
      <c r="K27" t="str">
        <f t="shared" si="4"/>
        <v/>
      </c>
      <c r="L27" t="str">
        <f t="shared" si="5"/>
        <v/>
      </c>
    </row>
    <row r="28" spans="1:12" x14ac:dyDescent="0.25">
      <c r="A28" s="1" vm="53">
        <v>45223</v>
      </c>
      <c r="B28" vm="40">
        <v>1711.5</v>
      </c>
      <c r="C28" vm="144">
        <v>1729.5</v>
      </c>
      <c r="D28" vm="124">
        <v>1703.5</v>
      </c>
      <c r="E28" vm="54">
        <v>1724</v>
      </c>
      <c r="F28" vm="145">
        <v>1072505</v>
      </c>
      <c r="G28">
        <f t="shared" si="0"/>
        <v>1721.9</v>
      </c>
      <c r="H28">
        <f t="shared" si="1"/>
        <v>2.0999999999999091</v>
      </c>
      <c r="I28">
        <f t="shared" si="2"/>
        <v>44.520832870042234</v>
      </c>
      <c r="J28">
        <f t="shared" si="3"/>
        <v>-49.072832870042255</v>
      </c>
      <c r="K28" t="str">
        <f t="shared" si="4"/>
        <v/>
      </c>
      <c r="L28" t="str">
        <f t="shared" si="5"/>
        <v/>
      </c>
    </row>
    <row r="29" spans="1:12" x14ac:dyDescent="0.25">
      <c r="A29" s="1" vm="55">
        <v>45224</v>
      </c>
      <c r="B29" vm="146">
        <v>1727</v>
      </c>
      <c r="C29" vm="147">
        <v>1741</v>
      </c>
      <c r="D29" vm="148">
        <v>1714.5</v>
      </c>
      <c r="E29" vm="56">
        <v>1736.5</v>
      </c>
      <c r="F29" vm="149">
        <v>1564462</v>
      </c>
      <c r="G29">
        <f t="shared" si="0"/>
        <v>1720.6</v>
      </c>
      <c r="H29">
        <f t="shared" si="1"/>
        <v>15.900000000000091</v>
      </c>
      <c r="I29">
        <f t="shared" si="2"/>
        <v>44.520832870042234</v>
      </c>
      <c r="J29">
        <f t="shared" si="3"/>
        <v>-49.072832870042255</v>
      </c>
      <c r="K29" t="str">
        <f t="shared" si="4"/>
        <v/>
      </c>
      <c r="L29" t="str">
        <f t="shared" si="5"/>
        <v/>
      </c>
    </row>
    <row r="30" spans="1:12" x14ac:dyDescent="0.25">
      <c r="A30" s="1" vm="57">
        <v>45225</v>
      </c>
      <c r="B30" vm="123">
        <v>1735</v>
      </c>
      <c r="C30" vm="150">
        <v>1758</v>
      </c>
      <c r="D30" vm="151">
        <v>1725.5</v>
      </c>
      <c r="E30" vm="58">
        <v>1748</v>
      </c>
      <c r="F30" vm="152">
        <v>1354950</v>
      </c>
      <c r="G30">
        <f t="shared" si="0"/>
        <v>1722.2</v>
      </c>
      <c r="H30">
        <f t="shared" si="1"/>
        <v>25.799999999999955</v>
      </c>
      <c r="I30">
        <f t="shared" si="2"/>
        <v>44.520832870042234</v>
      </c>
      <c r="J30">
        <f t="shared" si="3"/>
        <v>-49.072832870042255</v>
      </c>
      <c r="K30" t="str">
        <f t="shared" si="4"/>
        <v/>
      </c>
      <c r="L30" t="str">
        <f t="shared" si="5"/>
        <v/>
      </c>
    </row>
    <row r="31" spans="1:12" x14ac:dyDescent="0.25">
      <c r="A31" s="1" vm="59">
        <v>45226</v>
      </c>
      <c r="B31" vm="78">
        <v>1737</v>
      </c>
      <c r="C31" vm="65">
        <v>1762</v>
      </c>
      <c r="D31" vm="153">
        <v>1715.5</v>
      </c>
      <c r="E31" vm="60">
        <v>1729</v>
      </c>
      <c r="F31" vm="154">
        <v>1029716</v>
      </c>
      <c r="G31">
        <f t="shared" si="0"/>
        <v>1727.7</v>
      </c>
      <c r="H31">
        <f t="shared" si="1"/>
        <v>1.2999999999999545</v>
      </c>
      <c r="I31">
        <f t="shared" si="2"/>
        <v>44.520832870042234</v>
      </c>
      <c r="J31">
        <f t="shared" si="3"/>
        <v>-49.072832870042255</v>
      </c>
      <c r="K31" t="str">
        <f t="shared" si="4"/>
        <v/>
      </c>
      <c r="L31" t="str">
        <f t="shared" si="5"/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Pecar</dc:creator>
  <cp:lastModifiedBy>Branko Pecar</cp:lastModifiedBy>
  <dcterms:created xsi:type="dcterms:W3CDTF">2023-10-31T09:13:50Z</dcterms:created>
  <dcterms:modified xsi:type="dcterms:W3CDTF">2023-10-31T10:52:16Z</dcterms:modified>
</cp:coreProperties>
</file>