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Stats\Fourier Analysis\"/>
    </mc:Choice>
  </mc:AlternateContent>
  <xr:revisionPtr revIDLastSave="0" documentId="13_ncr:1_{AB755B80-BE32-4E33-884B-2C7E60FA30EA}" xr6:coauthVersionLast="44" xr6:coauthVersionMax="44" xr10:uidLastSave="{00000000-0000-0000-0000-000000000000}"/>
  <bookViews>
    <workbookView xWindow="-120" yWindow="-120" windowWidth="29040" windowHeight="15840" xr2:uid="{9714168B-8BA3-457D-A108-FDC31B21FC9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2" l="1"/>
  <c r="G2" i="2" s="1"/>
  <c r="G1" i="2"/>
  <c r="G5" i="1"/>
  <c r="H2" i="2"/>
  <c r="H1" i="2"/>
  <c r="E5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T5" i="2" l="1"/>
  <c r="K1" i="2"/>
  <c r="W1" i="1"/>
  <c r="W2" i="1" s="1"/>
  <c r="R1" i="2"/>
  <c r="F516" i="2"/>
  <c r="V7" i="1"/>
  <c r="F5" i="2"/>
  <c r="J9" i="2"/>
  <c r="H5" i="2"/>
  <c r="L48" i="2"/>
  <c r="F6" i="2"/>
  <c r="F515" i="2"/>
  <c r="J8" i="2"/>
  <c r="R6" i="2"/>
  <c r="R3" i="2"/>
  <c r="R7" i="2"/>
  <c r="H7" i="2"/>
  <c r="R2" i="2"/>
  <c r="R4" i="2"/>
  <c r="H9" i="2"/>
  <c r="F9" i="2"/>
  <c r="V6" i="1"/>
  <c r="Y48" i="1"/>
  <c r="F8" i="2"/>
  <c r="V9" i="1"/>
  <c r="H8" i="2"/>
  <c r="H6" i="2"/>
  <c r="V8" i="1"/>
  <c r="F7" i="2"/>
  <c r="J6" i="2"/>
  <c r="F514" i="2"/>
  <c r="F513" i="2"/>
  <c r="R5" i="2"/>
  <c r="J7" i="2"/>
  <c r="E5" i="2" l="1"/>
  <c r="E6" i="2"/>
  <c r="E14" i="2"/>
  <c r="E22" i="2"/>
  <c r="E30" i="2"/>
  <c r="E38" i="2"/>
  <c r="E46" i="2"/>
  <c r="E54" i="2"/>
  <c r="G54" i="2" s="1"/>
  <c r="U54" i="2" s="1"/>
  <c r="E62" i="2"/>
  <c r="E70" i="2"/>
  <c r="E78" i="2"/>
  <c r="E86" i="2"/>
  <c r="E94" i="2"/>
  <c r="E102" i="2"/>
  <c r="E110" i="2"/>
  <c r="E118" i="2"/>
  <c r="G118" i="2" s="1"/>
  <c r="U118" i="2" s="1"/>
  <c r="E126" i="2"/>
  <c r="E134" i="2"/>
  <c r="E142" i="2"/>
  <c r="E150" i="2"/>
  <c r="E158" i="2"/>
  <c r="E166" i="2"/>
  <c r="E174" i="2"/>
  <c r="E182" i="2"/>
  <c r="G182" i="2" s="1"/>
  <c r="U182" i="2" s="1"/>
  <c r="E190" i="2"/>
  <c r="E198" i="2"/>
  <c r="E206" i="2"/>
  <c r="E214" i="2"/>
  <c r="E222" i="2"/>
  <c r="E230" i="2"/>
  <c r="E238" i="2"/>
  <c r="E246" i="2"/>
  <c r="G246" i="2" s="1"/>
  <c r="U246" i="2" s="1"/>
  <c r="E254" i="2"/>
  <c r="E262" i="2"/>
  <c r="E270" i="2"/>
  <c r="E278" i="2"/>
  <c r="E286" i="2"/>
  <c r="E294" i="2"/>
  <c r="E302" i="2"/>
  <c r="E310" i="2"/>
  <c r="E318" i="2"/>
  <c r="E326" i="2"/>
  <c r="E334" i="2"/>
  <c r="E342" i="2"/>
  <c r="E350" i="2"/>
  <c r="E358" i="2"/>
  <c r="E366" i="2"/>
  <c r="E374" i="2"/>
  <c r="E382" i="2"/>
  <c r="E390" i="2"/>
  <c r="E398" i="2"/>
  <c r="E406" i="2"/>
  <c r="E414" i="2"/>
  <c r="E422" i="2"/>
  <c r="E430" i="2"/>
  <c r="E438" i="2"/>
  <c r="E446" i="2"/>
  <c r="E454" i="2"/>
  <c r="E462" i="2"/>
  <c r="E470" i="2"/>
  <c r="E478" i="2"/>
  <c r="E486" i="2"/>
  <c r="E494" i="2"/>
  <c r="E502" i="2"/>
  <c r="E510" i="2"/>
  <c r="E255" i="2"/>
  <c r="E351" i="2"/>
  <c r="E375" i="2"/>
  <c r="E391" i="2"/>
  <c r="E407" i="2"/>
  <c r="E423" i="2"/>
  <c r="E439" i="2"/>
  <c r="E455" i="2"/>
  <c r="E471" i="2"/>
  <c r="E479" i="2"/>
  <c r="E495" i="2"/>
  <c r="E503" i="2"/>
  <c r="E7" i="2"/>
  <c r="E15" i="2"/>
  <c r="E23" i="2"/>
  <c r="G23" i="2" s="1"/>
  <c r="U23" i="2" s="1"/>
  <c r="E31" i="2"/>
  <c r="E39" i="2"/>
  <c r="G39" i="2" s="1"/>
  <c r="U39" i="2" s="1"/>
  <c r="E47" i="2"/>
  <c r="E55" i="2"/>
  <c r="E63" i="2"/>
  <c r="E71" i="2"/>
  <c r="E79" i="2"/>
  <c r="G79" i="2" s="1"/>
  <c r="U79" i="2" s="1"/>
  <c r="E87" i="2"/>
  <c r="G87" i="2" s="1"/>
  <c r="U87" i="2" s="1"/>
  <c r="E95" i="2"/>
  <c r="E103" i="2"/>
  <c r="G103" i="2" s="1"/>
  <c r="U103" i="2" s="1"/>
  <c r="E111" i="2"/>
  <c r="E119" i="2"/>
  <c r="E127" i="2"/>
  <c r="E135" i="2"/>
  <c r="E143" i="2"/>
  <c r="E151" i="2"/>
  <c r="G151" i="2" s="1"/>
  <c r="U151" i="2" s="1"/>
  <c r="E159" i="2"/>
  <c r="E167" i="2"/>
  <c r="G167" i="2" s="1"/>
  <c r="U167" i="2" s="1"/>
  <c r="E175" i="2"/>
  <c r="E183" i="2"/>
  <c r="E191" i="2"/>
  <c r="E199" i="2"/>
  <c r="E207" i="2"/>
  <c r="G207" i="2" s="1"/>
  <c r="U207" i="2" s="1"/>
  <c r="E215" i="2"/>
  <c r="G215" i="2" s="1"/>
  <c r="U215" i="2" s="1"/>
  <c r="E223" i="2"/>
  <c r="E231" i="2"/>
  <c r="E239" i="2"/>
  <c r="E247" i="2"/>
  <c r="E263" i="2"/>
  <c r="E271" i="2"/>
  <c r="E279" i="2"/>
  <c r="E287" i="2"/>
  <c r="E295" i="2"/>
  <c r="E303" i="2"/>
  <c r="E311" i="2"/>
  <c r="E319" i="2"/>
  <c r="E327" i="2"/>
  <c r="E335" i="2"/>
  <c r="E343" i="2"/>
  <c r="E359" i="2"/>
  <c r="E367" i="2"/>
  <c r="E383" i="2"/>
  <c r="E399" i="2"/>
  <c r="E415" i="2"/>
  <c r="E431" i="2"/>
  <c r="E447" i="2"/>
  <c r="E463" i="2"/>
  <c r="E487" i="2"/>
  <c r="E511" i="2"/>
  <c r="E8" i="2"/>
  <c r="E16" i="2"/>
  <c r="E24" i="2"/>
  <c r="E32" i="2"/>
  <c r="E40" i="2"/>
  <c r="E48" i="2"/>
  <c r="G48" i="2" s="1"/>
  <c r="U48" i="2" s="1"/>
  <c r="E56" i="2"/>
  <c r="G56" i="2" s="1"/>
  <c r="U56" i="2" s="1"/>
  <c r="E64" i="2"/>
  <c r="E72" i="2"/>
  <c r="G72" i="2" s="1"/>
  <c r="U72" i="2" s="1"/>
  <c r="E80" i="2"/>
  <c r="E88" i="2"/>
  <c r="E96" i="2"/>
  <c r="E104" i="2"/>
  <c r="E112" i="2"/>
  <c r="G112" i="2" s="1"/>
  <c r="U112" i="2" s="1"/>
  <c r="E120" i="2"/>
  <c r="G120" i="2" s="1"/>
  <c r="U120" i="2" s="1"/>
  <c r="E128" i="2"/>
  <c r="E136" i="2"/>
  <c r="E144" i="2"/>
  <c r="E152" i="2"/>
  <c r="E160" i="2"/>
  <c r="E168" i="2"/>
  <c r="E176" i="2"/>
  <c r="G176" i="2" s="1"/>
  <c r="U176" i="2" s="1"/>
  <c r="E184" i="2"/>
  <c r="G184" i="2" s="1"/>
  <c r="U184" i="2" s="1"/>
  <c r="E192" i="2"/>
  <c r="E200" i="2"/>
  <c r="G200" i="2" s="1"/>
  <c r="U200" i="2" s="1"/>
  <c r="E208" i="2"/>
  <c r="E216" i="2"/>
  <c r="E224" i="2"/>
  <c r="E232" i="2"/>
  <c r="E240" i="2"/>
  <c r="G240" i="2" s="1"/>
  <c r="U240" i="2" s="1"/>
  <c r="E248" i="2"/>
  <c r="G248" i="2" s="1"/>
  <c r="U248" i="2" s="1"/>
  <c r="E256" i="2"/>
  <c r="E264" i="2"/>
  <c r="E272" i="2"/>
  <c r="E280" i="2"/>
  <c r="E288" i="2"/>
  <c r="E296" i="2"/>
  <c r="E304" i="2"/>
  <c r="E312" i="2"/>
  <c r="E320" i="2"/>
  <c r="E328" i="2"/>
  <c r="E336" i="2"/>
  <c r="E344" i="2"/>
  <c r="E352" i="2"/>
  <c r="E360" i="2"/>
  <c r="E368" i="2"/>
  <c r="E9" i="2"/>
  <c r="G9" i="2" s="1"/>
  <c r="U9" i="2" s="1"/>
  <c r="E17" i="2"/>
  <c r="E25" i="2"/>
  <c r="G25" i="2" s="1"/>
  <c r="U25" i="2" s="1"/>
  <c r="E33" i="2"/>
  <c r="E41" i="2"/>
  <c r="E49" i="2"/>
  <c r="E57" i="2"/>
  <c r="E65" i="2"/>
  <c r="G65" i="2" s="1"/>
  <c r="U65" i="2" s="1"/>
  <c r="E73" i="2"/>
  <c r="G73" i="2" s="1"/>
  <c r="U73" i="2" s="1"/>
  <c r="E81" i="2"/>
  <c r="E89" i="2"/>
  <c r="E97" i="2"/>
  <c r="E105" i="2"/>
  <c r="E113" i="2"/>
  <c r="E121" i="2"/>
  <c r="E129" i="2"/>
  <c r="G129" i="2" s="1"/>
  <c r="U129" i="2" s="1"/>
  <c r="E137" i="2"/>
  <c r="G137" i="2" s="1"/>
  <c r="U137" i="2" s="1"/>
  <c r="E145" i="2"/>
  <c r="E153" i="2"/>
  <c r="G153" i="2" s="1"/>
  <c r="U153" i="2" s="1"/>
  <c r="E161" i="2"/>
  <c r="E169" i="2"/>
  <c r="E177" i="2"/>
  <c r="E185" i="2"/>
  <c r="E193" i="2"/>
  <c r="G193" i="2" s="1"/>
  <c r="U193" i="2" s="1"/>
  <c r="E201" i="2"/>
  <c r="G201" i="2" s="1"/>
  <c r="U201" i="2" s="1"/>
  <c r="E209" i="2"/>
  <c r="E217" i="2"/>
  <c r="G217" i="2" s="1"/>
  <c r="U217" i="2" s="1"/>
  <c r="E225" i="2"/>
  <c r="E233" i="2"/>
  <c r="E241" i="2"/>
  <c r="E249" i="2"/>
  <c r="E257" i="2"/>
  <c r="G257" i="2" s="1"/>
  <c r="U257" i="2" s="1"/>
  <c r="E265" i="2"/>
  <c r="E273" i="2"/>
  <c r="E281" i="2"/>
  <c r="E289" i="2"/>
  <c r="E297" i="2"/>
  <c r="E305" i="2"/>
  <c r="E313" i="2"/>
  <c r="E321" i="2"/>
  <c r="E329" i="2"/>
  <c r="E337" i="2"/>
  <c r="E345" i="2"/>
  <c r="E353" i="2"/>
  <c r="E361" i="2"/>
  <c r="E369" i="2"/>
  <c r="E377" i="2"/>
  <c r="E385" i="2"/>
  <c r="E393" i="2"/>
  <c r="E401" i="2"/>
  <c r="E409" i="2"/>
  <c r="E417" i="2"/>
  <c r="E425" i="2"/>
  <c r="E433" i="2"/>
  <c r="E441" i="2"/>
  <c r="E449" i="2"/>
  <c r="E457" i="2"/>
  <c r="E465" i="2"/>
  <c r="E473" i="2"/>
  <c r="E481" i="2"/>
  <c r="E489" i="2"/>
  <c r="E497" i="2"/>
  <c r="E505" i="2"/>
  <c r="E513" i="2"/>
  <c r="E28" i="2"/>
  <c r="G28" i="2" s="1"/>
  <c r="U28" i="2" s="1"/>
  <c r="E180" i="2"/>
  <c r="E252" i="2"/>
  <c r="G252" i="2" s="1"/>
  <c r="U252" i="2" s="1"/>
  <c r="E332" i="2"/>
  <c r="E10" i="2"/>
  <c r="E18" i="2"/>
  <c r="E26" i="2"/>
  <c r="E34" i="2"/>
  <c r="G34" i="2" s="1"/>
  <c r="U34" i="2" s="1"/>
  <c r="E42" i="2"/>
  <c r="G42" i="2" s="1"/>
  <c r="U42" i="2" s="1"/>
  <c r="E50" i="2"/>
  <c r="E58" i="2"/>
  <c r="G58" i="2" s="1"/>
  <c r="U58" i="2" s="1"/>
  <c r="E66" i="2"/>
  <c r="E74" i="2"/>
  <c r="E82" i="2"/>
  <c r="E90" i="2"/>
  <c r="E98" i="2"/>
  <c r="G98" i="2" s="1"/>
  <c r="U98" i="2" s="1"/>
  <c r="E106" i="2"/>
  <c r="G106" i="2" s="1"/>
  <c r="U106" i="2" s="1"/>
  <c r="E114" i="2"/>
  <c r="E122" i="2"/>
  <c r="G122" i="2" s="1"/>
  <c r="U122" i="2" s="1"/>
  <c r="E130" i="2"/>
  <c r="E138" i="2"/>
  <c r="E146" i="2"/>
  <c r="E154" i="2"/>
  <c r="E162" i="2"/>
  <c r="G162" i="2" s="1"/>
  <c r="U162" i="2" s="1"/>
  <c r="E170" i="2"/>
  <c r="G170" i="2" s="1"/>
  <c r="U170" i="2" s="1"/>
  <c r="E178" i="2"/>
  <c r="E186" i="2"/>
  <c r="E194" i="2"/>
  <c r="E202" i="2"/>
  <c r="E210" i="2"/>
  <c r="E218" i="2"/>
  <c r="E226" i="2"/>
  <c r="G226" i="2" s="1"/>
  <c r="U226" i="2" s="1"/>
  <c r="E234" i="2"/>
  <c r="G234" i="2" s="1"/>
  <c r="U234" i="2" s="1"/>
  <c r="E242" i="2"/>
  <c r="E250" i="2"/>
  <c r="G250" i="2" s="1"/>
  <c r="U250" i="2" s="1"/>
  <c r="E258" i="2"/>
  <c r="E266" i="2"/>
  <c r="E274" i="2"/>
  <c r="E282" i="2"/>
  <c r="E290" i="2"/>
  <c r="E298" i="2"/>
  <c r="E306" i="2"/>
  <c r="E314" i="2"/>
  <c r="E322" i="2"/>
  <c r="E330" i="2"/>
  <c r="E338" i="2"/>
  <c r="E346" i="2"/>
  <c r="E354" i="2"/>
  <c r="E362" i="2"/>
  <c r="E370" i="2"/>
  <c r="E378" i="2"/>
  <c r="E386" i="2"/>
  <c r="E394" i="2"/>
  <c r="E402" i="2"/>
  <c r="E410" i="2"/>
  <c r="E418" i="2"/>
  <c r="E426" i="2"/>
  <c r="E434" i="2"/>
  <c r="E442" i="2"/>
  <c r="E450" i="2"/>
  <c r="E458" i="2"/>
  <c r="E466" i="2"/>
  <c r="E474" i="2"/>
  <c r="E482" i="2"/>
  <c r="E490" i="2"/>
  <c r="E498" i="2"/>
  <c r="E506" i="2"/>
  <c r="E514" i="2"/>
  <c r="E20" i="2"/>
  <c r="E36" i="2"/>
  <c r="G36" i="2" s="1"/>
  <c r="U36" i="2" s="1"/>
  <c r="E52" i="2"/>
  <c r="E68" i="2"/>
  <c r="G68" i="2" s="1"/>
  <c r="U68" i="2" s="1"/>
  <c r="E84" i="2"/>
  <c r="G84" i="2" s="1"/>
  <c r="U84" i="2" s="1"/>
  <c r="E100" i="2"/>
  <c r="E116" i="2"/>
  <c r="E132" i="2"/>
  <c r="E148" i="2"/>
  <c r="E164" i="2"/>
  <c r="E188" i="2"/>
  <c r="E204" i="2"/>
  <c r="G204" i="2" s="1"/>
  <c r="U204" i="2" s="1"/>
  <c r="E220" i="2"/>
  <c r="G220" i="2" s="1"/>
  <c r="U220" i="2" s="1"/>
  <c r="E236" i="2"/>
  <c r="E260" i="2"/>
  <c r="G260" i="2" s="1"/>
  <c r="U260" i="2" s="1"/>
  <c r="E276" i="2"/>
  <c r="E292" i="2"/>
  <c r="E300" i="2"/>
  <c r="E316" i="2"/>
  <c r="E340" i="2"/>
  <c r="E356" i="2"/>
  <c r="E11" i="2"/>
  <c r="E19" i="2"/>
  <c r="E27" i="2"/>
  <c r="E35" i="2"/>
  <c r="E43" i="2"/>
  <c r="G43" i="2" s="1"/>
  <c r="U43" i="2" s="1"/>
  <c r="E51" i="2"/>
  <c r="E59" i="2"/>
  <c r="G59" i="2" s="1"/>
  <c r="U59" i="2" s="1"/>
  <c r="E67" i="2"/>
  <c r="G67" i="2" s="1"/>
  <c r="U67" i="2" s="1"/>
  <c r="E75" i="2"/>
  <c r="E83" i="2"/>
  <c r="G83" i="2" s="1"/>
  <c r="U83" i="2" s="1"/>
  <c r="E91" i="2"/>
  <c r="E99" i="2"/>
  <c r="E107" i="2"/>
  <c r="E115" i="2"/>
  <c r="E123" i="2"/>
  <c r="G123" i="2" s="1"/>
  <c r="U123" i="2" s="1"/>
  <c r="E131" i="2"/>
  <c r="G131" i="2" s="1"/>
  <c r="U131" i="2" s="1"/>
  <c r="E139" i="2"/>
  <c r="E147" i="2"/>
  <c r="G147" i="2" s="1"/>
  <c r="U147" i="2" s="1"/>
  <c r="E155" i="2"/>
  <c r="E163" i="2"/>
  <c r="E171" i="2"/>
  <c r="E179" i="2"/>
  <c r="E187" i="2"/>
  <c r="G187" i="2" s="1"/>
  <c r="U187" i="2" s="1"/>
  <c r="E195" i="2"/>
  <c r="G195" i="2" s="1"/>
  <c r="U195" i="2" s="1"/>
  <c r="E203" i="2"/>
  <c r="E211" i="2"/>
  <c r="G211" i="2" s="1"/>
  <c r="U211" i="2" s="1"/>
  <c r="E219" i="2"/>
  <c r="E227" i="2"/>
  <c r="E235" i="2"/>
  <c r="E243" i="2"/>
  <c r="E251" i="2"/>
  <c r="G251" i="2" s="1"/>
  <c r="U251" i="2" s="1"/>
  <c r="E259" i="2"/>
  <c r="G259" i="2" s="1"/>
  <c r="U259" i="2" s="1"/>
  <c r="E267" i="2"/>
  <c r="E275" i="2"/>
  <c r="E283" i="2"/>
  <c r="E291" i="2"/>
  <c r="E299" i="2"/>
  <c r="E307" i="2"/>
  <c r="E315" i="2"/>
  <c r="E323" i="2"/>
  <c r="E331" i="2"/>
  <c r="E339" i="2"/>
  <c r="E347" i="2"/>
  <c r="E355" i="2"/>
  <c r="E363" i="2"/>
  <c r="E371" i="2"/>
  <c r="E379" i="2"/>
  <c r="E387" i="2"/>
  <c r="E395" i="2"/>
  <c r="E403" i="2"/>
  <c r="E411" i="2"/>
  <c r="E419" i="2"/>
  <c r="E427" i="2"/>
  <c r="E435" i="2"/>
  <c r="E443" i="2"/>
  <c r="E451" i="2"/>
  <c r="E459" i="2"/>
  <c r="E467" i="2"/>
  <c r="E475" i="2"/>
  <c r="E483" i="2"/>
  <c r="E491" i="2"/>
  <c r="E499" i="2"/>
  <c r="E507" i="2"/>
  <c r="E515" i="2"/>
  <c r="E12" i="2"/>
  <c r="E44" i="2"/>
  <c r="G44" i="2" s="1"/>
  <c r="U44" i="2" s="1"/>
  <c r="E60" i="2"/>
  <c r="E76" i="2"/>
  <c r="E92" i="2"/>
  <c r="E108" i="2"/>
  <c r="E124" i="2"/>
  <c r="G124" i="2" s="1"/>
  <c r="U124" i="2" s="1"/>
  <c r="E140" i="2"/>
  <c r="G140" i="2" s="1"/>
  <c r="U140" i="2" s="1"/>
  <c r="E156" i="2"/>
  <c r="E172" i="2"/>
  <c r="G172" i="2" s="1"/>
  <c r="U172" i="2" s="1"/>
  <c r="E196" i="2"/>
  <c r="E212" i="2"/>
  <c r="G212" i="2" s="1"/>
  <c r="U212" i="2" s="1"/>
  <c r="E228" i="2"/>
  <c r="E244" i="2"/>
  <c r="E268" i="2"/>
  <c r="E284" i="2"/>
  <c r="E308" i="2"/>
  <c r="E324" i="2"/>
  <c r="E348" i="2"/>
  <c r="E364" i="2"/>
  <c r="E13" i="2"/>
  <c r="G13" i="2" s="1"/>
  <c r="U13" i="2" s="1"/>
  <c r="E77" i="2"/>
  <c r="E380" i="2"/>
  <c r="E400" i="2"/>
  <c r="E444" i="2"/>
  <c r="E21" i="2"/>
  <c r="G21" i="2" s="1"/>
  <c r="U21" i="2" s="1"/>
  <c r="E85" i="2"/>
  <c r="E149" i="2"/>
  <c r="G149" i="2" s="1"/>
  <c r="U149" i="2" s="1"/>
  <c r="E213" i="2"/>
  <c r="G213" i="2" s="1"/>
  <c r="U213" i="2" s="1"/>
  <c r="E277" i="2"/>
  <c r="E341" i="2"/>
  <c r="E381" i="2"/>
  <c r="E404" i="2"/>
  <c r="E424" i="2"/>
  <c r="E445" i="2"/>
  <c r="E468" i="2"/>
  <c r="E488" i="2"/>
  <c r="E509" i="2"/>
  <c r="E29" i="2"/>
  <c r="G29" i="2" s="1"/>
  <c r="U29" i="2" s="1"/>
  <c r="E93" i="2"/>
  <c r="G93" i="2" s="1"/>
  <c r="U93" i="2" s="1"/>
  <c r="E157" i="2"/>
  <c r="G157" i="2" s="1"/>
  <c r="U157" i="2" s="1"/>
  <c r="E221" i="2"/>
  <c r="G221" i="2" s="1"/>
  <c r="U221" i="2" s="1"/>
  <c r="E285" i="2"/>
  <c r="E349" i="2"/>
  <c r="E384" i="2"/>
  <c r="E405" i="2"/>
  <c r="E428" i="2"/>
  <c r="E448" i="2"/>
  <c r="E469" i="2"/>
  <c r="E492" i="2"/>
  <c r="E512" i="2"/>
  <c r="E37" i="2"/>
  <c r="E101" i="2"/>
  <c r="E165" i="2"/>
  <c r="E229" i="2"/>
  <c r="G229" i="2" s="1"/>
  <c r="U229" i="2" s="1"/>
  <c r="E293" i="2"/>
  <c r="E357" i="2"/>
  <c r="E388" i="2"/>
  <c r="E408" i="2"/>
  <c r="E429" i="2"/>
  <c r="E452" i="2"/>
  <c r="E472" i="2"/>
  <c r="E493" i="2"/>
  <c r="E516" i="2"/>
  <c r="E45" i="2"/>
  <c r="E109" i="2"/>
  <c r="G109" i="2" s="1"/>
  <c r="U109" i="2" s="1"/>
  <c r="E173" i="2"/>
  <c r="E237" i="2"/>
  <c r="E301" i="2"/>
  <c r="E365" i="2"/>
  <c r="E389" i="2"/>
  <c r="E412" i="2"/>
  <c r="E432" i="2"/>
  <c r="E453" i="2"/>
  <c r="E476" i="2"/>
  <c r="E517" i="2"/>
  <c r="E461" i="2"/>
  <c r="E205" i="2"/>
  <c r="E421" i="2"/>
  <c r="E485" i="2"/>
  <c r="E504" i="2"/>
  <c r="E333" i="2"/>
  <c r="E508" i="2"/>
  <c r="E496" i="2"/>
  <c r="E269" i="2"/>
  <c r="E53" i="2"/>
  <c r="E117" i="2"/>
  <c r="G117" i="2" s="1"/>
  <c r="U117" i="2" s="1"/>
  <c r="E181" i="2"/>
  <c r="G181" i="2" s="1"/>
  <c r="U181" i="2" s="1"/>
  <c r="E245" i="2"/>
  <c r="G245" i="2" s="1"/>
  <c r="U245" i="2" s="1"/>
  <c r="E309" i="2"/>
  <c r="E372" i="2"/>
  <c r="E392" i="2"/>
  <c r="E413" i="2"/>
  <c r="E436" i="2"/>
  <c r="E456" i="2"/>
  <c r="E477" i="2"/>
  <c r="E500" i="2"/>
  <c r="E61" i="2"/>
  <c r="G61" i="2" s="1"/>
  <c r="U61" i="2" s="1"/>
  <c r="E125" i="2"/>
  <c r="E189" i="2"/>
  <c r="E253" i="2"/>
  <c r="E317" i="2"/>
  <c r="E373" i="2"/>
  <c r="E396" i="2"/>
  <c r="E416" i="2"/>
  <c r="E437" i="2"/>
  <c r="E460" i="2"/>
  <c r="E480" i="2"/>
  <c r="E501" i="2"/>
  <c r="E69" i="2"/>
  <c r="E133" i="2"/>
  <c r="G133" i="2" s="1"/>
  <c r="U133" i="2" s="1"/>
  <c r="E197" i="2"/>
  <c r="G197" i="2" s="1"/>
  <c r="U197" i="2" s="1"/>
  <c r="E261" i="2"/>
  <c r="G261" i="2" s="1"/>
  <c r="U261" i="2" s="1"/>
  <c r="E325" i="2"/>
  <c r="E376" i="2"/>
  <c r="E397" i="2"/>
  <c r="E420" i="2"/>
  <c r="E440" i="2"/>
  <c r="E484" i="2"/>
  <c r="E141" i="2"/>
  <c r="G141" i="2" s="1"/>
  <c r="U141" i="2" s="1"/>
  <c r="E464" i="2"/>
  <c r="G31" i="2"/>
  <c r="U31" i="2" s="1"/>
  <c r="G97" i="2"/>
  <c r="U97" i="2" s="1"/>
  <c r="G77" i="2"/>
  <c r="U77" i="2" s="1"/>
  <c r="G35" i="2"/>
  <c r="U35" i="2" s="1"/>
  <c r="G46" i="2"/>
  <c r="U46" i="2" s="1"/>
  <c r="G115" i="2"/>
  <c r="U115" i="2" s="1"/>
  <c r="G125" i="2"/>
  <c r="U125" i="2" s="1"/>
  <c r="G160" i="2"/>
  <c r="U160" i="2" s="1"/>
  <c r="G198" i="2"/>
  <c r="U198" i="2" s="1"/>
  <c r="G70" i="2"/>
  <c r="U70" i="2" s="1"/>
  <c r="G41" i="2"/>
  <c r="U41" i="2" s="1"/>
  <c r="G50" i="2"/>
  <c r="U50" i="2" s="1"/>
  <c r="G178" i="2"/>
  <c r="U178" i="2" s="1"/>
  <c r="G230" i="2"/>
  <c r="U230" i="2" s="1"/>
  <c r="G51" i="2"/>
  <c r="U51" i="2" s="1"/>
  <c r="G85" i="2"/>
  <c r="U85" i="2" s="1"/>
  <c r="G90" i="2"/>
  <c r="U90" i="2" s="1"/>
  <c r="G33" i="2"/>
  <c r="U33" i="2" s="1"/>
  <c r="G57" i="2"/>
  <c r="U57" i="2" s="1"/>
  <c r="G92" i="2"/>
  <c r="U92" i="2" s="1"/>
  <c r="G99" i="2"/>
  <c r="U99" i="2" s="1"/>
  <c r="G166" i="2"/>
  <c r="U166" i="2" s="1"/>
  <c r="G208" i="2"/>
  <c r="U208" i="2" s="1"/>
  <c r="G30" i="2"/>
  <c r="U30" i="2" s="1"/>
  <c r="G38" i="2"/>
  <c r="U38" i="2" s="1"/>
  <c r="G86" i="2"/>
  <c r="U86" i="2" s="1"/>
  <c r="G108" i="2"/>
  <c r="U108" i="2" s="1"/>
  <c r="G258" i="2"/>
  <c r="U258" i="2" s="1"/>
  <c r="G256" i="2"/>
  <c r="U256" i="2" s="1"/>
  <c r="G254" i="2"/>
  <c r="U254" i="2" s="1"/>
  <c r="G244" i="2"/>
  <c r="U244" i="2" s="1"/>
  <c r="G242" i="2"/>
  <c r="U242" i="2" s="1"/>
  <c r="G238" i="2"/>
  <c r="U238" i="2" s="1"/>
  <c r="G236" i="2"/>
  <c r="U236" i="2" s="1"/>
  <c r="G255" i="2"/>
  <c r="U255" i="2" s="1"/>
  <c r="G253" i="2"/>
  <c r="U253" i="2" s="1"/>
  <c r="G249" i="2"/>
  <c r="U249" i="2" s="1"/>
  <c r="G247" i="2"/>
  <c r="U247" i="2" s="1"/>
  <c r="G243" i="2"/>
  <c r="U243" i="2" s="1"/>
  <c r="G241" i="2"/>
  <c r="U241" i="2" s="1"/>
  <c r="G239" i="2"/>
  <c r="U239" i="2" s="1"/>
  <c r="G237" i="2"/>
  <c r="U237" i="2" s="1"/>
  <c r="G235" i="2"/>
  <c r="U235" i="2" s="1"/>
  <c r="G233" i="2"/>
  <c r="U233" i="2" s="1"/>
  <c r="G231" i="2"/>
  <c r="U231" i="2" s="1"/>
  <c r="G227" i="2"/>
  <c r="U227" i="2" s="1"/>
  <c r="G225" i="2"/>
  <c r="U225" i="2" s="1"/>
  <c r="G223" i="2"/>
  <c r="U223" i="2" s="1"/>
  <c r="G219" i="2"/>
  <c r="U219" i="2" s="1"/>
  <c r="G209" i="2"/>
  <c r="U209" i="2" s="1"/>
  <c r="G205" i="2"/>
  <c r="U205" i="2" s="1"/>
  <c r="G203" i="2"/>
  <c r="U203" i="2" s="1"/>
  <c r="G199" i="2"/>
  <c r="U199" i="2" s="1"/>
  <c r="G191" i="2"/>
  <c r="U191" i="2" s="1"/>
  <c r="G189" i="2"/>
  <c r="U189" i="2" s="1"/>
  <c r="G185" i="2"/>
  <c r="U185" i="2" s="1"/>
  <c r="G183" i="2"/>
  <c r="U183" i="2" s="1"/>
  <c r="G179" i="2"/>
  <c r="U179" i="2" s="1"/>
  <c r="G177" i="2"/>
  <c r="U177" i="2" s="1"/>
  <c r="G175" i="2"/>
  <c r="U175" i="2" s="1"/>
  <c r="G173" i="2"/>
  <c r="U173" i="2" s="1"/>
  <c r="G171" i="2"/>
  <c r="U171" i="2" s="1"/>
  <c r="G169" i="2"/>
  <c r="U169" i="2" s="1"/>
  <c r="G165" i="2"/>
  <c r="U165" i="2" s="1"/>
  <c r="G163" i="2"/>
  <c r="U163" i="2" s="1"/>
  <c r="G161" i="2"/>
  <c r="U161" i="2" s="1"/>
  <c r="G159" i="2"/>
  <c r="U159" i="2" s="1"/>
  <c r="G168" i="2"/>
  <c r="U168" i="2" s="1"/>
  <c r="G156" i="2"/>
  <c r="U156" i="2" s="1"/>
  <c r="G154" i="2"/>
  <c r="U154" i="2" s="1"/>
  <c r="G152" i="2"/>
  <c r="U152" i="2" s="1"/>
  <c r="G150" i="2"/>
  <c r="U150" i="2" s="1"/>
  <c r="G148" i="2"/>
  <c r="U148" i="2" s="1"/>
  <c r="G146" i="2"/>
  <c r="U146" i="2" s="1"/>
  <c r="G144" i="2"/>
  <c r="U144" i="2" s="1"/>
  <c r="G142" i="2"/>
  <c r="U142" i="2" s="1"/>
  <c r="G138" i="2"/>
  <c r="U138" i="2" s="1"/>
  <c r="G136" i="2"/>
  <c r="U136" i="2" s="1"/>
  <c r="G134" i="2"/>
  <c r="U134" i="2" s="1"/>
  <c r="G132" i="2"/>
  <c r="U132" i="2" s="1"/>
  <c r="G130" i="2"/>
  <c r="U130" i="2" s="1"/>
  <c r="G128" i="2"/>
  <c r="U128" i="2" s="1"/>
  <c r="G126" i="2"/>
  <c r="U126" i="2" s="1"/>
  <c r="G218" i="2"/>
  <c r="U218" i="2" s="1"/>
  <c r="G202" i="2"/>
  <c r="U202" i="2" s="1"/>
  <c r="G186" i="2"/>
  <c r="U186" i="2" s="1"/>
  <c r="G143" i="2"/>
  <c r="U143" i="2" s="1"/>
  <c r="G135" i="2"/>
  <c r="U135" i="2" s="1"/>
  <c r="G127" i="2"/>
  <c r="U127" i="2" s="1"/>
  <c r="G119" i="2"/>
  <c r="U119" i="2" s="1"/>
  <c r="G96" i="2"/>
  <c r="U96" i="2" s="1"/>
  <c r="G80" i="2"/>
  <c r="U80" i="2" s="1"/>
  <c r="G71" i="2"/>
  <c r="U71" i="2" s="1"/>
  <c r="G64" i="2"/>
  <c r="U64" i="2" s="1"/>
  <c r="G228" i="2"/>
  <c r="U228" i="2" s="1"/>
  <c r="G196" i="2"/>
  <c r="U196" i="2" s="1"/>
  <c r="G174" i="2"/>
  <c r="U174" i="2" s="1"/>
  <c r="G114" i="2"/>
  <c r="U114" i="2" s="1"/>
  <c r="G105" i="2"/>
  <c r="U105" i="2" s="1"/>
  <c r="G89" i="2"/>
  <c r="U89" i="2" s="1"/>
  <c r="G82" i="2"/>
  <c r="U82" i="2" s="1"/>
  <c r="G66" i="2"/>
  <c r="U66" i="2" s="1"/>
  <c r="G232" i="2"/>
  <c r="U232" i="2" s="1"/>
  <c r="G216" i="2"/>
  <c r="U216" i="2" s="1"/>
  <c r="G180" i="2"/>
  <c r="U180" i="2" s="1"/>
  <c r="G158" i="2"/>
  <c r="U158" i="2" s="1"/>
  <c r="G102" i="2"/>
  <c r="U102" i="2" s="1"/>
  <c r="G210" i="2"/>
  <c r="U210" i="2" s="1"/>
  <c r="G194" i="2"/>
  <c r="U194" i="2" s="1"/>
  <c r="G164" i="2"/>
  <c r="U164" i="2" s="1"/>
  <c r="G155" i="2"/>
  <c r="U155" i="2" s="1"/>
  <c r="G139" i="2"/>
  <c r="U139" i="2" s="1"/>
  <c r="G111" i="2"/>
  <c r="U111" i="2" s="1"/>
  <c r="G104" i="2"/>
  <c r="U104" i="2" s="1"/>
  <c r="G95" i="2"/>
  <c r="U95" i="2" s="1"/>
  <c r="G88" i="2"/>
  <c r="U88" i="2" s="1"/>
  <c r="G63" i="2"/>
  <c r="U63" i="2" s="1"/>
  <c r="G224" i="2"/>
  <c r="U224" i="2" s="1"/>
  <c r="G192" i="2"/>
  <c r="U192" i="2" s="1"/>
  <c r="G110" i="2"/>
  <c r="U110" i="2" s="1"/>
  <c r="G101" i="2"/>
  <c r="U101" i="2" s="1"/>
  <c r="G62" i="2"/>
  <c r="U62" i="2" s="1"/>
  <c r="G49" i="2"/>
  <c r="U49" i="2" s="1"/>
  <c r="G47" i="2"/>
  <c r="U47" i="2" s="1"/>
  <c r="G32" i="2"/>
  <c r="U32" i="2" s="1"/>
  <c r="K2" i="2"/>
  <c r="G188" i="2"/>
  <c r="U188" i="2" s="1"/>
  <c r="G113" i="2"/>
  <c r="U113" i="2" s="1"/>
  <c r="G222" i="2"/>
  <c r="U222" i="2" s="1"/>
  <c r="G190" i="2"/>
  <c r="U190" i="2" s="1"/>
  <c r="G145" i="2"/>
  <c r="U145" i="2" s="1"/>
  <c r="G100" i="2"/>
  <c r="U100" i="2" s="1"/>
  <c r="G91" i="2"/>
  <c r="U91" i="2" s="1"/>
  <c r="G76" i="2"/>
  <c r="U76" i="2" s="1"/>
  <c r="G69" i="2"/>
  <c r="U69" i="2" s="1"/>
  <c r="G55" i="2"/>
  <c r="U55" i="2" s="1"/>
  <c r="G52" i="2"/>
  <c r="U52" i="2" s="1"/>
  <c r="G40" i="2"/>
  <c r="U40" i="2" s="1"/>
  <c r="G37" i="2"/>
  <c r="U37" i="2" s="1"/>
  <c r="G27" i="2"/>
  <c r="U27" i="2" s="1"/>
  <c r="G19" i="2"/>
  <c r="U19" i="2" s="1"/>
  <c r="G17" i="2"/>
  <c r="U17" i="2" s="1"/>
  <c r="G15" i="2"/>
  <c r="U15" i="2" s="1"/>
  <c r="G11" i="2"/>
  <c r="U11" i="2" s="1"/>
  <c r="G7" i="2"/>
  <c r="U7" i="2" s="1"/>
  <c r="G206" i="2"/>
  <c r="U206" i="2" s="1"/>
  <c r="G121" i="2"/>
  <c r="U121" i="2" s="1"/>
  <c r="G116" i="2"/>
  <c r="U116" i="2" s="1"/>
  <c r="G107" i="2"/>
  <c r="U107" i="2" s="1"/>
  <c r="G78" i="2"/>
  <c r="U78" i="2" s="1"/>
  <c r="G74" i="2"/>
  <c r="U74" i="2" s="1"/>
  <c r="G60" i="2"/>
  <c r="U60" i="2" s="1"/>
  <c r="G45" i="2"/>
  <c r="U45" i="2" s="1"/>
  <c r="G26" i="2"/>
  <c r="U26" i="2" s="1"/>
  <c r="G24" i="2"/>
  <c r="U24" i="2" s="1"/>
  <c r="G22" i="2"/>
  <c r="U22" i="2" s="1"/>
  <c r="G20" i="2"/>
  <c r="U20" i="2" s="1"/>
  <c r="G18" i="2"/>
  <c r="U18" i="2" s="1"/>
  <c r="G16" i="2"/>
  <c r="U16" i="2" s="1"/>
  <c r="G14" i="2"/>
  <c r="U14" i="2" s="1"/>
  <c r="G12" i="2"/>
  <c r="U12" i="2" s="1"/>
  <c r="G10" i="2"/>
  <c r="U10" i="2" s="1"/>
  <c r="G8" i="2"/>
  <c r="U8" i="2" s="1"/>
  <c r="G6" i="2"/>
  <c r="U6" i="2" s="1"/>
  <c r="U5" i="2"/>
  <c r="K3" i="2"/>
  <c r="K4" i="2" s="1"/>
  <c r="K5" i="2" s="1"/>
  <c r="K6" i="2" s="1"/>
  <c r="K7" i="2" s="1"/>
  <c r="I6" i="2" s="1"/>
  <c r="G53" i="2"/>
  <c r="U53" i="2" s="1"/>
  <c r="G75" i="2"/>
  <c r="U75" i="2" s="1"/>
  <c r="G81" i="2"/>
  <c r="U81" i="2" s="1"/>
  <c r="G94" i="2"/>
  <c r="U94" i="2" s="1"/>
  <c r="G214" i="2"/>
  <c r="U214" i="2" s="1"/>
  <c r="W3" i="1"/>
  <c r="W4" i="1" s="1"/>
  <c r="K1" i="1"/>
  <c r="F5" i="1"/>
  <c r="F6" i="1"/>
  <c r="R3" i="1"/>
  <c r="H8" i="1"/>
  <c r="F516" i="1"/>
  <c r="H9" i="1"/>
  <c r="F513" i="1"/>
  <c r="F7" i="1"/>
  <c r="F515" i="1"/>
  <c r="L48" i="1"/>
  <c r="R1" i="1"/>
  <c r="R2" i="1"/>
  <c r="AC7" i="1"/>
  <c r="J7" i="1"/>
  <c r="J9" i="1"/>
  <c r="AC6" i="1"/>
  <c r="R5" i="1"/>
  <c r="R4" i="1"/>
  <c r="AC5" i="1"/>
  <c r="H5" i="1"/>
  <c r="H7" i="1"/>
  <c r="R7" i="1"/>
  <c r="AC4" i="1"/>
  <c r="J8" i="1"/>
  <c r="F514" i="1"/>
  <c r="R6" i="1"/>
  <c r="J6" i="1"/>
  <c r="F8" i="1"/>
  <c r="AC3" i="1"/>
  <c r="F9" i="1"/>
  <c r="H6" i="1"/>
  <c r="I7" i="2" l="1"/>
  <c r="T6" i="2"/>
  <c r="G14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26" i="1"/>
  <c r="G134" i="1"/>
  <c r="G142" i="1"/>
  <c r="G150" i="1"/>
  <c r="G158" i="1"/>
  <c r="G166" i="1"/>
  <c r="G7" i="1"/>
  <c r="G15" i="1"/>
  <c r="G23" i="1"/>
  <c r="G31" i="1"/>
  <c r="G39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8" i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120" i="1"/>
  <c r="G128" i="1"/>
  <c r="G136" i="1"/>
  <c r="G144" i="1"/>
  <c r="G9" i="1"/>
  <c r="G17" i="1"/>
  <c r="G25" i="1"/>
  <c r="G33" i="1"/>
  <c r="G41" i="1"/>
  <c r="G49" i="1"/>
  <c r="G57" i="1"/>
  <c r="G65" i="1"/>
  <c r="G10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62" i="1"/>
  <c r="G170" i="1"/>
  <c r="G11" i="1"/>
  <c r="G29" i="1"/>
  <c r="G52" i="1"/>
  <c r="G73" i="1"/>
  <c r="G89" i="1"/>
  <c r="G105" i="1"/>
  <c r="G121" i="1"/>
  <c r="G137" i="1"/>
  <c r="G151" i="1"/>
  <c r="G161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29" i="1"/>
  <c r="G12" i="1"/>
  <c r="G35" i="1"/>
  <c r="G53" i="1"/>
  <c r="G75" i="1"/>
  <c r="G91" i="1"/>
  <c r="G107" i="1"/>
  <c r="G123" i="1"/>
  <c r="G139" i="1"/>
  <c r="G152" i="1"/>
  <c r="G163" i="1"/>
  <c r="G173" i="1"/>
  <c r="G181" i="1"/>
  <c r="G189" i="1"/>
  <c r="G197" i="1"/>
  <c r="G205" i="1"/>
  <c r="G213" i="1"/>
  <c r="G221" i="1"/>
  <c r="G245" i="1"/>
  <c r="G253" i="1"/>
  <c r="G13" i="1"/>
  <c r="G36" i="1"/>
  <c r="G59" i="1"/>
  <c r="G76" i="1"/>
  <c r="G92" i="1"/>
  <c r="G108" i="1"/>
  <c r="G124" i="1"/>
  <c r="G140" i="1"/>
  <c r="G153" i="1"/>
  <c r="G164" i="1"/>
  <c r="G174" i="1"/>
  <c r="G182" i="1"/>
  <c r="G190" i="1"/>
  <c r="G198" i="1"/>
  <c r="G206" i="1"/>
  <c r="G214" i="1"/>
  <c r="G222" i="1"/>
  <c r="G230" i="1"/>
  <c r="G238" i="1"/>
  <c r="G246" i="1"/>
  <c r="G254" i="1"/>
  <c r="G28" i="1"/>
  <c r="G51" i="1"/>
  <c r="G69" i="1"/>
  <c r="G85" i="1"/>
  <c r="G101" i="1"/>
  <c r="G117" i="1"/>
  <c r="G133" i="1"/>
  <c r="G149" i="1"/>
  <c r="G160" i="1"/>
  <c r="G171" i="1"/>
  <c r="G179" i="1"/>
  <c r="G187" i="1"/>
  <c r="G195" i="1"/>
  <c r="G203" i="1"/>
  <c r="G211" i="1"/>
  <c r="G219" i="1"/>
  <c r="G227" i="1"/>
  <c r="G235" i="1"/>
  <c r="G243" i="1"/>
  <c r="G251" i="1"/>
  <c r="G259" i="1"/>
  <c r="G237" i="1"/>
  <c r="G261" i="1"/>
  <c r="G19" i="1"/>
  <c r="G60" i="1"/>
  <c r="G93" i="1"/>
  <c r="G125" i="1"/>
  <c r="G155" i="1"/>
  <c r="G175" i="1"/>
  <c r="G191" i="1"/>
  <c r="G207" i="1"/>
  <c r="G223" i="1"/>
  <c r="G239" i="1"/>
  <c r="G255" i="1"/>
  <c r="G77" i="1"/>
  <c r="G183" i="1"/>
  <c r="G231" i="1"/>
  <c r="G81" i="1"/>
  <c r="G145" i="1"/>
  <c r="G216" i="1"/>
  <c r="G115" i="1"/>
  <c r="G168" i="1"/>
  <c r="G201" i="1"/>
  <c r="G249" i="1"/>
  <c r="G250" i="1"/>
  <c r="G20" i="1"/>
  <c r="G61" i="1"/>
  <c r="G97" i="1"/>
  <c r="G129" i="1"/>
  <c r="G156" i="1"/>
  <c r="G176" i="1"/>
  <c r="G192" i="1"/>
  <c r="G208" i="1"/>
  <c r="G224" i="1"/>
  <c r="G240" i="1"/>
  <c r="G256" i="1"/>
  <c r="G109" i="1"/>
  <c r="G199" i="1"/>
  <c r="G43" i="1"/>
  <c r="G184" i="1"/>
  <c r="G248" i="1"/>
  <c r="G83" i="1"/>
  <c r="G185" i="1"/>
  <c r="G233" i="1"/>
  <c r="G116" i="1"/>
  <c r="G186" i="1"/>
  <c r="G234" i="1"/>
  <c r="G21" i="1"/>
  <c r="G67" i="1"/>
  <c r="G99" i="1"/>
  <c r="G131" i="1"/>
  <c r="G157" i="1"/>
  <c r="G177" i="1"/>
  <c r="G193" i="1"/>
  <c r="G209" i="1"/>
  <c r="G225" i="1"/>
  <c r="G241" i="1"/>
  <c r="G257" i="1"/>
  <c r="G141" i="1"/>
  <c r="G215" i="1"/>
  <c r="G113" i="1"/>
  <c r="G167" i="1"/>
  <c r="G232" i="1"/>
  <c r="G44" i="1"/>
  <c r="G147" i="1"/>
  <c r="G217" i="1"/>
  <c r="G6" i="1"/>
  <c r="G45" i="1"/>
  <c r="G148" i="1"/>
  <c r="G202" i="1"/>
  <c r="G27" i="1"/>
  <c r="G68" i="1"/>
  <c r="G100" i="1"/>
  <c r="G132" i="1"/>
  <c r="G159" i="1"/>
  <c r="G178" i="1"/>
  <c r="G194" i="1"/>
  <c r="G210" i="1"/>
  <c r="G226" i="1"/>
  <c r="G242" i="1"/>
  <c r="G258" i="1"/>
  <c r="G37" i="1"/>
  <c r="G165" i="1"/>
  <c r="G247" i="1"/>
  <c r="G200" i="1"/>
  <c r="K3" i="1"/>
  <c r="G84" i="1"/>
  <c r="G169" i="1"/>
  <c r="G218" i="1"/>
  <c r="K2" i="1"/>
  <c r="I8" i="2" l="1"/>
  <c r="T7" i="2"/>
  <c r="K4" i="1"/>
  <c r="K5" i="1" s="1"/>
  <c r="K6" i="1" s="1"/>
  <c r="K7" i="1" s="1"/>
  <c r="I9" i="2" l="1"/>
  <c r="T8" i="2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10" i="2" l="1"/>
  <c r="T9" i="2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K48" i="1"/>
  <c r="I11" i="2" l="1"/>
  <c r="T10" i="2"/>
  <c r="W5" i="1"/>
  <c r="W6" i="1" s="1"/>
  <c r="W7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I12" i="2" l="1"/>
  <c r="T11" i="2"/>
  <c r="U49" i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X48" i="1"/>
  <c r="I13" i="2" l="1"/>
  <c r="T12" i="2"/>
  <c r="I14" i="2" l="1"/>
  <c r="T13" i="2"/>
  <c r="I15" i="2" l="1"/>
  <c r="T14" i="2"/>
  <c r="I16" i="2" l="1"/>
  <c r="T15" i="2"/>
  <c r="I17" i="2" l="1"/>
  <c r="T16" i="2"/>
  <c r="I18" i="2" l="1"/>
  <c r="T17" i="2"/>
  <c r="I19" i="2" l="1"/>
  <c r="T18" i="2"/>
  <c r="I20" i="2" l="1"/>
  <c r="T19" i="2"/>
  <c r="I21" i="2" l="1"/>
  <c r="T20" i="2"/>
  <c r="I22" i="2" l="1"/>
  <c r="T21" i="2"/>
  <c r="I23" i="2" l="1"/>
  <c r="T22" i="2"/>
  <c r="I24" i="2" l="1"/>
  <c r="T23" i="2"/>
  <c r="I25" i="2" l="1"/>
  <c r="T24" i="2"/>
  <c r="I26" i="2" l="1"/>
  <c r="T25" i="2"/>
  <c r="I27" i="2" l="1"/>
  <c r="T26" i="2"/>
  <c r="I28" i="2" l="1"/>
  <c r="T27" i="2"/>
  <c r="I29" i="2" l="1"/>
  <c r="T28" i="2"/>
  <c r="I30" i="2" l="1"/>
  <c r="T29" i="2"/>
  <c r="I31" i="2" l="1"/>
  <c r="T30" i="2"/>
  <c r="I32" i="2" l="1"/>
  <c r="T31" i="2"/>
  <c r="I33" i="2" l="1"/>
  <c r="T32" i="2"/>
  <c r="I34" i="2" l="1"/>
  <c r="T33" i="2"/>
  <c r="I35" i="2" l="1"/>
  <c r="T34" i="2"/>
  <c r="I36" i="2" l="1"/>
  <c r="T35" i="2"/>
  <c r="I37" i="2" l="1"/>
  <c r="T36" i="2"/>
  <c r="I38" i="2" l="1"/>
  <c r="T37" i="2"/>
  <c r="I39" i="2" l="1"/>
  <c r="T38" i="2"/>
  <c r="I40" i="2" l="1"/>
  <c r="T39" i="2"/>
  <c r="I41" i="2" l="1"/>
  <c r="T40" i="2"/>
  <c r="I42" i="2" l="1"/>
  <c r="T41" i="2"/>
  <c r="I43" i="2" l="1"/>
  <c r="T42" i="2"/>
  <c r="I44" i="2" l="1"/>
  <c r="T43" i="2"/>
  <c r="I45" i="2" l="1"/>
  <c r="T44" i="2"/>
  <c r="I46" i="2" l="1"/>
  <c r="T45" i="2"/>
  <c r="I47" i="2" l="1"/>
  <c r="T46" i="2"/>
  <c r="I48" i="2" l="1"/>
  <c r="T47" i="2"/>
  <c r="T48" i="2" l="1"/>
  <c r="I49" i="2"/>
  <c r="K48" i="2"/>
  <c r="I50" i="2" l="1"/>
  <c r="T49" i="2"/>
  <c r="I51" i="2" l="1"/>
  <c r="T50" i="2"/>
  <c r="I52" i="2" l="1"/>
  <c r="T51" i="2"/>
  <c r="I53" i="2" l="1"/>
  <c r="T52" i="2"/>
  <c r="I54" i="2" l="1"/>
  <c r="T53" i="2"/>
  <c r="I55" i="2" l="1"/>
  <c r="T54" i="2"/>
  <c r="I56" i="2" l="1"/>
  <c r="T55" i="2"/>
  <c r="I57" i="2" l="1"/>
  <c r="T56" i="2"/>
  <c r="I58" i="2" l="1"/>
  <c r="T57" i="2"/>
  <c r="I59" i="2" l="1"/>
  <c r="T58" i="2"/>
  <c r="I60" i="2" l="1"/>
  <c r="T59" i="2"/>
  <c r="I61" i="2" l="1"/>
  <c r="T60" i="2"/>
  <c r="I62" i="2" l="1"/>
  <c r="T61" i="2"/>
  <c r="I63" i="2" l="1"/>
  <c r="T62" i="2"/>
  <c r="I64" i="2" l="1"/>
  <c r="T63" i="2"/>
  <c r="I65" i="2" l="1"/>
  <c r="T64" i="2"/>
  <c r="I66" i="2" l="1"/>
  <c r="T65" i="2"/>
  <c r="I67" i="2" l="1"/>
  <c r="T66" i="2"/>
  <c r="I68" i="2" l="1"/>
  <c r="T67" i="2"/>
  <c r="I69" i="2" l="1"/>
  <c r="T68" i="2"/>
  <c r="I70" i="2" l="1"/>
  <c r="T69" i="2"/>
  <c r="I71" i="2" l="1"/>
  <c r="T70" i="2"/>
  <c r="I72" i="2" l="1"/>
  <c r="T71" i="2"/>
  <c r="I73" i="2" l="1"/>
  <c r="T72" i="2"/>
  <c r="I74" i="2" l="1"/>
  <c r="T73" i="2"/>
  <c r="I75" i="2" l="1"/>
  <c r="T74" i="2"/>
  <c r="I76" i="2" l="1"/>
  <c r="T75" i="2"/>
  <c r="I77" i="2" l="1"/>
  <c r="T76" i="2"/>
  <c r="I78" i="2" l="1"/>
  <c r="T77" i="2"/>
  <c r="I79" i="2" l="1"/>
  <c r="T78" i="2"/>
  <c r="I80" i="2" l="1"/>
  <c r="T79" i="2"/>
  <c r="I81" i="2" l="1"/>
  <c r="T80" i="2"/>
  <c r="I82" i="2" l="1"/>
  <c r="T81" i="2"/>
  <c r="I83" i="2" l="1"/>
  <c r="T82" i="2"/>
  <c r="I84" i="2" l="1"/>
  <c r="T83" i="2"/>
  <c r="I85" i="2" l="1"/>
  <c r="T84" i="2"/>
  <c r="I86" i="2" l="1"/>
  <c r="T85" i="2"/>
  <c r="I87" i="2" l="1"/>
  <c r="T86" i="2"/>
  <c r="I88" i="2" l="1"/>
  <c r="T87" i="2"/>
  <c r="I89" i="2" l="1"/>
  <c r="T88" i="2"/>
  <c r="I90" i="2" l="1"/>
  <c r="T89" i="2"/>
  <c r="I91" i="2" l="1"/>
  <c r="T90" i="2"/>
  <c r="I92" i="2" l="1"/>
  <c r="T91" i="2"/>
  <c r="I93" i="2" l="1"/>
  <c r="T92" i="2"/>
  <c r="I94" i="2" l="1"/>
  <c r="T93" i="2"/>
  <c r="I95" i="2" l="1"/>
  <c r="T94" i="2"/>
  <c r="I96" i="2" l="1"/>
  <c r="T95" i="2"/>
  <c r="I97" i="2" l="1"/>
  <c r="T96" i="2"/>
  <c r="I98" i="2" l="1"/>
  <c r="T97" i="2"/>
  <c r="I99" i="2" l="1"/>
  <c r="T98" i="2"/>
  <c r="I100" i="2" l="1"/>
  <c r="T99" i="2"/>
  <c r="I101" i="2" l="1"/>
  <c r="T100" i="2"/>
  <c r="I102" i="2" l="1"/>
  <c r="T101" i="2"/>
  <c r="I103" i="2" l="1"/>
  <c r="T102" i="2"/>
  <c r="I104" i="2" l="1"/>
  <c r="T103" i="2"/>
  <c r="I105" i="2" l="1"/>
  <c r="T104" i="2"/>
  <c r="I106" i="2" l="1"/>
  <c r="T105" i="2"/>
  <c r="I107" i="2" l="1"/>
  <c r="T106" i="2"/>
  <c r="I108" i="2" l="1"/>
  <c r="T107" i="2"/>
  <c r="I109" i="2" l="1"/>
  <c r="T108" i="2"/>
  <c r="I110" i="2" l="1"/>
  <c r="T109" i="2"/>
  <c r="I111" i="2" l="1"/>
  <c r="T110" i="2"/>
  <c r="I112" i="2" l="1"/>
  <c r="T111" i="2"/>
  <c r="I113" i="2" l="1"/>
  <c r="T112" i="2"/>
  <c r="I114" i="2" l="1"/>
  <c r="T113" i="2"/>
  <c r="I115" i="2" l="1"/>
  <c r="T114" i="2"/>
  <c r="I116" i="2" l="1"/>
  <c r="T115" i="2"/>
  <c r="I117" i="2" l="1"/>
  <c r="T116" i="2"/>
  <c r="I118" i="2" l="1"/>
  <c r="T117" i="2"/>
  <c r="I119" i="2" l="1"/>
  <c r="T118" i="2"/>
  <c r="I120" i="2" l="1"/>
  <c r="T119" i="2"/>
  <c r="I121" i="2" l="1"/>
  <c r="T120" i="2"/>
  <c r="I122" i="2" l="1"/>
  <c r="T121" i="2"/>
  <c r="I123" i="2" l="1"/>
  <c r="T122" i="2"/>
  <c r="I124" i="2" l="1"/>
  <c r="T123" i="2"/>
  <c r="I125" i="2" l="1"/>
  <c r="T124" i="2"/>
  <c r="I126" i="2" l="1"/>
  <c r="T125" i="2"/>
  <c r="I127" i="2" l="1"/>
  <c r="T126" i="2"/>
  <c r="I128" i="2" l="1"/>
  <c r="T127" i="2"/>
  <c r="I129" i="2" l="1"/>
  <c r="T128" i="2"/>
  <c r="I130" i="2" l="1"/>
  <c r="T129" i="2"/>
  <c r="I131" i="2" l="1"/>
  <c r="T130" i="2"/>
  <c r="I132" i="2" l="1"/>
  <c r="T131" i="2"/>
  <c r="I133" i="2" l="1"/>
  <c r="T132" i="2"/>
  <c r="I134" i="2" l="1"/>
  <c r="T133" i="2"/>
  <c r="I135" i="2" l="1"/>
  <c r="T134" i="2"/>
  <c r="I136" i="2" l="1"/>
  <c r="T135" i="2"/>
  <c r="I137" i="2" l="1"/>
  <c r="T136" i="2"/>
  <c r="I138" i="2" l="1"/>
  <c r="T137" i="2"/>
  <c r="I139" i="2" l="1"/>
  <c r="T138" i="2"/>
  <c r="I140" i="2" l="1"/>
  <c r="T139" i="2"/>
  <c r="I141" i="2" l="1"/>
  <c r="T140" i="2"/>
  <c r="I142" i="2" l="1"/>
  <c r="T141" i="2"/>
  <c r="I143" i="2" l="1"/>
  <c r="T142" i="2"/>
  <c r="I144" i="2" l="1"/>
  <c r="T143" i="2"/>
  <c r="I145" i="2" l="1"/>
  <c r="T144" i="2"/>
  <c r="I146" i="2" l="1"/>
  <c r="T145" i="2"/>
  <c r="I147" i="2" l="1"/>
  <c r="T146" i="2"/>
  <c r="I148" i="2" l="1"/>
  <c r="T147" i="2"/>
  <c r="I149" i="2" l="1"/>
  <c r="T148" i="2"/>
  <c r="I150" i="2" l="1"/>
  <c r="T149" i="2"/>
  <c r="I151" i="2" l="1"/>
  <c r="T150" i="2"/>
  <c r="I152" i="2" l="1"/>
  <c r="T151" i="2"/>
  <c r="I153" i="2" l="1"/>
  <c r="T152" i="2"/>
  <c r="I154" i="2" l="1"/>
  <c r="T153" i="2"/>
  <c r="I155" i="2" l="1"/>
  <c r="T154" i="2"/>
  <c r="I156" i="2" l="1"/>
  <c r="T155" i="2"/>
  <c r="I157" i="2" l="1"/>
  <c r="T156" i="2"/>
  <c r="I158" i="2" l="1"/>
  <c r="T157" i="2"/>
  <c r="I159" i="2" l="1"/>
  <c r="T158" i="2"/>
  <c r="I160" i="2" l="1"/>
  <c r="T159" i="2"/>
  <c r="I161" i="2" l="1"/>
  <c r="T160" i="2"/>
  <c r="I162" i="2" l="1"/>
  <c r="T161" i="2"/>
  <c r="I163" i="2" l="1"/>
  <c r="T162" i="2"/>
  <c r="I164" i="2" l="1"/>
  <c r="T163" i="2"/>
  <c r="I165" i="2" l="1"/>
  <c r="T164" i="2"/>
  <c r="I166" i="2" l="1"/>
  <c r="T165" i="2"/>
  <c r="I167" i="2" l="1"/>
  <c r="T166" i="2"/>
  <c r="I168" i="2" l="1"/>
  <c r="T167" i="2"/>
  <c r="I169" i="2" l="1"/>
  <c r="T168" i="2"/>
  <c r="I170" i="2" l="1"/>
  <c r="T169" i="2"/>
  <c r="I171" i="2" l="1"/>
  <c r="T170" i="2"/>
  <c r="I172" i="2" l="1"/>
  <c r="T171" i="2"/>
  <c r="I173" i="2" l="1"/>
  <c r="T172" i="2"/>
  <c r="I174" i="2" l="1"/>
  <c r="T173" i="2"/>
  <c r="I175" i="2" l="1"/>
  <c r="T174" i="2"/>
  <c r="I176" i="2" l="1"/>
  <c r="T175" i="2"/>
  <c r="I177" i="2" l="1"/>
  <c r="T176" i="2"/>
  <c r="I178" i="2" l="1"/>
  <c r="T177" i="2"/>
  <c r="I179" i="2" l="1"/>
  <c r="T178" i="2"/>
  <c r="I180" i="2" l="1"/>
  <c r="T179" i="2"/>
  <c r="I181" i="2" l="1"/>
  <c r="T180" i="2"/>
  <c r="I182" i="2" l="1"/>
  <c r="T181" i="2"/>
  <c r="I183" i="2" l="1"/>
  <c r="T182" i="2"/>
  <c r="I184" i="2" l="1"/>
  <c r="T183" i="2"/>
  <c r="I185" i="2" l="1"/>
  <c r="T184" i="2"/>
  <c r="I186" i="2" l="1"/>
  <c r="T185" i="2"/>
  <c r="I187" i="2" l="1"/>
  <c r="T186" i="2"/>
  <c r="I188" i="2" l="1"/>
  <c r="T187" i="2"/>
  <c r="I189" i="2" l="1"/>
  <c r="T188" i="2"/>
  <c r="I190" i="2" l="1"/>
  <c r="T189" i="2"/>
  <c r="I191" i="2" l="1"/>
  <c r="T190" i="2"/>
  <c r="I192" i="2" l="1"/>
  <c r="T191" i="2"/>
  <c r="I193" i="2" l="1"/>
  <c r="T192" i="2"/>
  <c r="I194" i="2" l="1"/>
  <c r="T193" i="2"/>
  <c r="I195" i="2" l="1"/>
  <c r="T194" i="2"/>
  <c r="I196" i="2" l="1"/>
  <c r="T195" i="2"/>
  <c r="I197" i="2" l="1"/>
  <c r="T196" i="2"/>
  <c r="I198" i="2" l="1"/>
  <c r="T197" i="2"/>
  <c r="I199" i="2" l="1"/>
  <c r="T198" i="2"/>
  <c r="I200" i="2" l="1"/>
  <c r="T199" i="2"/>
  <c r="I201" i="2" l="1"/>
  <c r="T200" i="2"/>
  <c r="I202" i="2" l="1"/>
  <c r="T201" i="2"/>
  <c r="I203" i="2" l="1"/>
  <c r="T202" i="2"/>
  <c r="I204" i="2" l="1"/>
  <c r="T203" i="2"/>
  <c r="I205" i="2" l="1"/>
  <c r="T204" i="2"/>
  <c r="I206" i="2" l="1"/>
  <c r="T205" i="2"/>
  <c r="I207" i="2" l="1"/>
  <c r="T206" i="2"/>
  <c r="I208" i="2" l="1"/>
  <c r="T207" i="2"/>
  <c r="I209" i="2" l="1"/>
  <c r="T208" i="2"/>
  <c r="I210" i="2" l="1"/>
  <c r="T209" i="2"/>
  <c r="I211" i="2" l="1"/>
  <c r="T210" i="2"/>
  <c r="I212" i="2" l="1"/>
  <c r="T211" i="2"/>
  <c r="I213" i="2" l="1"/>
  <c r="T212" i="2"/>
  <c r="I214" i="2" l="1"/>
  <c r="T213" i="2"/>
  <c r="I215" i="2" l="1"/>
  <c r="T214" i="2"/>
  <c r="I216" i="2" l="1"/>
  <c r="T215" i="2"/>
  <c r="I217" i="2" l="1"/>
  <c r="T216" i="2"/>
  <c r="I218" i="2" l="1"/>
  <c r="T217" i="2"/>
  <c r="I219" i="2" l="1"/>
  <c r="T218" i="2"/>
  <c r="I220" i="2" l="1"/>
  <c r="T219" i="2"/>
  <c r="I221" i="2" l="1"/>
  <c r="T220" i="2"/>
  <c r="I222" i="2" l="1"/>
  <c r="T221" i="2"/>
  <c r="I223" i="2" l="1"/>
  <c r="T222" i="2"/>
  <c r="I224" i="2" l="1"/>
  <c r="T223" i="2"/>
  <c r="I225" i="2" l="1"/>
  <c r="T224" i="2"/>
  <c r="I226" i="2" l="1"/>
  <c r="T225" i="2"/>
  <c r="I227" i="2" l="1"/>
  <c r="T226" i="2"/>
  <c r="I228" i="2" l="1"/>
  <c r="T227" i="2"/>
  <c r="I229" i="2" l="1"/>
  <c r="T228" i="2"/>
  <c r="I230" i="2" l="1"/>
  <c r="T229" i="2"/>
  <c r="I231" i="2" l="1"/>
  <c r="T230" i="2"/>
  <c r="I232" i="2" l="1"/>
  <c r="T231" i="2"/>
  <c r="I233" i="2" l="1"/>
  <c r="T232" i="2"/>
  <c r="I234" i="2" l="1"/>
  <c r="T233" i="2"/>
  <c r="I235" i="2" l="1"/>
  <c r="T234" i="2"/>
  <c r="I236" i="2" l="1"/>
  <c r="T235" i="2"/>
  <c r="I237" i="2" l="1"/>
  <c r="T236" i="2"/>
  <c r="I238" i="2" l="1"/>
  <c r="T237" i="2"/>
  <c r="I239" i="2" l="1"/>
  <c r="T238" i="2"/>
  <c r="I240" i="2" l="1"/>
  <c r="T239" i="2"/>
  <c r="I241" i="2" l="1"/>
  <c r="T240" i="2"/>
  <c r="I242" i="2" l="1"/>
  <c r="T241" i="2"/>
  <c r="I243" i="2" l="1"/>
  <c r="T242" i="2"/>
  <c r="I244" i="2" l="1"/>
  <c r="T243" i="2"/>
  <c r="I245" i="2" l="1"/>
  <c r="T244" i="2"/>
  <c r="I246" i="2" l="1"/>
  <c r="T245" i="2"/>
  <c r="I247" i="2" l="1"/>
  <c r="T246" i="2"/>
  <c r="I248" i="2" l="1"/>
  <c r="T247" i="2"/>
  <c r="I249" i="2" l="1"/>
  <c r="T248" i="2"/>
  <c r="I250" i="2" l="1"/>
  <c r="T249" i="2"/>
  <c r="I251" i="2" l="1"/>
  <c r="T250" i="2"/>
  <c r="I252" i="2" l="1"/>
  <c r="T251" i="2"/>
  <c r="I253" i="2" l="1"/>
  <c r="T252" i="2"/>
  <c r="I254" i="2" l="1"/>
  <c r="T253" i="2"/>
  <c r="I255" i="2" l="1"/>
  <c r="T254" i="2"/>
  <c r="I256" i="2" l="1"/>
  <c r="T255" i="2"/>
  <c r="I257" i="2" l="1"/>
  <c r="T256" i="2"/>
  <c r="I258" i="2" l="1"/>
  <c r="T257" i="2"/>
  <c r="I259" i="2" l="1"/>
  <c r="T258" i="2"/>
  <c r="I260" i="2" l="1"/>
  <c r="T259" i="2"/>
  <c r="I261" i="2" l="1"/>
  <c r="T261" i="2" s="1"/>
  <c r="T260" i="2"/>
</calcChain>
</file>

<file path=xl/sharedStrings.xml><?xml version="1.0" encoding="utf-8"?>
<sst xmlns="http://schemas.openxmlformats.org/spreadsheetml/2006/main" count="2090" uniqueCount="544">
  <si>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</si>
  <si>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</si>
  <si>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</si>
  <si>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</si>
  <si>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</si>
  <si>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</si>
  <si>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</si>
  <si>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</si>
  <si>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</si>
  <si>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</si>
  <si>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</si>
  <si>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</si>
  <si>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</si>
  <si>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</si>
  <si>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Avg Temp</t>
  </si>
  <si>
    <t>http://www.sheffieldweather.co.uk/Averages/MONTHLYAIRAVERAGE.htm</t>
  </si>
  <si>
    <t>Average monthly temperature in deg C in Sheffield, South Yorkshire</t>
  </si>
  <si>
    <t>5009.2</t>
  </si>
  <si>
    <t>-111.241337890715+95.165798425201i</t>
  </si>
  <si>
    <t>39.9293780611367+25.7866843139007i</t>
  </si>
  <si>
    <t>41.0666825545464+61.5204529307675i</t>
  </si>
  <si>
    <t>-20.9891023681386+22.9046621188411i</t>
  </si>
  <si>
    <t>-66.2938048939289+31.9307554472146i</t>
  </si>
  <si>
    <t>55.2885118878217+54.2852348161773i</t>
  </si>
  <si>
    <t>41.2455604802376+17.9560116942954i</t>
  </si>
  <si>
    <t>-9.95655696142417-17.2864870279436i</t>
  </si>
  <si>
    <t>-14.2853446173828+15.0904501339005i</t>
  </si>
  <si>
    <t>40.6442948071919+17.4436301282536i</t>
  </si>
  <si>
    <t>14.8762916388729+46.5078302232696i</t>
  </si>
  <si>
    <t>-0.146423312767434-5.46842847862301i</t>
  </si>
  <si>
    <t>-20.3990282634228+6.17084033053154i</t>
  </si>
  <si>
    <t>24.725332044646-16.8173834333598i</t>
  </si>
  <si>
    <t>-7.02714968615988-40.7755056600026i</t>
  </si>
  <si>
    <t>43.3945924959238+23.3070626940579i</t>
  </si>
  <si>
    <t>50.4065349624254-1.41859467720061i</t>
  </si>
  <si>
    <t>-71.9699325373797+61.6573188195611i</t>
  </si>
  <si>
    <t>-20.1617556053429-19.9890494481775i</t>
  </si>
  <si>
    <t>-23.0148743529637-6.56663247952572i</t>
  </si>
  <si>
    <t>9.73271695156195-29.6136374190525i</t>
  </si>
  <si>
    <t>-1.72173954853977+16.675430994891i</t>
  </si>
  <si>
    <t>19.3307401387878-4.04256914393546i</t>
  </si>
  <si>
    <t>-7.81158622637653+4.85182569614964i</t>
  </si>
  <si>
    <t>-32.5755429795471+2.87510993269943i</t>
  </si>
  <si>
    <t>10.1862133665979-25.8329457509953i</t>
  </si>
  <si>
    <t>-12.1908551089455+3.29893215977421i</t>
  </si>
  <si>
    <t>-15.1332884157043-13.9368414075243i</t>
  </si>
  <si>
    <t>22.3726542085922-37.8444590421014i</t>
  </si>
  <si>
    <t>14.1111665984761-10.9705032690196i</t>
  </si>
  <si>
    <t>19.5013209867718-27.6418897720939i</t>
  </si>
  <si>
    <t>32.94409473475-61.68115567822i</t>
  </si>
  <si>
    <t>16.2029974538624-86.4296792598856i</t>
  </si>
  <si>
    <t>32.5813552238239-7.91452817878704i</t>
  </si>
  <si>
    <t>7.78113362248235-86.1148205253375i</t>
  </si>
  <si>
    <t>16.1722307573525-62.1180920150078i</t>
  </si>
  <si>
    <t>34.7300501012953-50.9589034833892i</t>
  </si>
  <si>
    <t>-2.63892500889517-18.7676326540925i</t>
  </si>
  <si>
    <t>69.64950884975-89.1802909341632i</t>
  </si>
  <si>
    <t>47.9445860668421-177.298826016513i</t>
  </si>
  <si>
    <t>70.3019478993838-242.741830896383i</t>
  </si>
  <si>
    <t>235.87133527945-587.472685170497i</t>
  </si>
  <si>
    <t>-514.276067446011+1257.35474160488i</t>
  </si>
  <si>
    <t>-110.980037105163+349.005569390645i</t>
  </si>
  <si>
    <t>-44.3315619203657+187.327601992477i</t>
  </si>
  <si>
    <t>-28.6117008259581+141.114698970974i</t>
  </si>
  <si>
    <t>-49.788121594224+117.722785270187i</t>
  </si>
  <si>
    <t>-47.4943132465314+104.799104570429i</t>
  </si>
  <si>
    <t>-40.5050972452528+80.8223645603362i</t>
  </si>
  <si>
    <t>30.5035147262816+87.9802269390591i</t>
  </si>
  <si>
    <t>-33.3523294735202+9.60911588465519i</t>
  </si>
  <si>
    <t>-33.1971864643334+93.3128636628742i</t>
  </si>
  <si>
    <t>-34.5100332714361+11.7913163549239i</t>
  </si>
  <si>
    <t>-31.4694043855824-2.46841700720044i</t>
  </si>
  <si>
    <t>43.4140050294764+13.3468190720236i</t>
  </si>
  <si>
    <t>-6.98701360021098+50.0789961227097i</t>
  </si>
  <si>
    <t>-12.5125089066098+42.0231863212022i</t>
  </si>
  <si>
    <t>-16.624083365247+10.9422541733304i</t>
  </si>
  <si>
    <t>-23.1330181928458+12.8947699186249i</t>
  </si>
  <si>
    <t>-58.8777074443423-18.5178029571604i</t>
  </si>
  <si>
    <t>2.76843680149908+40.4757125597009i</t>
  </si>
  <si>
    <t>-35.9748141782965+39.0131274260707i</t>
  </si>
  <si>
    <t>-34.4920256650936+23.0958201627557i</t>
  </si>
  <si>
    <t>2.72289680818836+6.09253608506679i</t>
  </si>
  <si>
    <t>17.4010770383566+2.77469957576822i</t>
  </si>
  <si>
    <t>7.67718233441101+33.0800160666249i</t>
  </si>
  <si>
    <t>-4.34244999621701-1.92775696737291i</t>
  </si>
  <si>
    <t>24.2754564276403-10.4396727180171i</t>
  </si>
  <si>
    <t>21.4548902245014+16.392380284422i</t>
  </si>
  <si>
    <t>10.0544651087887+45.6290130738382i</t>
  </si>
  <si>
    <t>27.0530760935465+77.6538195827528i</t>
  </si>
  <si>
    <t>23.7403519559967+39.7723560179746i</t>
  </si>
  <si>
    <t>-3.16897180772708+22.4751564669588i</t>
  </si>
  <si>
    <t>3.68536191327957+21.9583510299569i</t>
  </si>
  <si>
    <t>13.4712155224315-4.66250488949972i</t>
  </si>
  <si>
    <t>-6.70159670566068-4.68717575600592i</t>
  </si>
  <si>
    <t>-12.3225275323635+36.7197141017548i</t>
  </si>
  <si>
    <t>24.6606416286561+37.9196612402462i</t>
  </si>
  <si>
    <t>-14.5534541079012-23.7201706232695i</t>
  </si>
  <si>
    <t>-32.3455512397318+15.1465712924894i</t>
  </si>
  <si>
    <t>13.8704660701589+24.111817951892i</t>
  </si>
  <si>
    <t>-1.17991614558976+46.4268402438157i</t>
  </si>
  <si>
    <t>-1.05673443352257+12.3262018313453i</t>
  </si>
  <si>
    <t>-49.652847179106+30.075764566674i</t>
  </si>
  <si>
    <t>100.413960277356+49.4654709190827i</t>
  </si>
  <si>
    <t>-92.4341268140952+5.35505480499791i</t>
  </si>
  <si>
    <t>-22.0354017170674+16.6698891282162i</t>
  </si>
  <si>
    <t>-52.8710034211985+3.65421635585109i</t>
  </si>
  <si>
    <t>-38.4873854139686-20.2200048998842i</t>
  </si>
  <si>
    <t>-12.3062306917655+37.4640084428977i</t>
  </si>
  <si>
    <t>34.3081217543211+48.2186258069504i</t>
  </si>
  <si>
    <t>-12.3529748244426+27.3649886794989i</t>
  </si>
  <si>
    <t>6.53363128944683-6.3793007167773i</t>
  </si>
  <si>
    <t>-29.8075706577947-26.8866256152524i</t>
  </si>
  <si>
    <t>0.670508655048164+13.1048509542132i</t>
  </si>
  <si>
    <t>15.9482588792081+12.5640981617522i</t>
  </si>
  <si>
    <t>-8.32837066950697+18.3501899118409i</t>
  </si>
  <si>
    <t>-15.1183303250816+0.150432750136976i</t>
  </si>
  <si>
    <t>-8.18929178733908+26.1416348747858i</t>
  </si>
  <si>
    <t>24.8428308821416-19.9519413180973i</t>
  </si>
  <si>
    <t>-26.7612481126579-2.08672119915917i</t>
  </si>
  <si>
    <t>-12.1351225250356-6.26175404869564i</t>
  </si>
  <si>
    <t>-5.96824272617403+28.8363138744186i</t>
  </si>
  <si>
    <t>-3.94727659175503+22.6893234871757i</t>
  </si>
  <si>
    <t>-0.650385953823535+11.3238909596967i</t>
  </si>
  <si>
    <t>-39.6585535514915-19.0179626639022i</t>
  </si>
  <si>
    <t>-23.6870335145569+31.97777628106i</t>
  </si>
  <si>
    <t>-5.67930608838591+14.0615572109866i</t>
  </si>
  <si>
    <t>-22.4032644821046-8.49596165728669i</t>
  </si>
  <si>
    <t>-8.93455476578437+15.4187614887163i</t>
  </si>
  <si>
    <t>-42.5074739509057-0.932026264378106i</t>
  </si>
  <si>
    <t>-18.5071359916031+11.3259517289275i</t>
  </si>
  <si>
    <t>-1.73258158431223+5.77155357658991i</t>
  </si>
  <si>
    <t>26.0200987434392+15.0116765241341i</t>
  </si>
  <si>
    <t>-35.8016037458345+15.7285295963688i</t>
  </si>
  <si>
    <t>-29.9295117816095+51.5271654930728i</t>
  </si>
  <si>
    <t>27.2727187089279+37.1995845254447i</t>
  </si>
  <si>
    <t>-19.6553968447946+5.7776829368481i</t>
  </si>
  <si>
    <t>-10.5916876912153-6.78877091235607i</t>
  </si>
  <si>
    <t>-7.35441372642627+16.5793679937303i</t>
  </si>
  <si>
    <t>-28.7324524990701-36.1371219158679i</t>
  </si>
  <si>
    <t>-16.164451091854+16.4727625220168i</t>
  </si>
  <si>
    <t>-30.7884883759335+9.32756033577648i</t>
  </si>
  <si>
    <t>9.53083006463506-0.923675967739622i</t>
  </si>
  <si>
    <t>9.59245668016151-13.9644663867914i</t>
  </si>
  <si>
    <t>-26.4548223536084+8.90958331548107i</t>
  </si>
  <si>
    <t>-32.5034430070738+6.74480532061332i</t>
  </si>
  <si>
    <t>-16.2999999999997+21.5000000000002i</t>
  </si>
  <si>
    <t>3.30544938544112+27.3148939429454i</t>
  </si>
  <si>
    <t>-20.9091887555231-10.3158185608702i</t>
  </si>
  <si>
    <t>-2.82987387648984+19.030009093757i</t>
  </si>
  <si>
    <t>-12.5026404243765-13.5134764389572i</t>
  </si>
  <si>
    <t>-23.204969944446+14.7165306821229i</t>
  </si>
  <si>
    <t>-9.48265375602131-4.21711630204942i</t>
  </si>
  <si>
    <t>-9.74199285079461+23.5031465291863i</t>
  </si>
  <si>
    <t>-9.23176589072625+28.1097812593956i</t>
  </si>
  <si>
    <t>-36.0442073747972+7.53591326798164i</t>
  </si>
  <si>
    <t>12.769529938832+3.55261658282428i</t>
  </si>
  <si>
    <t>-5.41060782340412-0.388444328743489i</t>
  </si>
  <si>
    <t>-28.2108039578299+24.6859320543296i</t>
  </si>
  <si>
    <t>2.60132726087455+22.6673007042104i</t>
  </si>
  <si>
    <t>-8.15654116429753-23.2215066013623i</t>
  </si>
  <si>
    <t>-2.16801349107083+9.96845458620898i</t>
  </si>
  <si>
    <t>3.51962674347332-20.0053260019555i</t>
  </si>
  <si>
    <t>-32.9460321922942-20.8130714952524i</t>
  </si>
  <si>
    <t>-28.5473371525716-1.68601292339213i</t>
  </si>
  <si>
    <t>-17.2290986980522-5.19038038053255i</t>
  </si>
  <si>
    <t>8.58393744613736+16.9463407721507i</t>
  </si>
  <si>
    <t>-29.7928985670499+27.3492608851611i</t>
  </si>
  <si>
    <t>-1.71200560046519-6.05303159606214i</t>
  </si>
  <si>
    <t>-2.36082547457616+12.5082606099969i</t>
  </si>
  <si>
    <t>-5.62266910943647-33.7090256081444i</t>
  </si>
  <si>
    <t>27.5542829383656+12.6052174397318i</t>
  </si>
  <si>
    <t>3.90239177364145-27.0045812866688i</t>
  </si>
  <si>
    <t>-17.234483851576+12.9523226907607i</t>
  </si>
  <si>
    <t>-8.51399983864084+14.3131938624824i</t>
  </si>
  <si>
    <t>10.832743271995+16.9222972829988i</t>
  </si>
  <si>
    <t>28.687690858939+2.28734770800351i</t>
  </si>
  <si>
    <t>-2.18472152058644+12.7363637441785i</t>
  </si>
  <si>
    <t>-54.8575084628756+19.5360894452167i</t>
  </si>
  <si>
    <t>-16.0536995513889+22.5336020011497i</t>
  </si>
  <si>
    <t>-4.02908001294738-5.02228894916925i</t>
  </si>
  <si>
    <t>-19.7214515302378+42.3704822842989i</t>
  </si>
  <si>
    <t>-13.5070042963431-35.5909681608814i</t>
  </si>
  <si>
    <t>-24.3226045503492+11.137447501998i</t>
  </si>
  <si>
    <t>1.00792966316094+13.3642548317776i</t>
  </si>
  <si>
    <t>-32.7872999170199-21.5289030770875i</t>
  </si>
  <si>
    <t>7.30811298745015+3.98412426403231i</t>
  </si>
  <si>
    <t>-39.3655253444676+5.47693311920516i</t>
  </si>
  <si>
    <t>-15.935688881676+13.9529639730238i</t>
  </si>
  <si>
    <t>-11.17848993274-8.34082218836927i</t>
  </si>
  <si>
    <t>24.9832360316364-0.435164340507633i</t>
  </si>
  <si>
    <t>-10.7192795368088+4.86855006881994i</t>
  </si>
  <si>
    <t>-15.2755878516124+15.9760544925423i</t>
  </si>
  <si>
    <t>-2.92033010806671+41.1024317429715i</t>
  </si>
  <si>
    <t>-9.38207561836105+12.2311757339775i</t>
  </si>
  <si>
    <t>3.41345688121852-8.64807765574444i</t>
  </si>
  <si>
    <t>-16.6495236218927-19.0192227610531i</t>
  </si>
  <si>
    <t>-12.5301444897249-0.631566889239689i</t>
  </si>
  <si>
    <t>-6.80994869580155-16.3552101805103i</t>
  </si>
  <si>
    <t>3.23294022835749-5.18056399733754i</t>
  </si>
  <si>
    <t>6.61012251339938+20.1163329834138i</t>
  </si>
  <si>
    <t>-30.8309220119233+14.6687126771417i</t>
  </si>
  <si>
    <t>17.9633465199188+22.5034994773024i</t>
  </si>
  <si>
    <t>-32.2287539552488+8.90429630754488i</t>
  </si>
  <si>
    <t>51.0046768726286-1.74243150879771i</t>
  </si>
  <si>
    <t>-8.06183761983865-43.7773943205933i</t>
  </si>
  <si>
    <t>-6.62131437973325+12.2227814265472i</t>
  </si>
  <si>
    <t>-7.8955036576852+23.8786700205902i</t>
  </si>
  <si>
    <t>-40.5613759003686+12.916540260967i</t>
  </si>
  <si>
    <t>5.306553099665-2.84682598734052i</t>
  </si>
  <si>
    <t>-23.7228968081886-21.5074639149333i</t>
  </si>
  <si>
    <t>-2.99476148041083+4.61314756264927i</t>
  </si>
  <si>
    <t>-1.99289872171655+7.67006727015135i</t>
  </si>
  <si>
    <t>2.52797458929573+4.47038709631488i</t>
  </si>
  <si>
    <t>-24.472664358799-23.1647115020067i</t>
  </si>
  <si>
    <t>-33.3704338053696-38.0521487379299i</t>
  </si>
  <si>
    <t>-27.5784736283679-15.0456275982215i</t>
  </si>
  <si>
    <t>-30.3320730381757-2.05284958797758i</t>
  </si>
  <si>
    <t>3.26146558532232+7.97722352673728i</t>
  </si>
  <si>
    <t>-25.7228894698464-2.48292617956055i</t>
  </si>
  <si>
    <t>-19.2372940545496-14.1436142825085i</t>
  </si>
  <si>
    <t>-20.0433634737307+11.3277343404584i</t>
  </si>
  <si>
    <t>-5.65976328583389+22.1761743349407i</t>
  </si>
  <si>
    <t>7.49880945897784+9.34142949634703i</t>
  </si>
  <si>
    <t>-29.222378392261-5.15634459104592i</t>
  </si>
  <si>
    <t>-3.15168124319592-0.583650873127468i</t>
  </si>
  <si>
    <t>-9.38680441565462+20.60532521476i</t>
  </si>
  <si>
    <t>-42.2739369605346+4.95029329620461i</t>
  </si>
  <si>
    <t>-2.90714782774846+43.5704013711549i</t>
  </si>
  <si>
    <t>-12.4060608658734-12.4140439043641i</t>
  </si>
  <si>
    <t>-18.3623994862381-32.3356767960076i</t>
  </si>
  <si>
    <t>-22.2373622520055+24.0211175707944i</t>
  </si>
  <si>
    <t>7.00180900742068+7.79743438327148i</t>
  </si>
  <si>
    <t>0.701139870253094-28.4473489150267i</t>
  </si>
  <si>
    <t>-4.58110046382517-20.373290253765i</t>
  </si>
  <si>
    <t>-13.5430547042382+14.9804401117219i</t>
  </si>
  <si>
    <t>3.17545323902888+17.5563486562962i</t>
  </si>
  <si>
    <t>-24.5409297653159+25.4445903683711i</t>
  </si>
  <si>
    <t>33.4463187285589+12.5056445416827i</t>
  </si>
  <si>
    <t>27.1747754584388-19.6469041198549i</t>
  </si>
  <si>
    <t>-1.09861041388539-10.2680311537551i</t>
  </si>
  <si>
    <t>6.09533888921614+11.9641950890242i</t>
  </si>
  <si>
    <t>13.5651548489174+21.2908356052444i</t>
  </si>
  <si>
    <t>-38.4616907777156-12.2657726827521i</t>
  </si>
  <si>
    <t>3.06592311638113-6.72984585684707i</t>
  </si>
  <si>
    <t>-6.17640304546008-3.89598825471014i</t>
  </si>
  <si>
    <t>4.49756596852669+24.0591000905354i</t>
  </si>
  <si>
    <t>23.4702624924676-18.202417635806i</t>
  </si>
  <si>
    <t>-7.24830810427323-24.8084534600925i</t>
  </si>
  <si>
    <t>-27.3149826454809+32.7073455631722i</t>
  </si>
  <si>
    <t>-2.24648023967065-9.08613359125387i</t>
  </si>
  <si>
    <t>12.1039003719245+11.7326760553101i</t>
  </si>
  <si>
    <t>-13.1901452232281+23.9042971999906i</t>
  </si>
  <si>
    <t>-7.46456896558232+25.2087666288997i</t>
  </si>
  <si>
    <t>-1.61415250144957-19.3286178545625i</t>
  </si>
  <si>
    <t>3.12451518034335-29.3415128529213i</t>
  </si>
  <si>
    <t>-12.1237811327155-21.7719975321334i</t>
  </si>
  <si>
    <t>-8.82646145267834-4.88912093513262i</t>
  </si>
  <si>
    <t>-21.7983387275149+9.89740116601789i</t>
  </si>
  <si>
    <t>-5.00078841949612+21.1526139791104i</t>
  </si>
  <si>
    <t>-19.8680742734768+3.0363312958601i</t>
  </si>
  <si>
    <t>-16.8322195886964-21.9492829587479i</t>
  </si>
  <si>
    <t>-26.7454075504777+10.1268477253176i</t>
  </si>
  <si>
    <t>-12.53047009739+18.5091333039212i</t>
  </si>
  <si>
    <t>15.3898793298202+38.1648923570924i</t>
  </si>
  <si>
    <t>-4.19372979821339-3.73247193041979i</t>
  </si>
  <si>
    <t>11.9920031155198+8.87577213577189i</t>
  </si>
  <si>
    <t>-2.30739695305821-14.4948159247531i</t>
  </si>
  <si>
    <t>13.5180307601995-6.10483569562338i</t>
  </si>
  <si>
    <t>-12.6046560231697-35.7607260778011i</t>
  </si>
  <si>
    <t>-26.6574514884874+19.0782280814652i</t>
  </si>
  <si>
    <t>-8.59335274355833+14.1776762729097i</t>
  </si>
  <si>
    <t>-7.48651871105947+11.6037734909142i</t>
  </si>
  <si>
    <t>-13.1912620607163+7.23282856670258i</t>
  </si>
  <si>
    <t>24.5999999999999</t>
  </si>
  <si>
    <t>-13.1912620607164-7.23282856670262i</t>
  </si>
  <si>
    <t>-7.48651871105954-11.6037734909142i</t>
  </si>
  <si>
    <t>-8.59335274355855-14.1776762729095i</t>
  </si>
  <si>
    <t>-26.6574514884875-19.0782280814651i</t>
  </si>
  <si>
    <t>-12.6046560231695+35.760726077801i</t>
  </si>
  <si>
    <t>13.5180307601995+6.10483569562339i</t>
  </si>
  <si>
    <t>-2.30739695305815+14.4948159247531i</t>
  </si>
  <si>
    <t>11.9920031155198-8.87577213577193i</t>
  </si>
  <si>
    <t>-4.19372979821335+3.73247193041981i</t>
  </si>
  <si>
    <t>15.3898793298201-38.1648923570924i</t>
  </si>
  <si>
    <t>-12.5304700973904-18.5091333039211i</t>
  </si>
  <si>
    <t>-26.7454075504778-10.1268477253175i</t>
  </si>
  <si>
    <t>-16.8322195886962+21.9492829587479i</t>
  </si>
  <si>
    <t>-19.8680742734767-3.03633129585994i</t>
  </si>
  <si>
    <t>-5.00078841949622-21.1526139791104i</t>
  </si>
  <si>
    <t>-21.7983387275149-9.89740116601774i</t>
  </si>
  <si>
    <t>-8.82646145267827+4.88912093513274i</t>
  </si>
  <si>
    <t>-12.1237811327154+21.7719975321334i</t>
  </si>
  <si>
    <t>3.12451518034353+29.3415128529212i</t>
  </si>
  <si>
    <t>-1.61415250144943+19.3286178545625i</t>
  </si>
  <si>
    <t>-7.46456896558213-25.2087666288995i</t>
  </si>
  <si>
    <t>-13.1901452232285-23.9042971999905i</t>
  </si>
  <si>
    <t>12.1039003719245-11.7326760553102i</t>
  </si>
  <si>
    <t>-2.24648023967064+9.08613359125383i</t>
  </si>
  <si>
    <t>-27.3149826454811-32.7073455631721i</t>
  </si>
  <si>
    <t>-7.248308104273+24.8084534600925i</t>
  </si>
  <si>
    <t>23.4702624924677+18.2024176358058i</t>
  </si>
  <si>
    <t>4.49756596852651-24.0591000905355i</t>
  </si>
  <si>
    <t>-6.17640304545991+3.89598825471024i</t>
  </si>
  <si>
    <t>3.06592311638118+6.72984585684709i</t>
  </si>
  <si>
    <t>-38.4616907777154+12.2657726827524i</t>
  </si>
  <si>
    <t>13.5651548489174-21.2908356052444i</t>
  </si>
  <si>
    <t>6.09533888921609-11.9641950890243i</t>
  </si>
  <si>
    <t>-1.09861041388529+10.2680311537551i</t>
  </si>
  <si>
    <t>27.174775458439+19.6469041198548i</t>
  </si>
  <si>
    <t>33.4463187285589-12.5056445416829i</t>
  </si>
  <si>
    <t>-24.5409297653159-25.4445903683709i</t>
  </si>
  <si>
    <t>3.17545323902876-17.5563486562962i</t>
  </si>
  <si>
    <t>-13.5430547042381-14.9804401117218i</t>
  </si>
  <si>
    <t>-4.58110046382485+20.373290253765i</t>
  </si>
  <si>
    <t>0.701139870253606+28.4473489150267i</t>
  </si>
  <si>
    <t>7.00180900742136-7.79743438327148i</t>
  </si>
  <si>
    <t>-22.237362252007-24.0211175707946i</t>
  </si>
  <si>
    <t>-18.3623994862382+32.3356767960077i</t>
  </si>
  <si>
    <t>-12.4060608658735+12.4140439043642i</t>
  </si>
  <si>
    <t>-2.90714782774884-43.5704013711549i</t>
  </si>
  <si>
    <t>-42.2739369605347-4.95029329620436i</t>
  </si>
  <si>
    <t>-9.38680441565484-20.60532521476i</t>
  </si>
  <si>
    <t>-3.151681243196+0.583650873127475i</t>
  </si>
  <si>
    <t>-29.222378392261+5.15634459104617i</t>
  </si>
  <si>
    <t>7.49880945897777-9.34142949634713i</t>
  </si>
  <si>
    <t>-5.65976328583406-22.1761743349406i</t>
  </si>
  <si>
    <t>-20.0433634737306-11.3277343404582i</t>
  </si>
  <si>
    <t>-19.2372940545496+14.1436142825085i</t>
  </si>
  <si>
    <t>-25.7228894698464+2.4829261795607i</t>
  </si>
  <si>
    <t>3.26146558532222-7.97722352673722i</t>
  </si>
  <si>
    <t>-30.3320730381757+2.05284958797776i</t>
  </si>
  <si>
    <t>-27.5784736283678+15.0456275982217i</t>
  </si>
  <si>
    <t>-33.3704338053693+38.05214873793i</t>
  </si>
  <si>
    <t>-24.4726643587989+23.1647115020068i</t>
  </si>
  <si>
    <t>2.52797458929569-4.47038709631481i</t>
  </si>
  <si>
    <t>-1.99289872171668-7.67006727015138i</t>
  </si>
  <si>
    <t>-2.99476148041093-4.61314756264925i</t>
  </si>
  <si>
    <t>-23.7228968081886+21.5074639149333i</t>
  </si>
  <si>
    <t>5.30655309966506+2.84682598734048i</t>
  </si>
  <si>
    <t>-40.5613759003687-12.9165402609668i</t>
  </si>
  <si>
    <t>-7.89550365768535-23.8786700205901i</t>
  </si>
  <si>
    <t>-6.62131437973328-12.2227814265472i</t>
  </si>
  <si>
    <t>-8.06183761983829+43.7773943205934i</t>
  </si>
  <si>
    <t>51.0046768726286+1.74243150879738i</t>
  </si>
  <si>
    <t>-32.2287539552489-8.90429630754465i</t>
  </si>
  <si>
    <t>17.9633465199187-22.5034994773024i</t>
  </si>
  <si>
    <t>-30.8309220119235-14.6687126771415i</t>
  </si>
  <si>
    <t>6.61012251339934-20.1163329834138i</t>
  </si>
  <si>
    <t>3.23294022835733+5.18056399733743i</t>
  </si>
  <si>
    <t>-6.80994869580149+16.3552101805103i</t>
  </si>
  <si>
    <t>-12.5301444897249+0.631566889239785i</t>
  </si>
  <si>
    <t>-16.6495236218926+19.0192227610532i</t>
  </si>
  <si>
    <t>3.41345688121864+8.64807765574439i</t>
  </si>
  <si>
    <t>-9.3820756183611-12.2311757339775i</t>
  </si>
  <si>
    <t>-2.92033010806693-41.1024317429714i</t>
  </si>
  <si>
    <t>-15.2755878516126-15.9760544925421i</t>
  </si>
  <si>
    <t>-10.7192795368088-4.86855006881985i</t>
  </si>
  <si>
    <t>24.9832360316365+0.435164340507495i</t>
  </si>
  <si>
    <t>-11.1784899327393+8.34082218836984i</t>
  </si>
  <si>
    <t>-15.9356888816764-13.9529639730239i</t>
  </si>
  <si>
    <t>-39.3655253444677-5.47693311920498i</t>
  </si>
  <si>
    <t>7.30811298745011-3.98412426403243i</t>
  </si>
  <si>
    <t>-32.7872999170198+21.5289030770877i</t>
  </si>
  <si>
    <t>1.00792966316079-13.3642548317776i</t>
  </si>
  <si>
    <t>-24.3226045503495-11.1374475019978i</t>
  </si>
  <si>
    <t>-13.507004296343+35.5909681608815i</t>
  </si>
  <si>
    <t>-19.721451530238-42.3704822842987i</t>
  </si>
  <si>
    <t>-4.02908001294735+5.02228894916921i</t>
  </si>
  <si>
    <t>-16.0536995513892-22.5336020011496i</t>
  </si>
  <si>
    <t>-54.8575084628757-19.5360894452165i</t>
  </si>
  <si>
    <t>-2.18472152058653-12.7363637441785i</t>
  </si>
  <si>
    <t>28.687690858939-2.28734770800374i</t>
  </si>
  <si>
    <t>10.8327432719948-16.9222972829989i</t>
  </si>
  <si>
    <t>-8.51399983864083-14.3131938624823i</t>
  </si>
  <si>
    <t>-17.2344838515761-12.9523226907605i</t>
  </si>
  <si>
    <t>3.90239177364167+27.0045812866688i</t>
  </si>
  <si>
    <t>27.5542829383655-12.6052174397321i</t>
  </si>
  <si>
    <t>-5.62266910943624+33.7090256081444i</t>
  </si>
  <si>
    <t>-2.36082547457618-12.5082606099968i</t>
  </si>
  <si>
    <t>-1.71200560046494+6.05303159606219i</t>
  </si>
  <si>
    <t>-29.7928985670504-27.3492608851611i</t>
  </si>
  <si>
    <t>8.58393744613727-16.9463407721507i</t>
  </si>
  <si>
    <t>-17.2290986980522+5.19038038053261i</t>
  </si>
  <si>
    <t>-28.5473371525716+1.68601292339232i</t>
  </si>
  <si>
    <t>-32.9460321922941+20.8130714952526i</t>
  </si>
  <si>
    <t>3.51962674347338+20.0053260019554i</t>
  </si>
  <si>
    <t>-2.1680134910709-9.96845458620901i</t>
  </si>
  <si>
    <t>-8.15654116429745+23.2215066013624i</t>
  </si>
  <si>
    <t>2.60132726087441-22.6673007042105i</t>
  </si>
  <si>
    <t>-28.2108039578301-24.6859320543295i</t>
  </si>
  <si>
    <t>-5.41060782340396+0.388444328743734i</t>
  </si>
  <si>
    <t>12.7695299388319-3.55261658282442i</t>
  </si>
  <si>
    <t>-36.0442073747973-7.53591326798144i</t>
  </si>
  <si>
    <t>-9.23176589072642-28.1097812593956i</t>
  </si>
  <si>
    <t>-9.74199285079477-23.5031465291862i</t>
  </si>
  <si>
    <t>-9.48265375602127+4.21711630204955i</t>
  </si>
  <si>
    <t>-23.2049699444462-14.7165306821228i</t>
  </si>
  <si>
    <t>-12.5026404243764+13.5134764389573i</t>
  </si>
  <si>
    <t>-2.82987387648999-19.0300090937569i</t>
  </si>
  <si>
    <t>-20.909188755523+10.3158185608703i</t>
  </si>
  <si>
    <t>3.30544938544092-27.3148939429455i</t>
  </si>
  <si>
    <t>-16.2999999999998-21.5000000000002i</t>
  </si>
  <si>
    <t>-32.5034430070738-6.74480532061322i</t>
  </si>
  <si>
    <t>-26.4548223536084-8.9095833154809i</t>
  </si>
  <si>
    <t>9.59245668016153+13.9644663867913i</t>
  </si>
  <si>
    <t>9.53083006463515+0.923675967739525i</t>
  </si>
  <si>
    <t>-30.7884883759335-9.3275603357762i</t>
  </si>
  <si>
    <t>-16.1644510918541-16.4727625220167i</t>
  </si>
  <si>
    <t>-28.7324524990699+36.1371219158681i</t>
  </si>
  <si>
    <t>-7.35441372642631-16.5793679937302i</t>
  </si>
  <si>
    <t>-10.5916876912153+6.78877091235618i</t>
  </si>
  <si>
    <t>-19.6553968447945-5.77768293684793i</t>
  </si>
  <si>
    <t>27.2727187089275-37.199584525445i</t>
  </si>
  <si>
    <t>-29.9295117816097-51.5271654930726i</t>
  </si>
  <si>
    <t>-35.8016037458347-15.7285295963685i</t>
  </si>
  <si>
    <t>26.0200987434391-15.0116765241342i</t>
  </si>
  <si>
    <t>-1.73258158431227-5.77155357658989i</t>
  </si>
  <si>
    <t>-18.5071359916031-11.3259517289274i</t>
  </si>
  <si>
    <t>-42.5074739509056+0.932026264378399i</t>
  </si>
  <si>
    <t>-8.93455476578447-15.4187614887162i</t>
  </si>
  <si>
    <t>-22.4032644821045+8.4959616572869i</t>
  </si>
  <si>
    <t>-5.67930608838589-14.0615572109865i</t>
  </si>
  <si>
    <t>-23.6870335145566-31.9777762810592i</t>
  </si>
  <si>
    <t>-39.6585535514917+19.0179626639021i</t>
  </si>
  <si>
    <t>-0.650385953823787-11.3238909596968i</t>
  </si>
  <si>
    <t>-3.94727659175515-22.6893234871758i</t>
  </si>
  <si>
    <t>-5.96824272617433-28.8363138744186i</t>
  </si>
  <si>
    <t>-12.1351225250356+6.26175404869577i</t>
  </si>
  <si>
    <t>-26.761248112658+2.08672119915924i</t>
  </si>
  <si>
    <t>24.8428308821417+19.9519413180972i</t>
  </si>
  <si>
    <t>-8.18929178733933-26.1416348747857i</t>
  </si>
  <si>
    <t>-15.1183303250816-0.150432750136803i</t>
  </si>
  <si>
    <t>-8.32837066950718-18.3501899118409i</t>
  </si>
  <si>
    <t>15.948258879208-12.5640981617523i</t>
  </si>
  <si>
    <t>0.670508655048048-13.1048509542132i</t>
  </si>
  <si>
    <t>-29.8075706577945+26.8866256152527i</t>
  </si>
  <si>
    <t>6.53363128944675+6.37930071677729i</t>
  </si>
  <si>
    <t>-12.3529748244426-27.3649886794988i</t>
  </si>
  <si>
    <t>34.3081217543208-48.2186258069506i</t>
  </si>
  <si>
    <t>-12.3062306917658-37.4640084428976i</t>
  </si>
  <si>
    <t>-38.4873854139685+20.2200048998845i</t>
  </si>
  <si>
    <t>-52.8710034211984-3.65421635585075i</t>
  </si>
  <si>
    <t>-22.0354017170675-16.669889128216i</t>
  </si>
  <si>
    <t>-92.4341268140952-5.35505480499709i</t>
  </si>
  <si>
    <t>100.413960277356-49.465470919084i</t>
  </si>
  <si>
    <t>-49.6528471791062-30.0757645666739i</t>
  </si>
  <si>
    <t>-1.05673443352263-12.3262018313454i</t>
  </si>
  <si>
    <t>-1.17991614559017-46.4268402438157i</t>
  </si>
  <si>
    <t>13.8704660701586-24.1118179518922i</t>
  </si>
  <si>
    <t>-32.3455512397319-15.1465712924892i</t>
  </si>
  <si>
    <t>-14.553454107901+23.7201706232696i</t>
  </si>
  <si>
    <t>24.6606416286557-37.9196612402463i</t>
  </si>
  <si>
    <t>-12.3225275323636-36.7197141017547i</t>
  </si>
  <si>
    <t>-6.70159670566057+4.68717575600599i</t>
  </si>
  <si>
    <t>13.4712155224319+4.66250488950035i</t>
  </si>
  <si>
    <t>3.68536191327918-21.9583510299572i</t>
  </si>
  <si>
    <t>-3.16897180772734-22.4751564669589i</t>
  </si>
  <si>
    <t>23.7403519559964-39.7723560179749i</t>
  </si>
  <si>
    <t>27.0530760935459-77.6538195827531i</t>
  </si>
  <si>
    <t>10.0544651087883-45.6290130738381i</t>
  </si>
  <si>
    <t>21.4548902245014-16.3923802844224i</t>
  </si>
  <si>
    <t>24.2754564276404+10.439672718017i</t>
  </si>
  <si>
    <t>-4.34244999621693+1.92775696737299i</t>
  </si>
  <si>
    <t>7.67718233441069-33.080016066625i</t>
  </si>
  <si>
    <t>17.4010770383567-2.7746995757684i</t>
  </si>
  <si>
    <t>2.72289680818836-6.09253608506682i</t>
  </si>
  <si>
    <t>-34.4920256650937-23.0958201627555i</t>
  </si>
  <si>
    <t>-35.9748141782968-39.0131274260706i</t>
  </si>
  <si>
    <t>2.76843680149882-40.475712559701i</t>
  </si>
  <si>
    <t>-58.8777074443421+18.5178029571607i</t>
  </si>
  <si>
    <t>-23.1330181928457-12.8947699186245i</t>
  </si>
  <si>
    <t>-16.6240833652472-10.9422541733306i</t>
  </si>
  <si>
    <t>-12.5125089066101-42.0231863212023i</t>
  </si>
  <si>
    <t>-6.98701360021123-50.0789961227097i</t>
  </si>
  <si>
    <t>43.4140050294765-13.3468190720238i</t>
  </si>
  <si>
    <t>-31.4694043855825+2.46841700720067i</t>
  </si>
  <si>
    <t>-34.5100332714361-11.791316354924i</t>
  </si>
  <si>
    <t>-33.1971864643339-93.3128636628741i</t>
  </si>
  <si>
    <t>-33.35232947352-9.6091158846545i</t>
  </si>
  <si>
    <t>30.5035147262809-87.9802269390596i</t>
  </si>
  <si>
    <t>-40.5050972452534-80.822364560336i</t>
  </si>
  <si>
    <t>-47.4943132465319-104.799104570429i</t>
  </si>
  <si>
    <t>-49.7881215942246-117.722785270187i</t>
  </si>
  <si>
    <t>-28.6117008259592-141.114698970974i</t>
  </si>
  <si>
    <t>-44.3315619203668-187.327601992477i</t>
  </si>
  <si>
    <t>-110.980037105164-349.005569390645i</t>
  </si>
  <si>
    <t>-514.27606744602-1257.35474160488i</t>
  </si>
  <si>
    <t>235.871335279454+587.472685170496i</t>
  </si>
  <si>
    <t>70.3019478993851+242.741830896381i</t>
  </si>
  <si>
    <t>47.944586066843+177.298826016513i</t>
  </si>
  <si>
    <t>69.6495088497504+89.1802909341619i</t>
  </si>
  <si>
    <t>-2.63892500889508+18.7676326540928i</t>
  </si>
  <si>
    <t>34.7300501012955+50.9589034833885i</t>
  </si>
  <si>
    <t>16.1722307573528+62.1180920150075i</t>
  </si>
  <si>
    <t>7.78113362248273+86.1148205253369i</t>
  </si>
  <si>
    <t>32.581355223824+7.91452817878708i</t>
  </si>
  <si>
    <t>16.202997453863+86.4296792598854i</t>
  </si>
  <si>
    <t>32.9440947347502+61.68115567822i</t>
  </si>
  <si>
    <t>19.501320986772+27.6418897720934i</t>
  </si>
  <si>
    <t>14.1111665984761+10.9705032690196i</t>
  </si>
  <si>
    <t>22.3726542085924+37.8444590421011i</t>
  </si>
  <si>
    <t>-15.1332884157043+13.9368414075243i</t>
  </si>
  <si>
    <t>-12.1908551089455-3.29893215977456i</t>
  </si>
  <si>
    <t>10.1862133665981+25.8329457509954i</t>
  </si>
  <si>
    <t>-32.5755429795472-2.87510993269929i</t>
  </si>
  <si>
    <t>-7.81158622637656-4.85182569614948i</t>
  </si>
  <si>
    <t>19.3307401387878+4.04256914393527i</t>
  </si>
  <si>
    <t>-1.72173954853994-16.6754309948906i</t>
  </si>
  <si>
    <t>9.7327169515622+29.6136374190514i</t>
  </si>
  <si>
    <t>-23.0148743529637+6.56663247952546i</t>
  </si>
  <si>
    <t>-20.1617556053428+19.9890494481773i</t>
  </si>
  <si>
    <t>-71.9699325373801-61.6573188195608i</t>
  </si>
  <si>
    <t>50.4065349624255+1.4185946772001i</t>
  </si>
  <si>
    <t>43.3945924959237-23.3070626940583i</t>
  </si>
  <si>
    <t>-7.02714968615963+40.7755056600024i</t>
  </si>
  <si>
    <t>24.725332044646+16.8173834333594i</t>
  </si>
  <si>
    <t>-20.3990282634227-6.17084033053167i</t>
  </si>
  <si>
    <t>-0.146423312767407+5.46842847862261i</t>
  </si>
  <si>
    <t>14.8762916388724-46.5078302232706i</t>
  </si>
  <si>
    <t>40.6442948071917-17.4436301282535i</t>
  </si>
  <si>
    <t>-14.2853446173828-15.0904501339003i</t>
  </si>
  <si>
    <t>-9.95655696142408+17.2864870279437i</t>
  </si>
  <si>
    <t>41.2455604802377-17.9560116942959i</t>
  </si>
  <si>
    <t>55.2885118878214-54.2852348161777i</t>
  </si>
  <si>
    <t>-66.293804893929-31.9307554472144i</t>
  </si>
  <si>
    <t>-20.9891023681387-22.9046621188411i</t>
  </si>
  <si>
    <t>41.066682554546-61.5204529307681i</t>
  </si>
  <si>
    <t>39.9293780611365-25.7866843139011i</t>
  </si>
  <si>
    <t>-111.241337890716-95.1657984252006i</t>
  </si>
  <si>
    <t>DFTs</t>
  </si>
  <si>
    <t>Amplitudes</t>
  </si>
  <si>
    <t>Power</t>
  </si>
  <si>
    <t>Frequencies</t>
  </si>
  <si>
    <r>
      <t>k=Number of DFT coefficients (k=1,2,..,N-1) --&gt; Has to be 2</t>
    </r>
    <r>
      <rPr>
        <vertAlign val="superscript"/>
        <sz val="11"/>
        <color theme="1"/>
        <rFont val="Calibri"/>
        <family val="2"/>
        <scheme val="minor"/>
      </rPr>
      <t>n</t>
    </r>
  </si>
  <si>
    <t>N=Number of observations</t>
  </si>
  <si>
    <t>T=Total time (number of years in this case)</t>
  </si>
  <si>
    <t>T=Total time (number of months in this case)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</si>
  <si>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t=time increments</t>
    </r>
    <r>
      <rPr>
        <sz val="11"/>
        <rFont val="Calibri"/>
        <family val="1"/>
        <charset val="2"/>
        <scheme val="minor"/>
      </rPr>
      <t xml:space="preserve"> in years</t>
    </r>
  </si>
  <si>
    <r>
      <t>f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1"/>
        <charset val="2"/>
        <scheme val="minor"/>
      </rPr>
      <t>=sampling rate per year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</si>
  <si>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t=Time increments</t>
    </r>
    <r>
      <rPr>
        <sz val="11"/>
        <rFont val="Calibri"/>
        <family val="1"/>
        <charset val="2"/>
        <scheme val="minor"/>
      </rPr>
      <t xml:space="preserve"> in months</t>
    </r>
  </si>
  <si>
    <r>
      <t>f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1"/>
        <charset val="2"/>
        <scheme val="minor"/>
      </rPr>
      <t>=Sampling rate per months</t>
    </r>
  </si>
  <si>
    <r>
      <t>f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>=Folding frequency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</si>
  <si>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f=</t>
    </r>
    <r>
      <rPr>
        <sz val="11"/>
        <rFont val="Calibri"/>
        <family val="2"/>
        <scheme val="minor"/>
      </rPr>
      <t>Frequency increments</t>
    </r>
    <r>
      <rPr>
        <sz val="11"/>
        <rFont val="Calibri"/>
        <family val="1"/>
        <charset val="2"/>
        <scheme val="minor"/>
      </rPr>
      <t xml:space="preserve"> per month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</si>
  <si>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f=</t>
    </r>
    <r>
      <rPr>
        <sz val="11"/>
        <rFont val="Calibri"/>
        <family val="2"/>
        <scheme val="minor"/>
      </rPr>
      <t>Frequency increments</t>
    </r>
    <r>
      <rPr>
        <sz val="11"/>
        <rFont val="Calibri"/>
        <family val="1"/>
        <charset val="2"/>
        <scheme val="minor"/>
      </rPr>
      <t xml:space="preserve"> per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</si>
</sst>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sz val="11"/>
      <name val="Calibri"/>
      <family val="1"/>
      <charset val="2"/>
      <scheme val="minor"/>
    </font>
    <font>
      <vertAlign val="sub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2" applyFont="1"/>
    <xf numFmtId="0" fontId="2" fillId="0" borderId="0" xfId="2" quotePrefix="1" applyFont="1"/>
    <xf numFmtId="165" fontId="0" fillId="0" borderId="0" xfId="0" applyNumberFormat="1"/>
    <xf numFmtId="2" fontId="0" fillId="0" borderId="0" xfId="0" applyNumberFormat="1"/>
    <xf numFmtId="0" fontId="2" fillId="0" borderId="0" xfId="2" applyFont="1" applyFill="1"/>
    <xf numFmtId="165" fontId="2" fillId="0" borderId="0" xfId="2" quotePrefix="1" applyNumberFormat="1" applyFont="1"/>
    <xf numFmtId="165" fontId="2" fillId="0" borderId="0" xfId="2" applyNumberFormat="1" applyFont="1"/>
    <xf numFmtId="165" fontId="0" fillId="2" borderId="0" xfId="0" applyNumberFormat="1" applyFill="1"/>
    <xf numFmtId="0" fontId="3" fillId="0" borderId="0" xfId="1"/>
    <xf numFmtId="0" fontId="8" fillId="0" borderId="0" xfId="2" applyFont="1" applyFill="1"/>
    <xf numFmtId="0" fontId="8" fillId="0" borderId="0" xfId="2" applyFont="1"/>
    <xf numFmtId="0" fontId="0" fillId="2" borderId="0" xfId="0" applyFill="1"/>
  </cellXfs>
  <cellStyles count="3">
    <cellStyle name="Hyperlink" xfId="1" builtinId="8"/>
    <cellStyle name="Normal" xfId="0" builtinId="0"/>
    <cellStyle name="Normal 2" xfId="2" xr:uid="{EBA23331-C273-4E60-95D0-D4CE3EA86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monthly temperature in deg C in Sheffield Jan 1977-Aug</a:t>
            </a:r>
            <a:r>
              <a:rPr lang="en-GB" baseline="0"/>
              <a:t> 2019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Sheet1!$C$5:$C$516</c:f>
              <c:numCache>
                <c:formatCode>0.0</c:formatCode>
                <c:ptCount val="512"/>
                <c:pt idx="0">
                  <c:v>2.1</c:v>
                </c:pt>
                <c:pt idx="1">
                  <c:v>3.6</c:v>
                </c:pt>
                <c:pt idx="2">
                  <c:v>5.4</c:v>
                </c:pt>
                <c:pt idx="3">
                  <c:v>6.6</c:v>
                </c:pt>
                <c:pt idx="4">
                  <c:v>10</c:v>
                </c:pt>
                <c:pt idx="5">
                  <c:v>12.2</c:v>
                </c:pt>
                <c:pt idx="6">
                  <c:v>15.6</c:v>
                </c:pt>
                <c:pt idx="7">
                  <c:v>15.3</c:v>
                </c:pt>
                <c:pt idx="8">
                  <c:v>12.8</c:v>
                </c:pt>
                <c:pt idx="9">
                  <c:v>10.7</c:v>
                </c:pt>
                <c:pt idx="10">
                  <c:v>5.7</c:v>
                </c:pt>
                <c:pt idx="11">
                  <c:v>5.3</c:v>
                </c:pt>
                <c:pt idx="12">
                  <c:v>2.9</c:v>
                </c:pt>
                <c:pt idx="13">
                  <c:v>1.8</c:v>
                </c:pt>
                <c:pt idx="14">
                  <c:v>6.3</c:v>
                </c:pt>
                <c:pt idx="15">
                  <c:v>5.9</c:v>
                </c:pt>
                <c:pt idx="16">
                  <c:v>11.4</c:v>
                </c:pt>
                <c:pt idx="17">
                  <c:v>13.3</c:v>
                </c:pt>
                <c:pt idx="18">
                  <c:v>14.2</c:v>
                </c:pt>
                <c:pt idx="19">
                  <c:v>14.7</c:v>
                </c:pt>
                <c:pt idx="20">
                  <c:v>13.5</c:v>
                </c:pt>
                <c:pt idx="21">
                  <c:v>11.6</c:v>
                </c:pt>
                <c:pt idx="22">
                  <c:v>8.1999999999999993</c:v>
                </c:pt>
                <c:pt idx="23">
                  <c:v>2.6</c:v>
                </c:pt>
                <c:pt idx="24">
                  <c:v>-0.2</c:v>
                </c:pt>
                <c:pt idx="25">
                  <c:v>0.5</c:v>
                </c:pt>
                <c:pt idx="26">
                  <c:v>3.8</c:v>
                </c:pt>
                <c:pt idx="27">
                  <c:v>7.4</c:v>
                </c:pt>
                <c:pt idx="28">
                  <c:v>9.5</c:v>
                </c:pt>
                <c:pt idx="29">
                  <c:v>14.2</c:v>
                </c:pt>
                <c:pt idx="30">
                  <c:v>15.8</c:v>
                </c:pt>
                <c:pt idx="31">
                  <c:v>14.8</c:v>
                </c:pt>
                <c:pt idx="32">
                  <c:v>12.9</c:v>
                </c:pt>
                <c:pt idx="33">
                  <c:v>10.4</c:v>
                </c:pt>
                <c:pt idx="34">
                  <c:v>6.3</c:v>
                </c:pt>
                <c:pt idx="35">
                  <c:v>5.2</c:v>
                </c:pt>
                <c:pt idx="36">
                  <c:v>1.9</c:v>
                </c:pt>
                <c:pt idx="37">
                  <c:v>4.7</c:v>
                </c:pt>
                <c:pt idx="38">
                  <c:v>4.2</c:v>
                </c:pt>
                <c:pt idx="39">
                  <c:v>8.8000000000000007</c:v>
                </c:pt>
                <c:pt idx="40">
                  <c:v>10.9</c:v>
                </c:pt>
                <c:pt idx="41">
                  <c:v>13.5</c:v>
                </c:pt>
                <c:pt idx="42">
                  <c:v>14.1</c:v>
                </c:pt>
                <c:pt idx="43">
                  <c:v>15.2</c:v>
                </c:pt>
                <c:pt idx="44">
                  <c:v>14.2</c:v>
                </c:pt>
                <c:pt idx="45">
                  <c:v>8.3000000000000007</c:v>
                </c:pt>
                <c:pt idx="46">
                  <c:v>5.9</c:v>
                </c:pt>
                <c:pt idx="47">
                  <c:v>5.4</c:v>
                </c:pt>
                <c:pt idx="48">
                  <c:v>4.5</c:v>
                </c:pt>
                <c:pt idx="49">
                  <c:v>2.7</c:v>
                </c:pt>
                <c:pt idx="50">
                  <c:v>6.9</c:v>
                </c:pt>
                <c:pt idx="51">
                  <c:v>7.2</c:v>
                </c:pt>
                <c:pt idx="52">
                  <c:v>11.1</c:v>
                </c:pt>
                <c:pt idx="53">
                  <c:v>13.3</c:v>
                </c:pt>
                <c:pt idx="54">
                  <c:v>15.7</c:v>
                </c:pt>
                <c:pt idx="55">
                  <c:v>16.2</c:v>
                </c:pt>
                <c:pt idx="56">
                  <c:v>14.2</c:v>
                </c:pt>
                <c:pt idx="57">
                  <c:v>7.8</c:v>
                </c:pt>
                <c:pt idx="58">
                  <c:v>7.3</c:v>
                </c:pt>
                <c:pt idx="59">
                  <c:v>0.2</c:v>
                </c:pt>
                <c:pt idx="60">
                  <c:v>2.5</c:v>
                </c:pt>
                <c:pt idx="61">
                  <c:v>4.4000000000000004</c:v>
                </c:pt>
                <c:pt idx="62">
                  <c:v>5.8</c:v>
                </c:pt>
                <c:pt idx="63">
                  <c:v>8.8000000000000007</c:v>
                </c:pt>
                <c:pt idx="64">
                  <c:v>11.6</c:v>
                </c:pt>
                <c:pt idx="65">
                  <c:v>14.8</c:v>
                </c:pt>
                <c:pt idx="66">
                  <c:v>16.5</c:v>
                </c:pt>
                <c:pt idx="67">
                  <c:v>15.3</c:v>
                </c:pt>
                <c:pt idx="68">
                  <c:v>13.9</c:v>
                </c:pt>
                <c:pt idx="69">
                  <c:v>9.8000000000000007</c:v>
                </c:pt>
                <c:pt idx="70">
                  <c:v>7.3</c:v>
                </c:pt>
                <c:pt idx="71">
                  <c:v>4</c:v>
                </c:pt>
                <c:pt idx="72">
                  <c:v>6.2</c:v>
                </c:pt>
                <c:pt idx="73">
                  <c:v>1.1000000000000001</c:v>
                </c:pt>
                <c:pt idx="74">
                  <c:v>6</c:v>
                </c:pt>
                <c:pt idx="75">
                  <c:v>6.4</c:v>
                </c:pt>
                <c:pt idx="76">
                  <c:v>9.8000000000000007</c:v>
                </c:pt>
                <c:pt idx="77">
                  <c:v>13.7</c:v>
                </c:pt>
                <c:pt idx="78">
                  <c:v>19.3</c:v>
                </c:pt>
                <c:pt idx="79">
                  <c:v>17.399999999999999</c:v>
                </c:pt>
                <c:pt idx="80">
                  <c:v>12.6</c:v>
                </c:pt>
                <c:pt idx="81">
                  <c:v>10.1</c:v>
                </c:pt>
                <c:pt idx="82">
                  <c:v>7.3</c:v>
                </c:pt>
                <c:pt idx="83">
                  <c:v>5.5</c:v>
                </c:pt>
                <c:pt idx="84">
                  <c:v>2.8</c:v>
                </c:pt>
                <c:pt idx="85">
                  <c:v>2.8</c:v>
                </c:pt>
                <c:pt idx="86">
                  <c:v>4.3</c:v>
                </c:pt>
                <c:pt idx="87">
                  <c:v>8.1</c:v>
                </c:pt>
                <c:pt idx="88">
                  <c:v>10.3</c:v>
                </c:pt>
                <c:pt idx="89">
                  <c:v>14.4</c:v>
                </c:pt>
                <c:pt idx="90">
                  <c:v>16.899999999999999</c:v>
                </c:pt>
                <c:pt idx="91">
                  <c:v>17.399999999999999</c:v>
                </c:pt>
                <c:pt idx="92">
                  <c:v>13.1</c:v>
                </c:pt>
                <c:pt idx="93">
                  <c:v>10.5</c:v>
                </c:pt>
                <c:pt idx="94">
                  <c:v>7.4</c:v>
                </c:pt>
                <c:pt idx="95">
                  <c:v>4.8</c:v>
                </c:pt>
                <c:pt idx="96">
                  <c:v>1.1000000000000001</c:v>
                </c:pt>
                <c:pt idx="97">
                  <c:v>2.2999999999999998</c:v>
                </c:pt>
                <c:pt idx="98">
                  <c:v>4.5</c:v>
                </c:pt>
                <c:pt idx="99">
                  <c:v>7.7</c:v>
                </c:pt>
                <c:pt idx="100">
                  <c:v>12.4</c:v>
                </c:pt>
                <c:pt idx="101">
                  <c:v>12.2</c:v>
                </c:pt>
                <c:pt idx="102">
                  <c:v>16</c:v>
                </c:pt>
                <c:pt idx="103">
                  <c:v>14.3</c:v>
                </c:pt>
                <c:pt idx="104">
                  <c:v>14.3</c:v>
                </c:pt>
                <c:pt idx="105">
                  <c:v>11.2</c:v>
                </c:pt>
                <c:pt idx="106">
                  <c:v>3.6</c:v>
                </c:pt>
                <c:pt idx="107">
                  <c:v>5.8</c:v>
                </c:pt>
                <c:pt idx="108">
                  <c:v>2.6</c:v>
                </c:pt>
                <c:pt idx="109">
                  <c:v>-1.5</c:v>
                </c:pt>
                <c:pt idx="110">
                  <c:v>4.7</c:v>
                </c:pt>
                <c:pt idx="111">
                  <c:v>5.5</c:v>
                </c:pt>
                <c:pt idx="112">
                  <c:v>11.2</c:v>
                </c:pt>
                <c:pt idx="113">
                  <c:v>14.6</c:v>
                </c:pt>
                <c:pt idx="114">
                  <c:v>15.7</c:v>
                </c:pt>
                <c:pt idx="115">
                  <c:v>13.4</c:v>
                </c:pt>
                <c:pt idx="116">
                  <c:v>12.2</c:v>
                </c:pt>
                <c:pt idx="117">
                  <c:v>10.9</c:v>
                </c:pt>
                <c:pt idx="118">
                  <c:v>5.9</c:v>
                </c:pt>
                <c:pt idx="119">
                  <c:v>4.5</c:v>
                </c:pt>
                <c:pt idx="120">
                  <c:v>-0.1</c:v>
                </c:pt>
                <c:pt idx="121">
                  <c:v>2.5</c:v>
                </c:pt>
                <c:pt idx="122">
                  <c:v>4.0999999999999996</c:v>
                </c:pt>
                <c:pt idx="123">
                  <c:v>10.3</c:v>
                </c:pt>
                <c:pt idx="124">
                  <c:v>10.5</c:v>
                </c:pt>
                <c:pt idx="125">
                  <c:v>12</c:v>
                </c:pt>
                <c:pt idx="126">
                  <c:v>14.6</c:v>
                </c:pt>
                <c:pt idx="127">
                  <c:v>15.5</c:v>
                </c:pt>
                <c:pt idx="128">
                  <c:v>13.1</c:v>
                </c:pt>
                <c:pt idx="129">
                  <c:v>9.4</c:v>
                </c:pt>
                <c:pt idx="130">
                  <c:v>6.6</c:v>
                </c:pt>
                <c:pt idx="131">
                  <c:v>5.7</c:v>
                </c:pt>
                <c:pt idx="132">
                  <c:v>4.9000000000000004</c:v>
                </c:pt>
                <c:pt idx="133">
                  <c:v>4.5999999999999996</c:v>
                </c:pt>
                <c:pt idx="134">
                  <c:v>5.5</c:v>
                </c:pt>
                <c:pt idx="135">
                  <c:v>8.1</c:v>
                </c:pt>
                <c:pt idx="136">
                  <c:v>11.5</c:v>
                </c:pt>
                <c:pt idx="137">
                  <c:v>14.8</c:v>
                </c:pt>
                <c:pt idx="138">
                  <c:v>14.7</c:v>
                </c:pt>
                <c:pt idx="139">
                  <c:v>15.8</c:v>
                </c:pt>
                <c:pt idx="140">
                  <c:v>12.4</c:v>
                </c:pt>
                <c:pt idx="141">
                  <c:v>9.8000000000000007</c:v>
                </c:pt>
                <c:pt idx="142">
                  <c:v>5.7</c:v>
                </c:pt>
                <c:pt idx="143">
                  <c:v>7.5</c:v>
                </c:pt>
                <c:pt idx="144">
                  <c:v>6.3</c:v>
                </c:pt>
                <c:pt idx="145">
                  <c:v>5.7</c:v>
                </c:pt>
                <c:pt idx="146">
                  <c:v>7</c:v>
                </c:pt>
                <c:pt idx="147">
                  <c:v>6.1</c:v>
                </c:pt>
                <c:pt idx="148">
                  <c:v>13.3</c:v>
                </c:pt>
                <c:pt idx="149">
                  <c:v>15</c:v>
                </c:pt>
                <c:pt idx="150">
                  <c:v>17.8</c:v>
                </c:pt>
                <c:pt idx="151">
                  <c:v>16.3</c:v>
                </c:pt>
                <c:pt idx="152">
                  <c:v>14.5</c:v>
                </c:pt>
                <c:pt idx="153">
                  <c:v>11.5</c:v>
                </c:pt>
                <c:pt idx="154">
                  <c:v>6.4</c:v>
                </c:pt>
                <c:pt idx="155">
                  <c:v>4.5</c:v>
                </c:pt>
                <c:pt idx="156">
                  <c:v>6.3</c:v>
                </c:pt>
                <c:pt idx="157">
                  <c:v>6.8</c:v>
                </c:pt>
                <c:pt idx="158">
                  <c:v>8.4</c:v>
                </c:pt>
                <c:pt idx="159">
                  <c:v>8.4</c:v>
                </c:pt>
                <c:pt idx="160">
                  <c:v>12.9</c:v>
                </c:pt>
                <c:pt idx="161">
                  <c:v>13.7</c:v>
                </c:pt>
                <c:pt idx="162">
                  <c:v>16.7</c:v>
                </c:pt>
                <c:pt idx="163">
                  <c:v>18.3</c:v>
                </c:pt>
                <c:pt idx="164">
                  <c:v>13</c:v>
                </c:pt>
                <c:pt idx="165">
                  <c:v>11.3</c:v>
                </c:pt>
                <c:pt idx="166">
                  <c:v>6.6</c:v>
                </c:pt>
                <c:pt idx="167">
                  <c:v>4.4000000000000004</c:v>
                </c:pt>
                <c:pt idx="168">
                  <c:v>2.4</c:v>
                </c:pt>
                <c:pt idx="169">
                  <c:v>1.9</c:v>
                </c:pt>
                <c:pt idx="170">
                  <c:v>7.8</c:v>
                </c:pt>
                <c:pt idx="171">
                  <c:v>8</c:v>
                </c:pt>
                <c:pt idx="172">
                  <c:v>11.2</c:v>
                </c:pt>
                <c:pt idx="173">
                  <c:v>12.1</c:v>
                </c:pt>
                <c:pt idx="174">
                  <c:v>17.5</c:v>
                </c:pt>
                <c:pt idx="175">
                  <c:v>17.2</c:v>
                </c:pt>
                <c:pt idx="176">
                  <c:v>14.6</c:v>
                </c:pt>
                <c:pt idx="177">
                  <c:v>10</c:v>
                </c:pt>
                <c:pt idx="178">
                  <c:v>6.4</c:v>
                </c:pt>
                <c:pt idx="179">
                  <c:v>5.2</c:v>
                </c:pt>
                <c:pt idx="180">
                  <c:v>3.8</c:v>
                </c:pt>
                <c:pt idx="181">
                  <c:v>5.8</c:v>
                </c:pt>
                <c:pt idx="182">
                  <c:v>7</c:v>
                </c:pt>
                <c:pt idx="183">
                  <c:v>8.4</c:v>
                </c:pt>
                <c:pt idx="184">
                  <c:v>13.8</c:v>
                </c:pt>
                <c:pt idx="185">
                  <c:v>16.5</c:v>
                </c:pt>
                <c:pt idx="186">
                  <c:v>16.2</c:v>
                </c:pt>
                <c:pt idx="187">
                  <c:v>15.1</c:v>
                </c:pt>
                <c:pt idx="188">
                  <c:v>13</c:v>
                </c:pt>
                <c:pt idx="189">
                  <c:v>7.5</c:v>
                </c:pt>
                <c:pt idx="190">
                  <c:v>7</c:v>
                </c:pt>
                <c:pt idx="191">
                  <c:v>3.7</c:v>
                </c:pt>
                <c:pt idx="192">
                  <c:v>5.4</c:v>
                </c:pt>
                <c:pt idx="193">
                  <c:v>5.0999999999999996</c:v>
                </c:pt>
                <c:pt idx="194">
                  <c:v>6.6</c:v>
                </c:pt>
                <c:pt idx="195">
                  <c:v>9.4</c:v>
                </c:pt>
                <c:pt idx="196">
                  <c:v>11.5</c:v>
                </c:pt>
                <c:pt idx="197">
                  <c:v>15</c:v>
                </c:pt>
                <c:pt idx="198">
                  <c:v>15.4</c:v>
                </c:pt>
                <c:pt idx="199">
                  <c:v>14.6</c:v>
                </c:pt>
                <c:pt idx="200">
                  <c:v>13</c:v>
                </c:pt>
                <c:pt idx="201">
                  <c:v>8</c:v>
                </c:pt>
                <c:pt idx="202">
                  <c:v>4.2</c:v>
                </c:pt>
                <c:pt idx="203">
                  <c:v>4.5</c:v>
                </c:pt>
                <c:pt idx="204">
                  <c:v>4.7</c:v>
                </c:pt>
                <c:pt idx="205">
                  <c:v>2.4</c:v>
                </c:pt>
                <c:pt idx="206">
                  <c:v>7.1</c:v>
                </c:pt>
                <c:pt idx="207">
                  <c:v>8.1999999999999993</c:v>
                </c:pt>
                <c:pt idx="208">
                  <c:v>10</c:v>
                </c:pt>
                <c:pt idx="209">
                  <c:v>14.9</c:v>
                </c:pt>
                <c:pt idx="210">
                  <c:v>18.3</c:v>
                </c:pt>
                <c:pt idx="211">
                  <c:v>15.7</c:v>
                </c:pt>
                <c:pt idx="212">
                  <c:v>12.4</c:v>
                </c:pt>
                <c:pt idx="213">
                  <c:v>9.6999999999999993</c:v>
                </c:pt>
                <c:pt idx="214">
                  <c:v>9.3000000000000007</c:v>
                </c:pt>
                <c:pt idx="215">
                  <c:v>6.1</c:v>
                </c:pt>
                <c:pt idx="216">
                  <c:v>4.0999999999999996</c:v>
                </c:pt>
                <c:pt idx="217">
                  <c:v>6</c:v>
                </c:pt>
                <c:pt idx="218">
                  <c:v>5.3</c:v>
                </c:pt>
                <c:pt idx="219">
                  <c:v>9.1999999999999993</c:v>
                </c:pt>
                <c:pt idx="220">
                  <c:v>12.1</c:v>
                </c:pt>
                <c:pt idx="221">
                  <c:v>14.5</c:v>
                </c:pt>
                <c:pt idx="222">
                  <c:v>19.2</c:v>
                </c:pt>
                <c:pt idx="223">
                  <c:v>19.3</c:v>
                </c:pt>
                <c:pt idx="224">
                  <c:v>14</c:v>
                </c:pt>
                <c:pt idx="225">
                  <c:v>12.9</c:v>
                </c:pt>
                <c:pt idx="226">
                  <c:v>7.7</c:v>
                </c:pt>
                <c:pt idx="227">
                  <c:v>2.1</c:v>
                </c:pt>
                <c:pt idx="228">
                  <c:v>3.6</c:v>
                </c:pt>
                <c:pt idx="229">
                  <c:v>2.7</c:v>
                </c:pt>
                <c:pt idx="230">
                  <c:v>4</c:v>
                </c:pt>
                <c:pt idx="231">
                  <c:v>8.4</c:v>
                </c:pt>
                <c:pt idx="232">
                  <c:v>9.4</c:v>
                </c:pt>
                <c:pt idx="233">
                  <c:v>14.7</c:v>
                </c:pt>
                <c:pt idx="234">
                  <c:v>16.899999999999999</c:v>
                </c:pt>
                <c:pt idx="235">
                  <c:v>17</c:v>
                </c:pt>
                <c:pt idx="236">
                  <c:v>13.5</c:v>
                </c:pt>
                <c:pt idx="237">
                  <c:v>11.3</c:v>
                </c:pt>
                <c:pt idx="238">
                  <c:v>5.7</c:v>
                </c:pt>
                <c:pt idx="239">
                  <c:v>2.8</c:v>
                </c:pt>
                <c:pt idx="240">
                  <c:v>2.6</c:v>
                </c:pt>
                <c:pt idx="241">
                  <c:v>6.5</c:v>
                </c:pt>
                <c:pt idx="242">
                  <c:v>8.6999999999999993</c:v>
                </c:pt>
                <c:pt idx="243">
                  <c:v>9.1999999999999993</c:v>
                </c:pt>
                <c:pt idx="244">
                  <c:v>11.7</c:v>
                </c:pt>
                <c:pt idx="245">
                  <c:v>13.8</c:v>
                </c:pt>
                <c:pt idx="246">
                  <c:v>17.100000000000001</c:v>
                </c:pt>
                <c:pt idx="247">
                  <c:v>18.8</c:v>
                </c:pt>
                <c:pt idx="248">
                  <c:v>13.9</c:v>
                </c:pt>
                <c:pt idx="249">
                  <c:v>10</c:v>
                </c:pt>
                <c:pt idx="250">
                  <c:v>8.3000000000000007</c:v>
                </c:pt>
                <c:pt idx="251">
                  <c:v>6.1</c:v>
                </c:pt>
                <c:pt idx="252">
                  <c:v>5.0999999999999996</c:v>
                </c:pt>
                <c:pt idx="253">
                  <c:v>8.3000000000000007</c:v>
                </c:pt>
                <c:pt idx="254">
                  <c:v>8.1</c:v>
                </c:pt>
                <c:pt idx="255">
                  <c:v>7.8</c:v>
                </c:pt>
                <c:pt idx="256">
                  <c:v>13</c:v>
                </c:pt>
                <c:pt idx="257">
                  <c:v>14</c:v>
                </c:pt>
                <c:pt idx="258">
                  <c:v>15.7</c:v>
                </c:pt>
                <c:pt idx="259">
                  <c:v>16.100000000000001</c:v>
                </c:pt>
                <c:pt idx="260">
                  <c:v>14.6</c:v>
                </c:pt>
                <c:pt idx="261">
                  <c:v>10.1</c:v>
                </c:pt>
                <c:pt idx="262">
                  <c:v>6.2</c:v>
                </c:pt>
                <c:pt idx="263">
                  <c:v>5.5</c:v>
                </c:pt>
                <c:pt idx="264">
                  <c:v>5.4</c:v>
                </c:pt>
                <c:pt idx="265">
                  <c:v>5.4</c:v>
                </c:pt>
                <c:pt idx="266">
                  <c:v>7.5</c:v>
                </c:pt>
                <c:pt idx="267">
                  <c:v>9.8000000000000007</c:v>
                </c:pt>
                <c:pt idx="268">
                  <c:v>13.5</c:v>
                </c:pt>
                <c:pt idx="269">
                  <c:v>13.8</c:v>
                </c:pt>
                <c:pt idx="270">
                  <c:v>18.3</c:v>
                </c:pt>
                <c:pt idx="271">
                  <c:v>16.100000000000001</c:v>
                </c:pt>
                <c:pt idx="272">
                  <c:v>15.9</c:v>
                </c:pt>
                <c:pt idx="273">
                  <c:v>10.9</c:v>
                </c:pt>
                <c:pt idx="274">
                  <c:v>7.9</c:v>
                </c:pt>
                <c:pt idx="275">
                  <c:v>4.5999999999999996</c:v>
                </c:pt>
                <c:pt idx="276">
                  <c:v>6</c:v>
                </c:pt>
                <c:pt idx="277">
                  <c:v>6.5</c:v>
                </c:pt>
                <c:pt idx="278">
                  <c:v>7.7</c:v>
                </c:pt>
                <c:pt idx="279">
                  <c:v>7.9</c:v>
                </c:pt>
                <c:pt idx="280">
                  <c:v>12.1</c:v>
                </c:pt>
                <c:pt idx="281">
                  <c:v>15.1</c:v>
                </c:pt>
                <c:pt idx="282">
                  <c:v>15.6</c:v>
                </c:pt>
                <c:pt idx="283">
                  <c:v>17.2</c:v>
                </c:pt>
                <c:pt idx="284">
                  <c:v>14.6</c:v>
                </c:pt>
                <c:pt idx="285">
                  <c:v>10.1</c:v>
                </c:pt>
                <c:pt idx="286">
                  <c:v>6.7</c:v>
                </c:pt>
                <c:pt idx="287">
                  <c:v>5.5</c:v>
                </c:pt>
                <c:pt idx="288">
                  <c:v>3</c:v>
                </c:pt>
                <c:pt idx="289">
                  <c:v>4.8</c:v>
                </c:pt>
                <c:pt idx="290">
                  <c:v>4.8</c:v>
                </c:pt>
                <c:pt idx="291">
                  <c:v>6.7</c:v>
                </c:pt>
                <c:pt idx="292">
                  <c:v>13.1</c:v>
                </c:pt>
                <c:pt idx="293">
                  <c:v>14.6</c:v>
                </c:pt>
                <c:pt idx="294">
                  <c:v>17.600000000000001</c:v>
                </c:pt>
                <c:pt idx="295">
                  <c:v>16.899999999999999</c:v>
                </c:pt>
                <c:pt idx="296">
                  <c:v>13</c:v>
                </c:pt>
                <c:pt idx="297">
                  <c:v>13</c:v>
                </c:pt>
                <c:pt idx="298">
                  <c:v>7.9</c:v>
                </c:pt>
                <c:pt idx="299">
                  <c:v>3.7</c:v>
                </c:pt>
                <c:pt idx="300">
                  <c:v>5.4</c:v>
                </c:pt>
                <c:pt idx="301">
                  <c:v>6.9</c:v>
                </c:pt>
                <c:pt idx="302">
                  <c:v>7.8</c:v>
                </c:pt>
                <c:pt idx="303">
                  <c:v>9.4</c:v>
                </c:pt>
                <c:pt idx="304">
                  <c:v>12.2</c:v>
                </c:pt>
                <c:pt idx="305">
                  <c:v>14.7</c:v>
                </c:pt>
                <c:pt idx="306">
                  <c:v>16</c:v>
                </c:pt>
                <c:pt idx="307">
                  <c:v>17</c:v>
                </c:pt>
                <c:pt idx="308">
                  <c:v>14.1</c:v>
                </c:pt>
                <c:pt idx="309">
                  <c:v>9.3000000000000007</c:v>
                </c:pt>
                <c:pt idx="310">
                  <c:v>7.7</c:v>
                </c:pt>
                <c:pt idx="311">
                  <c:v>4.9000000000000004</c:v>
                </c:pt>
                <c:pt idx="312">
                  <c:v>4.7</c:v>
                </c:pt>
                <c:pt idx="313">
                  <c:v>3.3</c:v>
                </c:pt>
                <c:pt idx="314">
                  <c:v>7.6</c:v>
                </c:pt>
                <c:pt idx="315">
                  <c:v>9.8000000000000007</c:v>
                </c:pt>
                <c:pt idx="316">
                  <c:v>12.2</c:v>
                </c:pt>
                <c:pt idx="317">
                  <c:v>15.9</c:v>
                </c:pt>
                <c:pt idx="318">
                  <c:v>17.3</c:v>
                </c:pt>
                <c:pt idx="319">
                  <c:v>17.899999999999999</c:v>
                </c:pt>
                <c:pt idx="320">
                  <c:v>14.5</c:v>
                </c:pt>
                <c:pt idx="321">
                  <c:v>9.1999999999999993</c:v>
                </c:pt>
                <c:pt idx="322">
                  <c:v>7.7</c:v>
                </c:pt>
                <c:pt idx="323">
                  <c:v>4.8</c:v>
                </c:pt>
                <c:pt idx="324">
                  <c:v>5.0999999999999996</c:v>
                </c:pt>
                <c:pt idx="325">
                  <c:v>5.7</c:v>
                </c:pt>
                <c:pt idx="326">
                  <c:v>6.6</c:v>
                </c:pt>
                <c:pt idx="327">
                  <c:v>9.8000000000000007</c:v>
                </c:pt>
                <c:pt idx="328">
                  <c:v>12.7</c:v>
                </c:pt>
                <c:pt idx="329">
                  <c:v>15.4</c:v>
                </c:pt>
                <c:pt idx="330">
                  <c:v>15.9</c:v>
                </c:pt>
                <c:pt idx="331">
                  <c:v>17.3</c:v>
                </c:pt>
                <c:pt idx="332">
                  <c:v>14.8</c:v>
                </c:pt>
                <c:pt idx="333">
                  <c:v>10.3</c:v>
                </c:pt>
                <c:pt idx="334">
                  <c:v>7.6</c:v>
                </c:pt>
                <c:pt idx="335">
                  <c:v>6.2</c:v>
                </c:pt>
                <c:pt idx="336">
                  <c:v>6.1</c:v>
                </c:pt>
                <c:pt idx="337">
                  <c:v>4.5</c:v>
                </c:pt>
                <c:pt idx="338">
                  <c:v>7</c:v>
                </c:pt>
                <c:pt idx="339">
                  <c:v>8.6999999999999993</c:v>
                </c:pt>
                <c:pt idx="340">
                  <c:v>11.5</c:v>
                </c:pt>
                <c:pt idx="341">
                  <c:v>15.7</c:v>
                </c:pt>
                <c:pt idx="342">
                  <c:v>16.8</c:v>
                </c:pt>
                <c:pt idx="343">
                  <c:v>16.399999999999999</c:v>
                </c:pt>
                <c:pt idx="344">
                  <c:v>15</c:v>
                </c:pt>
                <c:pt idx="345">
                  <c:v>12.5</c:v>
                </c:pt>
                <c:pt idx="346">
                  <c:v>6.8</c:v>
                </c:pt>
                <c:pt idx="347">
                  <c:v>4.8</c:v>
                </c:pt>
                <c:pt idx="348">
                  <c:v>4.5</c:v>
                </c:pt>
                <c:pt idx="349">
                  <c:v>4</c:v>
                </c:pt>
                <c:pt idx="350">
                  <c:v>4.5999999999999996</c:v>
                </c:pt>
                <c:pt idx="351">
                  <c:v>8.5</c:v>
                </c:pt>
                <c:pt idx="352">
                  <c:v>12.1</c:v>
                </c:pt>
                <c:pt idx="353">
                  <c:v>16.600000000000001</c:v>
                </c:pt>
                <c:pt idx="354">
                  <c:v>20</c:v>
                </c:pt>
                <c:pt idx="355">
                  <c:v>16.100000000000001</c:v>
                </c:pt>
                <c:pt idx="356">
                  <c:v>16.3</c:v>
                </c:pt>
                <c:pt idx="357">
                  <c:v>12.1</c:v>
                </c:pt>
                <c:pt idx="358">
                  <c:v>7.8</c:v>
                </c:pt>
                <c:pt idx="359">
                  <c:v>6.1</c:v>
                </c:pt>
                <c:pt idx="360">
                  <c:v>6.4</c:v>
                </c:pt>
                <c:pt idx="361">
                  <c:v>5.9</c:v>
                </c:pt>
                <c:pt idx="362">
                  <c:v>6.6</c:v>
                </c:pt>
                <c:pt idx="363">
                  <c:v>11.2</c:v>
                </c:pt>
                <c:pt idx="364">
                  <c:v>11.5</c:v>
                </c:pt>
                <c:pt idx="365">
                  <c:v>14.4</c:v>
                </c:pt>
                <c:pt idx="366">
                  <c:v>14.7</c:v>
                </c:pt>
                <c:pt idx="367">
                  <c:v>15.2</c:v>
                </c:pt>
                <c:pt idx="368">
                  <c:v>13.5</c:v>
                </c:pt>
                <c:pt idx="369">
                  <c:v>10.5</c:v>
                </c:pt>
                <c:pt idx="370">
                  <c:v>7.2</c:v>
                </c:pt>
                <c:pt idx="371">
                  <c:v>4.5</c:v>
                </c:pt>
                <c:pt idx="372">
                  <c:v>5.9</c:v>
                </c:pt>
                <c:pt idx="373">
                  <c:v>4.9000000000000004</c:v>
                </c:pt>
                <c:pt idx="374">
                  <c:v>5.3</c:v>
                </c:pt>
                <c:pt idx="375">
                  <c:v>7.4</c:v>
                </c:pt>
                <c:pt idx="376">
                  <c:v>12.6</c:v>
                </c:pt>
                <c:pt idx="377">
                  <c:v>13.9</c:v>
                </c:pt>
                <c:pt idx="378">
                  <c:v>15.9</c:v>
                </c:pt>
                <c:pt idx="379">
                  <c:v>15.8</c:v>
                </c:pt>
                <c:pt idx="380">
                  <c:v>13</c:v>
                </c:pt>
                <c:pt idx="381">
                  <c:v>9.1999999999999993</c:v>
                </c:pt>
                <c:pt idx="382">
                  <c:v>6.4</c:v>
                </c:pt>
                <c:pt idx="383">
                  <c:v>3.6</c:v>
                </c:pt>
                <c:pt idx="384">
                  <c:v>3</c:v>
                </c:pt>
                <c:pt idx="385">
                  <c:v>4</c:v>
                </c:pt>
                <c:pt idx="386">
                  <c:v>6.7</c:v>
                </c:pt>
                <c:pt idx="387">
                  <c:v>9.6</c:v>
                </c:pt>
                <c:pt idx="388">
                  <c:v>11.6</c:v>
                </c:pt>
                <c:pt idx="389">
                  <c:v>14.6</c:v>
                </c:pt>
                <c:pt idx="390">
                  <c:v>15.9</c:v>
                </c:pt>
                <c:pt idx="391">
                  <c:v>16.3</c:v>
                </c:pt>
                <c:pt idx="392">
                  <c:v>14</c:v>
                </c:pt>
                <c:pt idx="393">
                  <c:v>10.8</c:v>
                </c:pt>
                <c:pt idx="394">
                  <c:v>7.8</c:v>
                </c:pt>
                <c:pt idx="395">
                  <c:v>2.7</c:v>
                </c:pt>
                <c:pt idx="396">
                  <c:v>1.2</c:v>
                </c:pt>
                <c:pt idx="397">
                  <c:v>1.9</c:v>
                </c:pt>
                <c:pt idx="398">
                  <c:v>5.9</c:v>
                </c:pt>
                <c:pt idx="399">
                  <c:v>9.1</c:v>
                </c:pt>
                <c:pt idx="400">
                  <c:v>10.9</c:v>
                </c:pt>
                <c:pt idx="401">
                  <c:v>15.2</c:v>
                </c:pt>
                <c:pt idx="402">
                  <c:v>16.2</c:v>
                </c:pt>
                <c:pt idx="403">
                  <c:v>14.9</c:v>
                </c:pt>
                <c:pt idx="404">
                  <c:v>13.4</c:v>
                </c:pt>
                <c:pt idx="405">
                  <c:v>9.5</c:v>
                </c:pt>
                <c:pt idx="406">
                  <c:v>4.9000000000000004</c:v>
                </c:pt>
                <c:pt idx="407">
                  <c:v>0.4</c:v>
                </c:pt>
                <c:pt idx="408">
                  <c:v>3.9</c:v>
                </c:pt>
                <c:pt idx="409">
                  <c:v>6</c:v>
                </c:pt>
                <c:pt idx="410">
                  <c:v>6.6</c:v>
                </c:pt>
                <c:pt idx="411">
                  <c:v>12</c:v>
                </c:pt>
                <c:pt idx="412">
                  <c:v>12</c:v>
                </c:pt>
                <c:pt idx="413">
                  <c:v>14.2</c:v>
                </c:pt>
                <c:pt idx="414">
                  <c:v>15.8</c:v>
                </c:pt>
                <c:pt idx="415">
                  <c:v>15.8</c:v>
                </c:pt>
                <c:pt idx="416">
                  <c:v>14.9</c:v>
                </c:pt>
                <c:pt idx="417">
                  <c:v>12.2</c:v>
                </c:pt>
                <c:pt idx="418">
                  <c:v>8.9</c:v>
                </c:pt>
                <c:pt idx="419">
                  <c:v>5.4</c:v>
                </c:pt>
                <c:pt idx="420">
                  <c:v>5.0999999999999996</c:v>
                </c:pt>
                <c:pt idx="421">
                  <c:v>4.5</c:v>
                </c:pt>
                <c:pt idx="422">
                  <c:v>8.6</c:v>
                </c:pt>
                <c:pt idx="423">
                  <c:v>6.7</c:v>
                </c:pt>
                <c:pt idx="424">
                  <c:v>11.6</c:v>
                </c:pt>
                <c:pt idx="425">
                  <c:v>13.4</c:v>
                </c:pt>
                <c:pt idx="426">
                  <c:v>15.5</c:v>
                </c:pt>
                <c:pt idx="427">
                  <c:v>16.2</c:v>
                </c:pt>
                <c:pt idx="428">
                  <c:v>12.7</c:v>
                </c:pt>
                <c:pt idx="429">
                  <c:v>8.8000000000000007</c:v>
                </c:pt>
                <c:pt idx="430">
                  <c:v>6.1</c:v>
                </c:pt>
                <c:pt idx="431">
                  <c:v>4.2</c:v>
                </c:pt>
                <c:pt idx="432">
                  <c:v>3.4</c:v>
                </c:pt>
                <c:pt idx="433">
                  <c:v>2.7</c:v>
                </c:pt>
                <c:pt idx="434">
                  <c:v>1.7</c:v>
                </c:pt>
                <c:pt idx="435">
                  <c:v>7.4</c:v>
                </c:pt>
                <c:pt idx="436">
                  <c:v>10.6</c:v>
                </c:pt>
                <c:pt idx="437">
                  <c:v>14.1</c:v>
                </c:pt>
                <c:pt idx="438">
                  <c:v>18.399999999999999</c:v>
                </c:pt>
                <c:pt idx="439">
                  <c:v>16.8</c:v>
                </c:pt>
                <c:pt idx="440">
                  <c:v>13.3</c:v>
                </c:pt>
                <c:pt idx="441">
                  <c:v>11.7</c:v>
                </c:pt>
                <c:pt idx="442">
                  <c:v>6.2</c:v>
                </c:pt>
                <c:pt idx="443">
                  <c:v>6.3</c:v>
                </c:pt>
                <c:pt idx="444">
                  <c:v>5</c:v>
                </c:pt>
                <c:pt idx="445">
                  <c:v>5.6</c:v>
                </c:pt>
                <c:pt idx="446">
                  <c:v>7.4</c:v>
                </c:pt>
                <c:pt idx="447">
                  <c:v>10.1</c:v>
                </c:pt>
                <c:pt idx="448">
                  <c:v>12.2</c:v>
                </c:pt>
                <c:pt idx="449">
                  <c:v>15.3</c:v>
                </c:pt>
                <c:pt idx="450">
                  <c:v>17.899999999999999</c:v>
                </c:pt>
                <c:pt idx="451">
                  <c:v>14.9</c:v>
                </c:pt>
                <c:pt idx="452">
                  <c:v>14.4</c:v>
                </c:pt>
                <c:pt idx="453">
                  <c:v>11.4</c:v>
                </c:pt>
                <c:pt idx="454">
                  <c:v>7.8</c:v>
                </c:pt>
                <c:pt idx="455">
                  <c:v>5.2</c:v>
                </c:pt>
                <c:pt idx="456">
                  <c:v>4.0999999999999996</c:v>
                </c:pt>
                <c:pt idx="457">
                  <c:v>3.8</c:v>
                </c:pt>
                <c:pt idx="458">
                  <c:v>5.9</c:v>
                </c:pt>
                <c:pt idx="459">
                  <c:v>9.1</c:v>
                </c:pt>
                <c:pt idx="460">
                  <c:v>10.6</c:v>
                </c:pt>
                <c:pt idx="461">
                  <c:v>13.9</c:v>
                </c:pt>
                <c:pt idx="462">
                  <c:v>15.7</c:v>
                </c:pt>
                <c:pt idx="463">
                  <c:v>15.8</c:v>
                </c:pt>
                <c:pt idx="464">
                  <c:v>12.2</c:v>
                </c:pt>
                <c:pt idx="465">
                  <c:v>10.199999999999999</c:v>
                </c:pt>
                <c:pt idx="466">
                  <c:v>8.6999999999999993</c:v>
                </c:pt>
                <c:pt idx="467">
                  <c:v>8.6</c:v>
                </c:pt>
                <c:pt idx="468">
                  <c:v>4.8</c:v>
                </c:pt>
                <c:pt idx="469">
                  <c:v>4.2</c:v>
                </c:pt>
                <c:pt idx="470">
                  <c:v>5.5</c:v>
                </c:pt>
                <c:pt idx="471">
                  <c:v>7</c:v>
                </c:pt>
                <c:pt idx="472">
                  <c:v>11.8</c:v>
                </c:pt>
                <c:pt idx="473">
                  <c:v>14.6</c:v>
                </c:pt>
                <c:pt idx="474">
                  <c:v>16.600000000000001</c:v>
                </c:pt>
                <c:pt idx="475">
                  <c:v>16.600000000000001</c:v>
                </c:pt>
                <c:pt idx="476">
                  <c:v>15.4</c:v>
                </c:pt>
                <c:pt idx="477">
                  <c:v>10.199999999999999</c:v>
                </c:pt>
                <c:pt idx="478">
                  <c:v>5.4</c:v>
                </c:pt>
                <c:pt idx="479">
                  <c:v>6.3</c:v>
                </c:pt>
                <c:pt idx="480">
                  <c:v>3.9</c:v>
                </c:pt>
                <c:pt idx="481">
                  <c:v>5.2</c:v>
                </c:pt>
                <c:pt idx="482">
                  <c:v>8</c:v>
                </c:pt>
                <c:pt idx="483">
                  <c:v>8.6</c:v>
                </c:pt>
                <c:pt idx="484">
                  <c:v>12.8</c:v>
                </c:pt>
                <c:pt idx="485">
                  <c:v>15.7</c:v>
                </c:pt>
                <c:pt idx="486">
                  <c:v>16.399999999999999</c:v>
                </c:pt>
                <c:pt idx="487">
                  <c:v>15.2</c:v>
                </c:pt>
                <c:pt idx="488">
                  <c:v>13</c:v>
                </c:pt>
                <c:pt idx="489">
                  <c:v>11.9</c:v>
                </c:pt>
                <c:pt idx="490">
                  <c:v>6.5</c:v>
                </c:pt>
                <c:pt idx="491">
                  <c:v>4.7</c:v>
                </c:pt>
                <c:pt idx="492">
                  <c:v>4.4000000000000004</c:v>
                </c:pt>
                <c:pt idx="493">
                  <c:v>2.2999999999999998</c:v>
                </c:pt>
                <c:pt idx="494">
                  <c:v>3.7</c:v>
                </c:pt>
                <c:pt idx="495">
                  <c:v>8.8000000000000007</c:v>
                </c:pt>
                <c:pt idx="496">
                  <c:v>13.8</c:v>
                </c:pt>
                <c:pt idx="497">
                  <c:v>16.399999999999999</c:v>
                </c:pt>
                <c:pt idx="498">
                  <c:v>19.5</c:v>
                </c:pt>
                <c:pt idx="499">
                  <c:v>17</c:v>
                </c:pt>
                <c:pt idx="500">
                  <c:v>13.4</c:v>
                </c:pt>
                <c:pt idx="501">
                  <c:v>10.3</c:v>
                </c:pt>
                <c:pt idx="502">
                  <c:v>7.4</c:v>
                </c:pt>
                <c:pt idx="503">
                  <c:v>6.4</c:v>
                </c:pt>
                <c:pt idx="504">
                  <c:v>4.4000000000000004</c:v>
                </c:pt>
                <c:pt idx="505">
                  <c:v>6.9</c:v>
                </c:pt>
                <c:pt idx="506">
                  <c:v>7.5</c:v>
                </c:pt>
                <c:pt idx="507">
                  <c:v>8.9</c:v>
                </c:pt>
                <c:pt idx="508">
                  <c:v>11.5</c:v>
                </c:pt>
                <c:pt idx="509">
                  <c:v>14.1</c:v>
                </c:pt>
                <c:pt idx="510">
                  <c:v>17.8</c:v>
                </c:pt>
                <c:pt idx="5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F-473C-ADFA-57E41281C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229304"/>
        <c:axId val="645227384"/>
      </c:lineChart>
      <c:catAx>
        <c:axId val="645229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27384"/>
        <c:crosses val="autoZero"/>
        <c:auto val="1"/>
        <c:lblAlgn val="ctr"/>
        <c:lblOffset val="100"/>
        <c:noMultiLvlLbl val="0"/>
      </c:catAx>
      <c:valAx>
        <c:axId val="6452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29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Sheet1!$E$6:$E$517</c:f>
              <c:numCache>
                <c:formatCode>0.0000</c:formatCode>
                <c:ptCount val="512"/>
                <c:pt idx="0">
                  <c:v>0.40435975173074484</c:v>
                </c:pt>
                <c:pt idx="1">
                  <c:v>0.1312903444391596</c:v>
                </c:pt>
                <c:pt idx="2">
                  <c:v>0.20430917119206085</c:v>
                </c:pt>
                <c:pt idx="3">
                  <c:v>8.5811607228323136E-2</c:v>
                </c:pt>
                <c:pt idx="4">
                  <c:v>0.20324593963403845</c:v>
                </c:pt>
                <c:pt idx="5">
                  <c:v>0.21402019472857683</c:v>
                </c:pt>
                <c:pt idx="6">
                  <c:v>0.12425358859721632</c:v>
                </c:pt>
                <c:pt idx="7">
                  <c:v>5.5101367844383325E-2</c:v>
                </c:pt>
                <c:pt idx="8">
                  <c:v>5.7396143527929669E-2</c:v>
                </c:pt>
                <c:pt idx="9">
                  <c:v>0.12216758413287662</c:v>
                </c:pt>
                <c:pt idx="10">
                  <c:v>0.13487264560065812</c:v>
                </c:pt>
                <c:pt idx="11">
                  <c:v>1.5109956132467116E-2</c:v>
                </c:pt>
                <c:pt idx="12">
                  <c:v>5.8866528104512691E-2</c:v>
                </c:pt>
                <c:pt idx="13">
                  <c:v>8.2595087463317965E-2</c:v>
                </c:pt>
                <c:pt idx="14">
                  <c:v>0.11428777967527391</c:v>
                </c:pt>
                <c:pt idx="15">
                  <c:v>0.13605614628847656</c:v>
                </c:pt>
                <c:pt idx="16">
                  <c:v>0.13928482430480082</c:v>
                </c:pt>
                <c:pt idx="17">
                  <c:v>0.26176678887262089</c:v>
                </c:pt>
                <c:pt idx="18">
                  <c:v>7.842026659009145E-2</c:v>
                </c:pt>
                <c:pt idx="19">
                  <c:v>6.6107156381948889E-2</c:v>
                </c:pt>
                <c:pt idx="20">
                  <c:v>8.6101286590140311E-2</c:v>
                </c:pt>
                <c:pt idx="21">
                  <c:v>4.6304667228816779E-2</c:v>
                </c:pt>
                <c:pt idx="22">
                  <c:v>5.4549202894954588E-2</c:v>
                </c:pt>
                <c:pt idx="23">
                  <c:v>2.5399801820888017E-2</c:v>
                </c:pt>
                <c:pt idx="24">
                  <c:v>9.0327850728324041E-2</c:v>
                </c:pt>
                <c:pt idx="25">
                  <c:v>7.6700888806567141E-2</c:v>
                </c:pt>
                <c:pt idx="26">
                  <c:v>3.4883917177236413E-2</c:v>
                </c:pt>
                <c:pt idx="27">
                  <c:v>5.6825665328405744E-2</c:v>
                </c:pt>
                <c:pt idx="28">
                  <c:v>0.12143157063461928</c:v>
                </c:pt>
                <c:pt idx="29">
                  <c:v>4.9370191489296451E-2</c:v>
                </c:pt>
                <c:pt idx="30">
                  <c:v>9.3439246952801841E-2</c:v>
                </c:pt>
                <c:pt idx="31">
                  <c:v>0.19314971160695307</c:v>
                </c:pt>
                <c:pt idx="32">
                  <c:v>0.2428893965738767</c:v>
                </c:pt>
                <c:pt idx="33">
                  <c:v>9.2611267163762959E-2</c:v>
                </c:pt>
                <c:pt idx="34">
                  <c:v>0.23882986847175156</c:v>
                </c:pt>
                <c:pt idx="35">
                  <c:v>0.17729810818350916</c:v>
                </c:pt>
                <c:pt idx="36">
                  <c:v>0.17033637985424102</c:v>
                </c:pt>
                <c:pt idx="37">
                  <c:v>5.2348702587641474E-2</c:v>
                </c:pt>
                <c:pt idx="38">
                  <c:v>0.3125510013815509</c:v>
                </c:pt>
                <c:pt idx="39">
                  <c:v>0.50731313367607533</c:v>
                </c:pt>
                <c:pt idx="40">
                  <c:v>0.69803911680652986</c:v>
                </c:pt>
                <c:pt idx="41">
                  <c:v>1.7485856856135018</c:v>
                </c:pt>
                <c:pt idx="42">
                  <c:v>3.7522584546263613</c:v>
                </c:pt>
                <c:pt idx="43">
                  <c:v>1.011565867210072</c:v>
                </c:pt>
                <c:pt idx="44">
                  <c:v>0.53171594521320786</c:v>
                </c:pt>
                <c:pt idx="45">
                  <c:v>0.39770908149384265</c:v>
                </c:pt>
                <c:pt idx="46">
                  <c:v>0.35305143928890093</c:v>
                </c:pt>
                <c:pt idx="47">
                  <c:v>0.3178084538837993</c:v>
                </c:pt>
                <c:pt idx="48">
                  <c:v>0.24970865463717629</c:v>
                </c:pt>
                <c:pt idx="49">
                  <c:v>0.25720490582037936</c:v>
                </c:pt>
                <c:pt idx="50">
                  <c:v>9.5870906395088787E-2</c:v>
                </c:pt>
                <c:pt idx="51">
                  <c:v>0.27356782209830877</c:v>
                </c:pt>
                <c:pt idx="52">
                  <c:v>0.10073193810011387</c:v>
                </c:pt>
                <c:pt idx="53">
                  <c:v>8.7189761767501053E-2</c:v>
                </c:pt>
                <c:pt idx="54">
                  <c:v>0.12545429567880831</c:v>
                </c:pt>
                <c:pt idx="55">
                  <c:v>0.13966480486765007</c:v>
                </c:pt>
                <c:pt idx="56">
                  <c:v>0.12110984859359969</c:v>
                </c:pt>
                <c:pt idx="57">
                  <c:v>5.4972268769094723E-2</c:v>
                </c:pt>
                <c:pt idx="58">
                  <c:v>7.3152894630175103E-2</c:v>
                </c:pt>
                <c:pt idx="59">
                  <c:v>0.1704820476547424</c:v>
                </c:pt>
                <c:pt idx="60">
                  <c:v>0.11206062302691532</c:v>
                </c:pt>
                <c:pt idx="61">
                  <c:v>0.14658099331134938</c:v>
                </c:pt>
                <c:pt idx="62">
                  <c:v>0.11465747886356684</c:v>
                </c:pt>
                <c:pt idx="63">
                  <c:v>1.8432608878492195E-2</c:v>
                </c:pt>
                <c:pt idx="64">
                  <c:v>4.86713451634131E-2</c:v>
                </c:pt>
                <c:pt idx="65">
                  <c:v>9.3799896860125104E-2</c:v>
                </c:pt>
                <c:pt idx="66">
                  <c:v>1.3123232446695644E-2</c:v>
                </c:pt>
                <c:pt idx="67">
                  <c:v>7.2989645405408476E-2</c:v>
                </c:pt>
                <c:pt idx="68">
                  <c:v>7.457881644388889E-2</c:v>
                </c:pt>
                <c:pt idx="69">
                  <c:v>0.12905705852622273</c:v>
                </c:pt>
                <c:pt idx="70">
                  <c:v>0.22713398797808051</c:v>
                </c:pt>
                <c:pt idx="71">
                  <c:v>0.12793921762615473</c:v>
                </c:pt>
                <c:pt idx="72">
                  <c:v>6.2693489589229004E-2</c:v>
                </c:pt>
                <c:pt idx="73">
                  <c:v>6.1500248133874343E-2</c:v>
                </c:pt>
                <c:pt idx="74">
                  <c:v>3.9374980574966557E-2</c:v>
                </c:pt>
                <c:pt idx="75">
                  <c:v>2.2588971864154095E-2</c:v>
                </c:pt>
                <c:pt idx="76">
                  <c:v>0.10698355491328874</c:v>
                </c:pt>
                <c:pt idx="77">
                  <c:v>0.12494041408518552</c:v>
                </c:pt>
                <c:pt idx="78">
                  <c:v>7.6867294340558154E-2</c:v>
                </c:pt>
                <c:pt idx="79">
                  <c:v>9.8653243046495157E-2</c:v>
                </c:pt>
                <c:pt idx="80">
                  <c:v>7.6833544162163078E-2</c:v>
                </c:pt>
                <c:pt idx="81">
                  <c:v>0.12827864790247018</c:v>
                </c:pt>
                <c:pt idx="82">
                  <c:v>3.4171532425566718E-2</c:v>
                </c:pt>
                <c:pt idx="83">
                  <c:v>0.16034565894044839</c:v>
                </c:pt>
                <c:pt idx="84">
                  <c:v>0.30918402101142511</c:v>
                </c:pt>
                <c:pt idx="85">
                  <c:v>0.25574371807253243</c:v>
                </c:pt>
                <c:pt idx="86">
                  <c:v>7.6319175103583894E-2</c:v>
                </c:pt>
                <c:pt idx="87">
                  <c:v>0.14638528679721355</c:v>
                </c:pt>
                <c:pt idx="88">
                  <c:v>0.12008550249512011</c:v>
                </c:pt>
                <c:pt idx="89">
                  <c:v>0.10892048567122743</c:v>
                </c:pt>
                <c:pt idx="90">
                  <c:v>0.16345878256572835</c:v>
                </c:pt>
                <c:pt idx="91">
                  <c:v>8.2930275939718578E-2</c:v>
                </c:pt>
                <c:pt idx="92">
                  <c:v>2.5222371531575586E-2</c:v>
                </c:pt>
                <c:pt idx="93">
                  <c:v>0.11087771776841561</c:v>
                </c:pt>
                <c:pt idx="94">
                  <c:v>3.6244727482753272E-2</c:v>
                </c:pt>
                <c:pt idx="95">
                  <c:v>5.6079080867798274E-2</c:v>
                </c:pt>
                <c:pt idx="96">
                  <c:v>5.5661748019956325E-2</c:v>
                </c:pt>
                <c:pt idx="97">
                  <c:v>4.1760949607973434E-2</c:v>
                </c:pt>
                <c:pt idx="98">
                  <c:v>7.5666874358124164E-2</c:v>
                </c:pt>
                <c:pt idx="99">
                  <c:v>8.8009737369004928E-2</c:v>
                </c:pt>
                <c:pt idx="100">
                  <c:v>7.4142580461395394E-2</c:v>
                </c:pt>
                <c:pt idx="101">
                  <c:v>3.7718152332540458E-2</c:v>
                </c:pt>
                <c:pt idx="102">
                  <c:v>8.1337886244715066E-2</c:v>
                </c:pt>
                <c:pt idx="103">
                  <c:v>6.3612318340544816E-2</c:v>
                </c:pt>
                <c:pt idx="104">
                  <c:v>3.1329672406165271E-2</c:v>
                </c:pt>
                <c:pt idx="105">
                  <c:v>0.12148637752325178</c:v>
                </c:pt>
                <c:pt idx="106">
                  <c:v>0.10991960301466588</c:v>
                </c:pt>
                <c:pt idx="107">
                  <c:v>4.1888216930498184E-2</c:v>
                </c:pt>
                <c:pt idx="108">
                  <c:v>6.6181122523910813E-2</c:v>
                </c:pt>
                <c:pt idx="109">
                  <c:v>4.9222196889838185E-2</c:v>
                </c:pt>
                <c:pt idx="110">
                  <c:v>0.11743963808345693</c:v>
                </c:pt>
                <c:pt idx="111">
                  <c:v>5.9932064071804764E-2</c:v>
                </c:pt>
                <c:pt idx="112">
                  <c:v>1.6644629257474834E-2</c:v>
                </c:pt>
                <c:pt idx="113">
                  <c:v>8.2974302550580234E-2</c:v>
                </c:pt>
                <c:pt idx="114">
                  <c:v>0.10801121978540021</c:v>
                </c:pt>
                <c:pt idx="115">
                  <c:v>0.16459234706001363</c:v>
                </c:pt>
                <c:pt idx="116">
                  <c:v>0.12740635068153028</c:v>
                </c:pt>
                <c:pt idx="117">
                  <c:v>5.6587815173849962E-2</c:v>
                </c:pt>
                <c:pt idx="118">
                  <c:v>3.4749300355379778E-2</c:v>
                </c:pt>
                <c:pt idx="119">
                  <c:v>5.009777765054247E-2</c:v>
                </c:pt>
                <c:pt idx="120">
                  <c:v>0.12752112739315971</c:v>
                </c:pt>
                <c:pt idx="121">
                  <c:v>6.3747402016016835E-2</c:v>
                </c:pt>
                <c:pt idx="122">
                  <c:v>8.8859005387949497E-2</c:v>
                </c:pt>
                <c:pt idx="123">
                  <c:v>2.6448788518773476E-2</c:v>
                </c:pt>
                <c:pt idx="124">
                  <c:v>4.6795305514540378E-2</c:v>
                </c:pt>
                <c:pt idx="125">
                  <c:v>7.7104581117232562E-2</c:v>
                </c:pt>
                <c:pt idx="126">
                  <c:v>9.1691520582048186E-2</c:v>
                </c:pt>
                <c:pt idx="127">
                  <c:v>7.4523428900434494E-2</c:v>
                </c:pt>
                <c:pt idx="128">
                  <c:v>7.5997869499564344E-2</c:v>
                </c:pt>
                <c:pt idx="129">
                  <c:v>6.4400445268103859E-2</c:v>
                </c:pt>
                <c:pt idx="130">
                  <c:v>5.3141472074739113E-2</c:v>
                </c:pt>
                <c:pt idx="131">
                  <c:v>5.0851068518673728E-2</c:v>
                </c:pt>
                <c:pt idx="132">
                  <c:v>7.5898292017706426E-2</c:v>
                </c:pt>
                <c:pt idx="133">
                  <c:v>2.8665699927039958E-2</c:v>
                </c:pt>
                <c:pt idx="134">
                  <c:v>7.0274746889146991E-2</c:v>
                </c:pt>
                <c:pt idx="135">
                  <c:v>8.1723068043268537E-2</c:v>
                </c:pt>
                <c:pt idx="136">
                  <c:v>0.10171168708002643</c:v>
                </c:pt>
                <c:pt idx="137">
                  <c:v>3.6610751606649276E-2</c:v>
                </c:pt>
                <c:pt idx="138">
                  <c:v>1.4983299117197656E-2</c:v>
                </c:pt>
                <c:pt idx="139">
                  <c:v>0.10354306466131306</c:v>
                </c:pt>
                <c:pt idx="140">
                  <c:v>6.302110789072235E-2</c:v>
                </c:pt>
                <c:pt idx="141">
                  <c:v>6.7982641169951993E-2</c:v>
                </c:pt>
                <c:pt idx="142">
                  <c:v>2.8177897484871144E-2</c:v>
                </c:pt>
                <c:pt idx="143">
                  <c:v>5.6106101262076061E-2</c:v>
                </c:pt>
                <c:pt idx="144">
                  <c:v>0.10763916171562862</c:v>
                </c:pt>
                <c:pt idx="145">
                  <c:v>7.8989025757942519E-2</c:v>
                </c:pt>
                <c:pt idx="146">
                  <c:v>4.970170806174342E-2</c:v>
                </c:pt>
                <c:pt idx="147">
                  <c:v>5.247058208745814E-2</c:v>
                </c:pt>
                <c:pt idx="148">
                  <c:v>0.11170778450853527</c:v>
                </c:pt>
                <c:pt idx="149">
                  <c:v>1.7375163933278544E-2</c:v>
                </c:pt>
                <c:pt idx="150">
                  <c:v>3.5159513781770096E-2</c:v>
                </c:pt>
                <c:pt idx="151">
                  <c:v>9.4395273433157581E-2</c:v>
                </c:pt>
                <c:pt idx="152">
                  <c:v>8.3694540533055375E-2</c:v>
                </c:pt>
                <c:pt idx="153">
                  <c:v>7.5365122387885439E-2</c:v>
                </c:pt>
                <c:pt idx="154">
                  <c:v>5.9548862474970092E-2</c:v>
                </c:pt>
                <c:pt idx="155">
                  <c:v>4.6000610330710644E-2</c:v>
                </c:pt>
                <c:pt idx="156">
                  <c:v>5.5498484006995627E-2</c:v>
                </c:pt>
                <c:pt idx="157">
                  <c:v>7.9490775016021295E-2</c:v>
                </c:pt>
                <c:pt idx="158">
                  <c:v>3.5693376159210539E-2</c:v>
                </c:pt>
                <c:pt idx="159">
                  <c:v>0.16084562536013941</c:v>
                </c:pt>
                <c:pt idx="160">
                  <c:v>7.642109113198714E-2</c:v>
                </c:pt>
                <c:pt idx="161">
                  <c:v>1.7784567265532857E-2</c:v>
                </c:pt>
                <c:pt idx="162">
                  <c:v>0.12908940053175505</c:v>
                </c:pt>
                <c:pt idx="163">
                  <c:v>0.10514839148677622</c:v>
                </c:pt>
                <c:pt idx="164">
                  <c:v>7.389071364082693E-2</c:v>
                </c:pt>
                <c:pt idx="165">
                  <c:v>3.7018724540465529E-2</c:v>
                </c:pt>
                <c:pt idx="166">
                  <c:v>0.10834126108735359</c:v>
                </c:pt>
                <c:pt idx="167">
                  <c:v>2.2990821929181733E-2</c:v>
                </c:pt>
                <c:pt idx="168">
                  <c:v>0.109780268361205</c:v>
                </c:pt>
                <c:pt idx="169">
                  <c:v>5.8504579528888094E-2</c:v>
                </c:pt>
                <c:pt idx="170">
                  <c:v>3.8524414243643959E-2</c:v>
                </c:pt>
                <c:pt idx="171">
                  <c:v>6.9017559670749476E-2</c:v>
                </c:pt>
                <c:pt idx="172">
                  <c:v>3.251888413874434E-2</c:v>
                </c:pt>
                <c:pt idx="173">
                  <c:v>6.1053694144853246E-2</c:v>
                </c:pt>
                <c:pt idx="174">
                  <c:v>0.11381669734233045</c:v>
                </c:pt>
                <c:pt idx="175">
                  <c:v>4.2578573207940958E-2</c:v>
                </c:pt>
                <c:pt idx="176">
                  <c:v>2.5680576257467846E-2</c:v>
                </c:pt>
                <c:pt idx="177">
                  <c:v>6.981909516115227E-2</c:v>
                </c:pt>
                <c:pt idx="178">
                  <c:v>3.4653897636135925E-2</c:v>
                </c:pt>
                <c:pt idx="179">
                  <c:v>4.8934906778089274E-2</c:v>
                </c:pt>
                <c:pt idx="180">
                  <c:v>1.6867164397799759E-2</c:v>
                </c:pt>
                <c:pt idx="181">
                  <c:v>5.8486919038808372E-2</c:v>
                </c:pt>
                <c:pt idx="182">
                  <c:v>9.4306489795568174E-2</c:v>
                </c:pt>
                <c:pt idx="183">
                  <c:v>7.9532694058044251E-2</c:v>
                </c:pt>
                <c:pt idx="184">
                  <c:v>9.235531081135824E-2</c:v>
                </c:pt>
                <c:pt idx="185">
                  <c:v>0.14096403170305211</c:v>
                </c:pt>
                <c:pt idx="186">
                  <c:v>0.12295239053783835</c:v>
                </c:pt>
                <c:pt idx="187">
                  <c:v>3.8396489284528393E-2</c:v>
                </c:pt>
                <c:pt idx="188">
                  <c:v>6.9468121137950034E-2</c:v>
                </c:pt>
                <c:pt idx="189">
                  <c:v>0.11757949501006321</c:v>
                </c:pt>
                <c:pt idx="190">
                  <c:v>1.6633453744207941E-2</c:v>
                </c:pt>
                <c:pt idx="191">
                  <c:v>8.8446455842087462E-2</c:v>
                </c:pt>
                <c:pt idx="192">
                  <c:v>1.5191678640276535E-2</c:v>
                </c:pt>
                <c:pt idx="193">
                  <c:v>2.1889221319560531E-2</c:v>
                </c:pt>
                <c:pt idx="194">
                  <c:v>1.4185394081077548E-2</c:v>
                </c:pt>
                <c:pt idx="195">
                  <c:v>9.307681317197368E-2</c:v>
                </c:pt>
                <c:pt idx="196">
                  <c:v>0.13979660179614345</c:v>
                </c:pt>
                <c:pt idx="197">
                  <c:v>8.6774295867329196E-2</c:v>
                </c:pt>
                <c:pt idx="198">
                  <c:v>8.3972966440969313E-2</c:v>
                </c:pt>
                <c:pt idx="199">
                  <c:v>2.3804620348777613E-2</c:v>
                </c:pt>
                <c:pt idx="200">
                  <c:v>7.1380344229065196E-2</c:v>
                </c:pt>
                <c:pt idx="201">
                  <c:v>6.5951759713642824E-2</c:v>
                </c:pt>
                <c:pt idx="202">
                  <c:v>6.3592381395799008E-2</c:v>
                </c:pt>
                <c:pt idx="203">
                  <c:v>6.32170553894469E-2</c:v>
                </c:pt>
                <c:pt idx="204">
                  <c:v>3.3087395778591641E-2</c:v>
                </c:pt>
                <c:pt idx="205">
                  <c:v>8.1963108251290301E-2</c:v>
                </c:pt>
                <c:pt idx="206">
                  <c:v>8.8533857175002555E-3</c:v>
                </c:pt>
                <c:pt idx="207">
                  <c:v>6.2542193054342457E-2</c:v>
                </c:pt>
                <c:pt idx="208">
                  <c:v>0.11756421058985494</c:v>
                </c:pt>
                <c:pt idx="209">
                  <c:v>0.12061496148547431</c:v>
                </c:pt>
                <c:pt idx="210">
                  <c:v>4.8476769636823507E-2</c:v>
                </c:pt>
                <c:pt idx="211">
                  <c:v>0.10271185993583574</c:v>
                </c:pt>
                <c:pt idx="212">
                  <c:v>9.0415739056408567E-2</c:v>
                </c:pt>
                <c:pt idx="213">
                  <c:v>2.8946513388368553E-2</c:v>
                </c:pt>
                <c:pt idx="214">
                  <c:v>7.859930521198967E-2</c:v>
                </c:pt>
                <c:pt idx="215">
                  <c:v>5.767888891844454E-2</c:v>
                </c:pt>
                <c:pt idx="216">
                  <c:v>5.5780642494317134E-2</c:v>
                </c:pt>
                <c:pt idx="217">
                  <c:v>4.9279854292738727E-2</c:v>
                </c:pt>
                <c:pt idx="218">
                  <c:v>9.7643921595265443E-2</c:v>
                </c:pt>
                <c:pt idx="219">
                  <c:v>9.8629810516478192E-2</c:v>
                </c:pt>
                <c:pt idx="220">
                  <c:v>9.2622997379099167E-2</c:v>
                </c:pt>
                <c:pt idx="221">
                  <c:v>2.8523571321111121E-2</c:v>
                </c:pt>
                <c:pt idx="222">
                  <c:v>3.7088308196086286E-2</c:v>
                </c:pt>
                <c:pt idx="223">
                  <c:v>6.9730288483947342E-2</c:v>
                </c:pt>
                <c:pt idx="224">
                  <c:v>0.11150790161687087</c:v>
                </c:pt>
                <c:pt idx="225">
                  <c:v>2.0426869617088415E-2</c:v>
                </c:pt>
                <c:pt idx="226">
                  <c:v>2.0170529829338937E-2</c:v>
                </c:pt>
                <c:pt idx="227">
                  <c:v>6.7605688743248446E-2</c:v>
                </c:pt>
                <c:pt idx="228">
                  <c:v>8.2039677266790054E-2</c:v>
                </c:pt>
                <c:pt idx="229">
                  <c:v>7.1389181272509067E-2</c:v>
                </c:pt>
                <c:pt idx="230">
                  <c:v>0.11770325083660561</c:v>
                </c:pt>
                <c:pt idx="231">
                  <c:v>2.5852838744099407E-2</c:v>
                </c:pt>
                <c:pt idx="232">
                  <c:v>4.6561458837746157E-2</c:v>
                </c:pt>
                <c:pt idx="233">
                  <c:v>7.5411638689948268E-2</c:v>
                </c:pt>
                <c:pt idx="234">
                  <c:v>7.2618527295262317E-2</c:v>
                </c:pt>
                <c:pt idx="235">
                  <c:v>5.3574112404313666E-2</c:v>
                </c:pt>
                <c:pt idx="236">
                  <c:v>8.1503462623587764E-2</c:v>
                </c:pt>
                <c:pt idx="237">
                  <c:v>6.8832400542329211E-2</c:v>
                </c:pt>
                <c:pt idx="238">
                  <c:v>2.7870200703704592E-2</c:v>
                </c:pt>
                <c:pt idx="239">
                  <c:v>6.6125678024454237E-2</c:v>
                </c:pt>
                <c:pt idx="240">
                  <c:v>6.0036976099649919E-2</c:v>
                </c:pt>
                <c:pt idx="241">
                  <c:v>5.551547349068469E-2</c:v>
                </c:pt>
                <c:pt idx="242">
                  <c:v>7.6401628597001378E-2</c:v>
                </c:pt>
                <c:pt idx="243">
                  <c:v>7.8992733290064038E-2</c:v>
                </c:pt>
                <c:pt idx="244">
                  <c:v>6.1738568349680806E-2</c:v>
                </c:pt>
                <c:pt idx="245">
                  <c:v>0.11366473997738778</c:v>
                </c:pt>
                <c:pt idx="246">
                  <c:v>1.5507053943731976E-2</c:v>
                </c:pt>
                <c:pt idx="247">
                  <c:v>4.1209314775588528E-2</c:v>
                </c:pt>
                <c:pt idx="248">
                  <c:v>4.0540756382885283E-2</c:v>
                </c:pt>
                <c:pt idx="249">
                  <c:v>4.0969670545465867E-2</c:v>
                </c:pt>
                <c:pt idx="250">
                  <c:v>0.1047321967270089</c:v>
                </c:pt>
                <c:pt idx="251">
                  <c:v>9.0545767264202326E-2</c:v>
                </c:pt>
                <c:pt idx="252">
                  <c:v>4.5792532062509765E-2</c:v>
                </c:pt>
                <c:pt idx="253">
                  <c:v>3.8143038289184118E-2</c:v>
                </c:pt>
                <c:pt idx="254">
                  <c:v>4.1553688327199925E-2</c:v>
                </c:pt>
                <c:pt idx="255">
                  <c:v>6.7948542254644528E-2</c:v>
                </c:pt>
                <c:pt idx="256">
                  <c:v>4.1553688327200231E-2</c:v>
                </c:pt>
                <c:pt idx="257">
                  <c:v>3.8143038289184222E-2</c:v>
                </c:pt>
                <c:pt idx="258">
                  <c:v>4.5792532062509612E-2</c:v>
                </c:pt>
                <c:pt idx="259">
                  <c:v>9.0545767264202381E-2</c:v>
                </c:pt>
                <c:pt idx="260">
                  <c:v>0.10473219672700845</c:v>
                </c:pt>
                <c:pt idx="261">
                  <c:v>4.096967054546588E-2</c:v>
                </c:pt>
                <c:pt idx="262">
                  <c:v>4.0540756382885262E-2</c:v>
                </c:pt>
                <c:pt idx="263">
                  <c:v>4.1209314775588604E-2</c:v>
                </c:pt>
                <c:pt idx="264">
                  <c:v>1.5507053943731933E-2</c:v>
                </c:pt>
                <c:pt idx="265">
                  <c:v>0.11366473997738769</c:v>
                </c:pt>
                <c:pt idx="266">
                  <c:v>6.1738568349681201E-2</c:v>
                </c:pt>
                <c:pt idx="267">
                  <c:v>7.8992733290064204E-2</c:v>
                </c:pt>
                <c:pt idx="268">
                  <c:v>7.6401628597001045E-2</c:v>
                </c:pt>
                <c:pt idx="269">
                  <c:v>5.551547349068435E-2</c:v>
                </c:pt>
                <c:pt idx="270">
                  <c:v>6.0036976099649975E-2</c:v>
                </c:pt>
                <c:pt idx="271">
                  <c:v>6.6125678024454057E-2</c:v>
                </c:pt>
                <c:pt idx="272">
                  <c:v>2.7870200703704582E-2</c:v>
                </c:pt>
                <c:pt idx="273">
                  <c:v>6.8832400542329072E-2</c:v>
                </c:pt>
                <c:pt idx="274">
                  <c:v>8.1503462623587528E-2</c:v>
                </c:pt>
                <c:pt idx="275">
                  <c:v>5.3574112404313631E-2</c:v>
                </c:pt>
                <c:pt idx="276">
                  <c:v>7.2618527295261651E-2</c:v>
                </c:pt>
                <c:pt idx="277">
                  <c:v>7.5411638689948546E-2</c:v>
                </c:pt>
                <c:pt idx="278">
                  <c:v>4.6561458837746345E-2</c:v>
                </c:pt>
                <c:pt idx="279">
                  <c:v>2.5852838744099299E-2</c:v>
                </c:pt>
                <c:pt idx="280">
                  <c:v>0.11770325083660579</c:v>
                </c:pt>
                <c:pt idx="281">
                  <c:v>7.13891812725089E-2</c:v>
                </c:pt>
                <c:pt idx="282">
                  <c:v>8.2039677266789929E-2</c:v>
                </c:pt>
                <c:pt idx="283">
                  <c:v>6.7605688743248626E-2</c:v>
                </c:pt>
                <c:pt idx="284">
                  <c:v>2.0170529829338688E-2</c:v>
                </c:pt>
                <c:pt idx="285">
                  <c:v>2.0426869617088523E-2</c:v>
                </c:pt>
                <c:pt idx="286">
                  <c:v>0.11150790161687058</c:v>
                </c:pt>
                <c:pt idx="287">
                  <c:v>6.9730288483947342E-2</c:v>
                </c:pt>
                <c:pt idx="288">
                  <c:v>3.708830819608646E-2</c:v>
                </c:pt>
                <c:pt idx="289">
                  <c:v>2.8523571321111094E-2</c:v>
                </c:pt>
                <c:pt idx="290">
                  <c:v>9.2622997379099459E-2</c:v>
                </c:pt>
                <c:pt idx="291">
                  <c:v>9.8629810516478386E-2</c:v>
                </c:pt>
                <c:pt idx="292">
                  <c:v>9.7643921595265054E-2</c:v>
                </c:pt>
                <c:pt idx="293">
                  <c:v>4.9279854292738665E-2</c:v>
                </c:pt>
                <c:pt idx="294">
                  <c:v>5.5780642494316753E-2</c:v>
                </c:pt>
                <c:pt idx="295">
                  <c:v>5.7678888918444353E-2</c:v>
                </c:pt>
                <c:pt idx="296">
                  <c:v>7.8599305211989698E-2</c:v>
                </c:pt>
                <c:pt idx="297">
                  <c:v>2.8946513388369809E-2</c:v>
                </c:pt>
                <c:pt idx="298">
                  <c:v>9.0415739056411801E-2</c:v>
                </c:pt>
                <c:pt idx="299">
                  <c:v>0.10271185993583612</c:v>
                </c:pt>
                <c:pt idx="300">
                  <c:v>4.8476769636823895E-2</c:v>
                </c:pt>
                <c:pt idx="301">
                  <c:v>0.12061496148547439</c:v>
                </c:pt>
                <c:pt idx="302">
                  <c:v>0.11756421058985514</c:v>
                </c:pt>
                <c:pt idx="303">
                  <c:v>6.2542193054342707E-2</c:v>
                </c:pt>
                <c:pt idx="304">
                  <c:v>8.8533857175004775E-3</c:v>
                </c:pt>
                <c:pt idx="305">
                  <c:v>8.1963108251290412E-2</c:v>
                </c:pt>
                <c:pt idx="306">
                  <c:v>3.3087395778591731E-2</c:v>
                </c:pt>
                <c:pt idx="307">
                  <c:v>6.3217055389446733E-2</c:v>
                </c:pt>
                <c:pt idx="308">
                  <c:v>6.3592381395798508E-2</c:v>
                </c:pt>
                <c:pt idx="309">
                  <c:v>6.5951759713642824E-2</c:v>
                </c:pt>
                <c:pt idx="310">
                  <c:v>7.1380344229065251E-2</c:v>
                </c:pt>
                <c:pt idx="311">
                  <c:v>2.3804620348777353E-2</c:v>
                </c:pt>
                <c:pt idx="312">
                  <c:v>8.397296644096934E-2</c:v>
                </c:pt>
                <c:pt idx="313">
                  <c:v>8.6774295867329224E-2</c:v>
                </c:pt>
                <c:pt idx="314">
                  <c:v>0.13979660179614312</c:v>
                </c:pt>
                <c:pt idx="315">
                  <c:v>9.307681317197368E-2</c:v>
                </c:pt>
                <c:pt idx="316">
                  <c:v>1.4185394081077324E-2</c:v>
                </c:pt>
                <c:pt idx="317">
                  <c:v>2.1889221319560698E-2</c:v>
                </c:pt>
                <c:pt idx="318">
                  <c:v>1.5191678640276641E-2</c:v>
                </c:pt>
                <c:pt idx="319">
                  <c:v>8.8446455842087462E-2</c:v>
                </c:pt>
                <c:pt idx="320">
                  <c:v>1.6633453744208035E-2</c:v>
                </c:pt>
                <c:pt idx="321">
                  <c:v>0.11757949501006329</c:v>
                </c:pt>
                <c:pt idx="322">
                  <c:v>6.9468121137949909E-2</c:v>
                </c:pt>
                <c:pt idx="323">
                  <c:v>3.8396489284528434E-2</c:v>
                </c:pt>
                <c:pt idx="324">
                  <c:v>0.12295239053783845</c:v>
                </c:pt>
                <c:pt idx="325">
                  <c:v>0.14096403170305208</c:v>
                </c:pt>
                <c:pt idx="326">
                  <c:v>9.2355310811358324E-2</c:v>
                </c:pt>
                <c:pt idx="327">
                  <c:v>7.9532694058044057E-2</c:v>
                </c:pt>
                <c:pt idx="328">
                  <c:v>9.4306489795568424E-2</c:v>
                </c:pt>
                <c:pt idx="329">
                  <c:v>5.848691903880833E-2</c:v>
                </c:pt>
                <c:pt idx="330">
                  <c:v>1.6867164397799263E-2</c:v>
                </c:pt>
                <c:pt idx="331">
                  <c:v>4.8934906778089218E-2</c:v>
                </c:pt>
                <c:pt idx="332">
                  <c:v>3.4653897636135945E-2</c:v>
                </c:pt>
                <c:pt idx="333">
                  <c:v>6.9819095161152284E-2</c:v>
                </c:pt>
                <c:pt idx="334">
                  <c:v>2.5680576257467835E-2</c:v>
                </c:pt>
                <c:pt idx="335">
                  <c:v>4.2578573207941048E-2</c:v>
                </c:pt>
                <c:pt idx="336">
                  <c:v>0.11381669734233024</c:v>
                </c:pt>
                <c:pt idx="337">
                  <c:v>6.1053694144853225E-2</c:v>
                </c:pt>
                <c:pt idx="338">
                  <c:v>3.2518884138744243E-2</c:v>
                </c:pt>
                <c:pt idx="339">
                  <c:v>6.901755967074974E-2</c:v>
                </c:pt>
                <c:pt idx="340">
                  <c:v>3.8524414243643348E-2</c:v>
                </c:pt>
                <c:pt idx="341">
                  <c:v>5.8504579528889114E-2</c:v>
                </c:pt>
                <c:pt idx="342">
                  <c:v>0.1097802683612052</c:v>
                </c:pt>
                <c:pt idx="343">
                  <c:v>2.2990821929181799E-2</c:v>
                </c:pt>
                <c:pt idx="344">
                  <c:v>0.10834126108735365</c:v>
                </c:pt>
                <c:pt idx="345">
                  <c:v>3.7018724540465495E-2</c:v>
                </c:pt>
                <c:pt idx="346">
                  <c:v>7.3890713640827443E-2</c:v>
                </c:pt>
                <c:pt idx="347">
                  <c:v>0.10514839148677638</c:v>
                </c:pt>
                <c:pt idx="348">
                  <c:v>0.12908940053175477</c:v>
                </c:pt>
                <c:pt idx="349">
                  <c:v>1.7784567265532718E-2</c:v>
                </c:pt>
                <c:pt idx="350">
                  <c:v>7.642109113198739E-2</c:v>
                </c:pt>
                <c:pt idx="351">
                  <c:v>0.16084562536013949</c:v>
                </c:pt>
                <c:pt idx="352">
                  <c:v>3.5693376159210581E-2</c:v>
                </c:pt>
                <c:pt idx="353">
                  <c:v>7.9490775016021337E-2</c:v>
                </c:pt>
                <c:pt idx="354">
                  <c:v>5.5498484006995565E-2</c:v>
                </c:pt>
                <c:pt idx="355">
                  <c:v>4.6000610330710401E-2</c:v>
                </c:pt>
                <c:pt idx="356">
                  <c:v>5.9548862474969974E-2</c:v>
                </c:pt>
                <c:pt idx="357">
                  <c:v>7.5365122387885508E-2</c:v>
                </c:pt>
                <c:pt idx="358">
                  <c:v>8.3694540533055459E-2</c:v>
                </c:pt>
                <c:pt idx="359">
                  <c:v>9.4395273433157484E-2</c:v>
                </c:pt>
                <c:pt idx="360">
                  <c:v>3.5159513781769847E-2</c:v>
                </c:pt>
                <c:pt idx="361">
                  <c:v>1.7375163933278492E-2</c:v>
                </c:pt>
                <c:pt idx="362">
                  <c:v>0.1117077845085363</c:v>
                </c:pt>
                <c:pt idx="363">
                  <c:v>5.2470582087458029E-2</c:v>
                </c:pt>
                <c:pt idx="364">
                  <c:v>4.9701708061743469E-2</c:v>
                </c:pt>
                <c:pt idx="365">
                  <c:v>7.8989025757942546E-2</c:v>
                </c:pt>
                <c:pt idx="366">
                  <c:v>0.10763916171562868</c:v>
                </c:pt>
                <c:pt idx="367">
                  <c:v>5.6106101262075825E-2</c:v>
                </c:pt>
                <c:pt idx="368">
                  <c:v>2.8177897484871268E-2</c:v>
                </c:pt>
                <c:pt idx="369">
                  <c:v>6.7982641169952174E-2</c:v>
                </c:pt>
                <c:pt idx="370">
                  <c:v>6.3021107890722586E-2</c:v>
                </c:pt>
                <c:pt idx="371">
                  <c:v>0.10354306466131327</c:v>
                </c:pt>
                <c:pt idx="372">
                  <c:v>1.4983299117197264E-2</c:v>
                </c:pt>
                <c:pt idx="373">
                  <c:v>3.661075160664911E-2</c:v>
                </c:pt>
                <c:pt idx="374">
                  <c:v>0.10171168708002658</c:v>
                </c:pt>
                <c:pt idx="375">
                  <c:v>8.1723068043268704E-2</c:v>
                </c:pt>
                <c:pt idx="376">
                  <c:v>7.0274746889146908E-2</c:v>
                </c:pt>
                <c:pt idx="377">
                  <c:v>2.8665699927040003E-2</c:v>
                </c:pt>
                <c:pt idx="378">
                  <c:v>7.5898292017706759E-2</c:v>
                </c:pt>
                <c:pt idx="379">
                  <c:v>5.0851068518673742E-2</c:v>
                </c:pt>
                <c:pt idx="380">
                  <c:v>5.3141472074738905E-2</c:v>
                </c:pt>
                <c:pt idx="381">
                  <c:v>6.4400445268103734E-2</c:v>
                </c:pt>
                <c:pt idx="382">
                  <c:v>7.5997869499564552E-2</c:v>
                </c:pt>
                <c:pt idx="383">
                  <c:v>7.452342890043466E-2</c:v>
                </c:pt>
                <c:pt idx="384">
                  <c:v>9.169152058204813E-2</c:v>
                </c:pt>
                <c:pt idx="385">
                  <c:v>7.710458111723241E-2</c:v>
                </c:pt>
                <c:pt idx="386">
                  <c:v>4.6795305514540184E-2</c:v>
                </c:pt>
                <c:pt idx="387">
                  <c:v>2.6448788518773702E-2</c:v>
                </c:pt>
                <c:pt idx="388">
                  <c:v>8.8859005387949261E-2</c:v>
                </c:pt>
                <c:pt idx="389">
                  <c:v>6.3747402016016821E-2</c:v>
                </c:pt>
                <c:pt idx="390">
                  <c:v>0.12752112739315979</c:v>
                </c:pt>
                <c:pt idx="391">
                  <c:v>5.0097777650542269E-2</c:v>
                </c:pt>
                <c:pt idx="392">
                  <c:v>3.4749300355379945E-2</c:v>
                </c:pt>
                <c:pt idx="393">
                  <c:v>5.6587815173849573E-2</c:v>
                </c:pt>
                <c:pt idx="394">
                  <c:v>0.12740635068153025</c:v>
                </c:pt>
                <c:pt idx="395">
                  <c:v>0.16459234706001349</c:v>
                </c:pt>
                <c:pt idx="396">
                  <c:v>0.10801121978540039</c:v>
                </c:pt>
                <c:pt idx="397">
                  <c:v>8.2974302550580137E-2</c:v>
                </c:pt>
                <c:pt idx="398">
                  <c:v>1.664462925747481E-2</c:v>
                </c:pt>
                <c:pt idx="399">
                  <c:v>5.9932064071804618E-2</c:v>
                </c:pt>
                <c:pt idx="400">
                  <c:v>0.11743963808345668</c:v>
                </c:pt>
                <c:pt idx="401">
                  <c:v>4.9222196889838095E-2</c:v>
                </c:pt>
                <c:pt idx="402">
                  <c:v>6.6181122523910771E-2</c:v>
                </c:pt>
                <c:pt idx="403">
                  <c:v>4.18882169304979E-2</c:v>
                </c:pt>
                <c:pt idx="404">
                  <c:v>0.10991960301466362</c:v>
                </c:pt>
                <c:pt idx="405">
                  <c:v>0.12148637752325216</c:v>
                </c:pt>
                <c:pt idx="406">
                  <c:v>3.132967240616559E-2</c:v>
                </c:pt>
                <c:pt idx="407">
                  <c:v>6.3612318340545135E-2</c:v>
                </c:pt>
                <c:pt idx="408">
                  <c:v>8.1337886244715246E-2</c:v>
                </c:pt>
                <c:pt idx="409">
                  <c:v>3.7718152332540618E-2</c:v>
                </c:pt>
                <c:pt idx="410">
                  <c:v>7.4142580461395685E-2</c:v>
                </c:pt>
                <c:pt idx="411">
                  <c:v>8.800973736900497E-2</c:v>
                </c:pt>
                <c:pt idx="412">
                  <c:v>7.5666874358124123E-2</c:v>
                </c:pt>
                <c:pt idx="413">
                  <c:v>4.1760949607973427E-2</c:v>
                </c:pt>
                <c:pt idx="414">
                  <c:v>5.5661748019956575E-2</c:v>
                </c:pt>
                <c:pt idx="415">
                  <c:v>5.6079080867798232E-2</c:v>
                </c:pt>
                <c:pt idx="416">
                  <c:v>3.6244727482753258E-2</c:v>
                </c:pt>
                <c:pt idx="417">
                  <c:v>0.11087771776841575</c:v>
                </c:pt>
                <c:pt idx="418">
                  <c:v>2.5222371531575406E-2</c:v>
                </c:pt>
                <c:pt idx="419">
                  <c:v>8.2930275939718301E-2</c:v>
                </c:pt>
                <c:pt idx="420">
                  <c:v>0.16345878256572832</c:v>
                </c:pt>
                <c:pt idx="421">
                  <c:v>0.10892048567122743</c:v>
                </c:pt>
                <c:pt idx="422">
                  <c:v>0.12008550249512025</c:v>
                </c:pt>
                <c:pt idx="423">
                  <c:v>0.14638528679721322</c:v>
                </c:pt>
                <c:pt idx="424">
                  <c:v>7.631917510358377E-2</c:v>
                </c:pt>
                <c:pt idx="425">
                  <c:v>0.25574371807253232</c:v>
                </c:pt>
                <c:pt idx="426">
                  <c:v>0.30918402101142672</c:v>
                </c:pt>
                <c:pt idx="427">
                  <c:v>0.16034565894044872</c:v>
                </c:pt>
                <c:pt idx="428">
                  <c:v>3.4171532425567017E-2</c:v>
                </c:pt>
                <c:pt idx="429">
                  <c:v>0.12827864790247021</c:v>
                </c:pt>
                <c:pt idx="430">
                  <c:v>7.6833544162163134E-2</c:v>
                </c:pt>
                <c:pt idx="431">
                  <c:v>9.8653243046495184E-2</c:v>
                </c:pt>
                <c:pt idx="432">
                  <c:v>7.6867294340558112E-2</c:v>
                </c:pt>
                <c:pt idx="433">
                  <c:v>0.12494041408518515</c:v>
                </c:pt>
                <c:pt idx="434">
                  <c:v>0.10698355491328855</c:v>
                </c:pt>
                <c:pt idx="435">
                  <c:v>2.258897186415396E-2</c:v>
                </c:pt>
                <c:pt idx="436">
                  <c:v>3.937498057496816E-2</c:v>
                </c:pt>
                <c:pt idx="437">
                  <c:v>6.1500248133874981E-2</c:v>
                </c:pt>
                <c:pt idx="438">
                  <c:v>6.2693489589229351E-2</c:v>
                </c:pt>
                <c:pt idx="439">
                  <c:v>0.12793921762615501</c:v>
                </c:pt>
                <c:pt idx="440">
                  <c:v>0.22713398797808076</c:v>
                </c:pt>
                <c:pt idx="441">
                  <c:v>0.12905705852622223</c:v>
                </c:pt>
                <c:pt idx="442">
                  <c:v>7.4578816443889556E-2</c:v>
                </c:pt>
                <c:pt idx="443">
                  <c:v>7.2989645405408643E-2</c:v>
                </c:pt>
                <c:pt idx="444">
                  <c:v>1.3123232446695533E-2</c:v>
                </c:pt>
                <c:pt idx="445">
                  <c:v>9.3799896860125187E-2</c:v>
                </c:pt>
                <c:pt idx="446">
                  <c:v>4.8671345163413454E-2</c:v>
                </c:pt>
                <c:pt idx="447">
                  <c:v>1.8432608878492272E-2</c:v>
                </c:pt>
                <c:pt idx="448">
                  <c:v>0.11465747886356677</c:v>
                </c:pt>
                <c:pt idx="449">
                  <c:v>0.14658099331134972</c:v>
                </c:pt>
                <c:pt idx="450">
                  <c:v>0.11206062302691554</c:v>
                </c:pt>
                <c:pt idx="451">
                  <c:v>0.17048204765474212</c:v>
                </c:pt>
                <c:pt idx="452">
                  <c:v>7.3152894630174325E-2</c:v>
                </c:pt>
                <c:pt idx="453">
                  <c:v>5.4972268769095479E-2</c:v>
                </c:pt>
                <c:pt idx="454">
                  <c:v>0.12110984859360018</c:v>
                </c:pt>
                <c:pt idx="455">
                  <c:v>0.13966480486765018</c:v>
                </c:pt>
                <c:pt idx="456">
                  <c:v>0.12545429567880875</c:v>
                </c:pt>
                <c:pt idx="457">
                  <c:v>8.7189761767501386E-2</c:v>
                </c:pt>
                <c:pt idx="458">
                  <c:v>0.10073193810011397</c:v>
                </c:pt>
                <c:pt idx="459">
                  <c:v>0.27356782209830899</c:v>
                </c:pt>
                <c:pt idx="460">
                  <c:v>9.5870906395087732E-2</c:v>
                </c:pt>
                <c:pt idx="461">
                  <c:v>0.25720490582038008</c:v>
                </c:pt>
                <c:pt idx="462">
                  <c:v>0.24970865463717656</c:v>
                </c:pt>
                <c:pt idx="463">
                  <c:v>0.31780845388379991</c:v>
                </c:pt>
                <c:pt idx="464">
                  <c:v>0.35305143928890154</c:v>
                </c:pt>
                <c:pt idx="465">
                  <c:v>0.39770908149384315</c:v>
                </c:pt>
                <c:pt idx="466">
                  <c:v>0.53171594521320864</c:v>
                </c:pt>
                <c:pt idx="467">
                  <c:v>1.0115658672100731</c:v>
                </c:pt>
                <c:pt idx="468">
                  <c:v>3.7522584546263706</c:v>
                </c:pt>
                <c:pt idx="469">
                  <c:v>1.7485856856135031</c:v>
                </c:pt>
                <c:pt idx="470">
                  <c:v>0.69803911680652553</c:v>
                </c:pt>
                <c:pt idx="471">
                  <c:v>0.50731313367607589</c:v>
                </c:pt>
                <c:pt idx="472">
                  <c:v>0.31255100138154879</c:v>
                </c:pt>
                <c:pt idx="473">
                  <c:v>5.2348702587642258E-2</c:v>
                </c:pt>
                <c:pt idx="474">
                  <c:v>0.17033637985423972</c:v>
                </c:pt>
                <c:pt idx="475">
                  <c:v>0.17729810818350855</c:v>
                </c:pt>
                <c:pt idx="476">
                  <c:v>0.23882986847174995</c:v>
                </c:pt>
                <c:pt idx="477">
                  <c:v>9.2611267163763264E-2</c:v>
                </c:pt>
                <c:pt idx="478">
                  <c:v>0.24288939657387648</c:v>
                </c:pt>
                <c:pt idx="479">
                  <c:v>0.19314971160695335</c:v>
                </c:pt>
                <c:pt idx="480">
                  <c:v>9.3439246952801036E-2</c:v>
                </c:pt>
                <c:pt idx="481">
                  <c:v>4.9370191489296451E-2</c:v>
                </c:pt>
                <c:pt idx="482">
                  <c:v>0.12143157063461887</c:v>
                </c:pt>
                <c:pt idx="483">
                  <c:v>5.6825665328405744E-2</c:v>
                </c:pt>
                <c:pt idx="484">
                  <c:v>3.4883917177236663E-2</c:v>
                </c:pt>
                <c:pt idx="485">
                  <c:v>7.6700888806567599E-2</c:v>
                </c:pt>
                <c:pt idx="486">
                  <c:v>9.0327850728324277E-2</c:v>
                </c:pt>
                <c:pt idx="487">
                  <c:v>2.539980182088785E-2</c:v>
                </c:pt>
                <c:pt idx="488">
                  <c:v>5.4549202894954477E-2</c:v>
                </c:pt>
                <c:pt idx="489">
                  <c:v>4.6304667228815738E-2</c:v>
                </c:pt>
                <c:pt idx="490">
                  <c:v>8.6101286590137632E-2</c:v>
                </c:pt>
                <c:pt idx="491">
                  <c:v>6.6107156381948681E-2</c:v>
                </c:pt>
                <c:pt idx="492">
                  <c:v>7.8420266590090881E-2</c:v>
                </c:pt>
                <c:pt idx="493">
                  <c:v>0.26176678887262123</c:v>
                </c:pt>
                <c:pt idx="494">
                  <c:v>0.13928482430480107</c:v>
                </c:pt>
                <c:pt idx="495">
                  <c:v>0.13605614628847684</c:v>
                </c:pt>
                <c:pt idx="496">
                  <c:v>0.11428777967527325</c:v>
                </c:pt>
                <c:pt idx="497">
                  <c:v>8.259508746331734E-2</c:v>
                </c:pt>
                <c:pt idx="498">
                  <c:v>5.8866528104512546E-2</c:v>
                </c:pt>
                <c:pt idx="499">
                  <c:v>1.5109956132466008E-2</c:v>
                </c:pt>
                <c:pt idx="500">
                  <c:v>0.13487264560066031</c:v>
                </c:pt>
                <c:pt idx="501">
                  <c:v>0.122167584132876</c:v>
                </c:pt>
                <c:pt idx="502">
                  <c:v>5.739614352792928E-2</c:v>
                </c:pt>
                <c:pt idx="503">
                  <c:v>5.5101367844383443E-2</c:v>
                </c:pt>
                <c:pt idx="504">
                  <c:v>0.12425358859721712</c:v>
                </c:pt>
                <c:pt idx="505">
                  <c:v>0.21402019472857703</c:v>
                </c:pt>
                <c:pt idx="506">
                  <c:v>0.20324593963403853</c:v>
                </c:pt>
                <c:pt idx="507">
                  <c:v>8.5811607228323331E-2</c:v>
                </c:pt>
                <c:pt idx="508">
                  <c:v>0.20430917119206168</c:v>
                </c:pt>
                <c:pt idx="509">
                  <c:v>0.13129034443915974</c:v>
                </c:pt>
                <c:pt idx="510">
                  <c:v>0.40435975173074618</c:v>
                </c:pt>
                <c:pt idx="5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D-4FCE-8F32-7BD08D08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05720"/>
        <c:axId val="698106360"/>
      </c:lineChart>
      <c:catAx>
        <c:axId val="698105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6360"/>
        <c:crosses val="autoZero"/>
        <c:auto val="1"/>
        <c:lblAlgn val="ctr"/>
        <c:lblOffset val="100"/>
        <c:noMultiLvlLbl val="0"/>
      </c:catAx>
      <c:valAx>
        <c:axId val="69810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Power spectrum for average monthly temp in deg C in Sheffield Jan 1977-Aug 2019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Sheet2!$T$6:$T$261</c:f>
              <c:numCache>
                <c:formatCode>General</c:formatCode>
                <c:ptCount val="256"/>
                <c:pt idx="0">
                  <c:v>1.953125E-3</c:v>
                </c:pt>
                <c:pt idx="1">
                  <c:v>3.90625E-3</c:v>
                </c:pt>
                <c:pt idx="2">
                  <c:v>5.859375E-3</c:v>
                </c:pt>
                <c:pt idx="3">
                  <c:v>7.8125E-3</c:v>
                </c:pt>
                <c:pt idx="4">
                  <c:v>9.765625E-3</c:v>
                </c:pt>
                <c:pt idx="5">
                  <c:v>1.171875E-2</c:v>
                </c:pt>
                <c:pt idx="6">
                  <c:v>1.3671875E-2</c:v>
                </c:pt>
                <c:pt idx="7">
                  <c:v>1.5625E-2</c:v>
                </c:pt>
                <c:pt idx="8">
                  <c:v>1.7578125E-2</c:v>
                </c:pt>
                <c:pt idx="9">
                  <c:v>1.953125E-2</c:v>
                </c:pt>
                <c:pt idx="10">
                  <c:v>2.1484375E-2</c:v>
                </c:pt>
                <c:pt idx="11">
                  <c:v>2.34375E-2</c:v>
                </c:pt>
                <c:pt idx="12">
                  <c:v>2.5390625E-2</c:v>
                </c:pt>
                <c:pt idx="13">
                  <c:v>2.734375E-2</c:v>
                </c:pt>
                <c:pt idx="14">
                  <c:v>2.9296875E-2</c:v>
                </c:pt>
                <c:pt idx="15">
                  <c:v>3.125E-2</c:v>
                </c:pt>
                <c:pt idx="16">
                  <c:v>3.3203125E-2</c:v>
                </c:pt>
                <c:pt idx="17">
                  <c:v>3.515625E-2</c:v>
                </c:pt>
                <c:pt idx="18">
                  <c:v>3.7109375E-2</c:v>
                </c:pt>
                <c:pt idx="19">
                  <c:v>3.90625E-2</c:v>
                </c:pt>
                <c:pt idx="20">
                  <c:v>4.1015625E-2</c:v>
                </c:pt>
                <c:pt idx="21">
                  <c:v>4.296875E-2</c:v>
                </c:pt>
                <c:pt idx="22">
                  <c:v>4.4921875E-2</c:v>
                </c:pt>
                <c:pt idx="23">
                  <c:v>4.6875E-2</c:v>
                </c:pt>
                <c:pt idx="24">
                  <c:v>4.8828125E-2</c:v>
                </c:pt>
                <c:pt idx="25">
                  <c:v>5.078125E-2</c:v>
                </c:pt>
                <c:pt idx="26">
                  <c:v>5.2734375E-2</c:v>
                </c:pt>
                <c:pt idx="27">
                  <c:v>5.46875E-2</c:v>
                </c:pt>
                <c:pt idx="28">
                  <c:v>5.6640625E-2</c:v>
                </c:pt>
                <c:pt idx="29">
                  <c:v>5.859375E-2</c:v>
                </c:pt>
                <c:pt idx="30">
                  <c:v>6.0546875E-2</c:v>
                </c:pt>
                <c:pt idx="31">
                  <c:v>6.25E-2</c:v>
                </c:pt>
                <c:pt idx="32">
                  <c:v>6.4453125E-2</c:v>
                </c:pt>
                <c:pt idx="33">
                  <c:v>6.640625E-2</c:v>
                </c:pt>
                <c:pt idx="34">
                  <c:v>6.8359375E-2</c:v>
                </c:pt>
                <c:pt idx="35">
                  <c:v>7.03125E-2</c:v>
                </c:pt>
                <c:pt idx="36">
                  <c:v>7.2265625E-2</c:v>
                </c:pt>
                <c:pt idx="37">
                  <c:v>7.421875E-2</c:v>
                </c:pt>
                <c:pt idx="38">
                  <c:v>7.6171875E-2</c:v>
                </c:pt>
                <c:pt idx="39">
                  <c:v>7.8125E-2</c:v>
                </c:pt>
                <c:pt idx="40">
                  <c:v>8.0078125E-2</c:v>
                </c:pt>
                <c:pt idx="41">
                  <c:v>8.203125E-2</c:v>
                </c:pt>
                <c:pt idx="42">
                  <c:v>8.3984375E-2</c:v>
                </c:pt>
                <c:pt idx="43">
                  <c:v>8.59375E-2</c:v>
                </c:pt>
                <c:pt idx="44">
                  <c:v>8.7890625E-2</c:v>
                </c:pt>
                <c:pt idx="45">
                  <c:v>8.984375E-2</c:v>
                </c:pt>
                <c:pt idx="46">
                  <c:v>9.1796875E-2</c:v>
                </c:pt>
                <c:pt idx="47">
                  <c:v>9.375E-2</c:v>
                </c:pt>
                <c:pt idx="48">
                  <c:v>9.5703125E-2</c:v>
                </c:pt>
                <c:pt idx="49">
                  <c:v>9.765625E-2</c:v>
                </c:pt>
                <c:pt idx="50">
                  <c:v>9.9609375E-2</c:v>
                </c:pt>
                <c:pt idx="51">
                  <c:v>0.1015625</c:v>
                </c:pt>
                <c:pt idx="52">
                  <c:v>0.103515625</c:v>
                </c:pt>
                <c:pt idx="53">
                  <c:v>0.10546875</c:v>
                </c:pt>
                <c:pt idx="54">
                  <c:v>0.107421875</c:v>
                </c:pt>
                <c:pt idx="55">
                  <c:v>0.109375</c:v>
                </c:pt>
                <c:pt idx="56">
                  <c:v>0.111328125</c:v>
                </c:pt>
                <c:pt idx="57">
                  <c:v>0.11328125</c:v>
                </c:pt>
                <c:pt idx="58">
                  <c:v>0.115234375</c:v>
                </c:pt>
                <c:pt idx="59">
                  <c:v>0.1171875</c:v>
                </c:pt>
                <c:pt idx="60">
                  <c:v>0.119140625</c:v>
                </c:pt>
                <c:pt idx="61">
                  <c:v>0.12109375</c:v>
                </c:pt>
                <c:pt idx="62">
                  <c:v>0.123046875</c:v>
                </c:pt>
                <c:pt idx="63">
                  <c:v>0.125</c:v>
                </c:pt>
                <c:pt idx="64">
                  <c:v>0.126953125</c:v>
                </c:pt>
                <c:pt idx="65">
                  <c:v>0.12890625</c:v>
                </c:pt>
                <c:pt idx="66">
                  <c:v>0.130859375</c:v>
                </c:pt>
                <c:pt idx="67">
                  <c:v>0.1328125</c:v>
                </c:pt>
                <c:pt idx="68">
                  <c:v>0.134765625</c:v>
                </c:pt>
                <c:pt idx="69">
                  <c:v>0.13671875</c:v>
                </c:pt>
                <c:pt idx="70">
                  <c:v>0.138671875</c:v>
                </c:pt>
                <c:pt idx="71">
                  <c:v>0.140625</c:v>
                </c:pt>
                <c:pt idx="72">
                  <c:v>0.142578125</c:v>
                </c:pt>
                <c:pt idx="73">
                  <c:v>0.14453125</c:v>
                </c:pt>
                <c:pt idx="74">
                  <c:v>0.146484375</c:v>
                </c:pt>
                <c:pt idx="75">
                  <c:v>0.1484375</c:v>
                </c:pt>
                <c:pt idx="76">
                  <c:v>0.150390625</c:v>
                </c:pt>
                <c:pt idx="77">
                  <c:v>0.15234375</c:v>
                </c:pt>
                <c:pt idx="78">
                  <c:v>0.154296875</c:v>
                </c:pt>
                <c:pt idx="79">
                  <c:v>0.15625</c:v>
                </c:pt>
                <c:pt idx="80">
                  <c:v>0.158203125</c:v>
                </c:pt>
                <c:pt idx="81">
                  <c:v>0.16015625</c:v>
                </c:pt>
                <c:pt idx="82">
                  <c:v>0.162109375</c:v>
                </c:pt>
                <c:pt idx="83">
                  <c:v>0.1640625</c:v>
                </c:pt>
                <c:pt idx="84">
                  <c:v>0.166015625</c:v>
                </c:pt>
                <c:pt idx="85">
                  <c:v>0.16796875</c:v>
                </c:pt>
                <c:pt idx="86">
                  <c:v>0.169921875</c:v>
                </c:pt>
                <c:pt idx="87">
                  <c:v>0.171875</c:v>
                </c:pt>
                <c:pt idx="88">
                  <c:v>0.173828125</c:v>
                </c:pt>
                <c:pt idx="89">
                  <c:v>0.17578125</c:v>
                </c:pt>
                <c:pt idx="90">
                  <c:v>0.177734375</c:v>
                </c:pt>
                <c:pt idx="91">
                  <c:v>0.1796875</c:v>
                </c:pt>
                <c:pt idx="92">
                  <c:v>0.181640625</c:v>
                </c:pt>
                <c:pt idx="93">
                  <c:v>0.18359375</c:v>
                </c:pt>
                <c:pt idx="94">
                  <c:v>0.185546875</c:v>
                </c:pt>
                <c:pt idx="95">
                  <c:v>0.1875</c:v>
                </c:pt>
                <c:pt idx="96">
                  <c:v>0.189453125</c:v>
                </c:pt>
                <c:pt idx="97">
                  <c:v>0.19140625</c:v>
                </c:pt>
                <c:pt idx="98">
                  <c:v>0.193359375</c:v>
                </c:pt>
                <c:pt idx="99">
                  <c:v>0.1953125</c:v>
                </c:pt>
                <c:pt idx="100">
                  <c:v>0.197265625</c:v>
                </c:pt>
                <c:pt idx="101">
                  <c:v>0.19921875</c:v>
                </c:pt>
                <c:pt idx="102">
                  <c:v>0.201171875</c:v>
                </c:pt>
                <c:pt idx="103">
                  <c:v>0.203125</c:v>
                </c:pt>
                <c:pt idx="104">
                  <c:v>0.205078125</c:v>
                </c:pt>
                <c:pt idx="105">
                  <c:v>0.20703125</c:v>
                </c:pt>
                <c:pt idx="106">
                  <c:v>0.208984375</c:v>
                </c:pt>
                <c:pt idx="107">
                  <c:v>0.2109375</c:v>
                </c:pt>
                <c:pt idx="108">
                  <c:v>0.212890625</c:v>
                </c:pt>
                <c:pt idx="109">
                  <c:v>0.21484375</c:v>
                </c:pt>
                <c:pt idx="110">
                  <c:v>0.216796875</c:v>
                </c:pt>
                <c:pt idx="111">
                  <c:v>0.21875</c:v>
                </c:pt>
                <c:pt idx="112">
                  <c:v>0.220703125</c:v>
                </c:pt>
                <c:pt idx="113">
                  <c:v>0.22265625</c:v>
                </c:pt>
                <c:pt idx="114">
                  <c:v>0.224609375</c:v>
                </c:pt>
                <c:pt idx="115">
                  <c:v>0.2265625</c:v>
                </c:pt>
                <c:pt idx="116">
                  <c:v>0.228515625</c:v>
                </c:pt>
                <c:pt idx="117">
                  <c:v>0.23046875</c:v>
                </c:pt>
                <c:pt idx="118">
                  <c:v>0.232421875</c:v>
                </c:pt>
                <c:pt idx="119">
                  <c:v>0.234375</c:v>
                </c:pt>
                <c:pt idx="120">
                  <c:v>0.236328125</c:v>
                </c:pt>
                <c:pt idx="121">
                  <c:v>0.23828125</c:v>
                </c:pt>
                <c:pt idx="122">
                  <c:v>0.240234375</c:v>
                </c:pt>
                <c:pt idx="123">
                  <c:v>0.2421875</c:v>
                </c:pt>
                <c:pt idx="124">
                  <c:v>0.244140625</c:v>
                </c:pt>
                <c:pt idx="125">
                  <c:v>0.24609375</c:v>
                </c:pt>
                <c:pt idx="126">
                  <c:v>0.248046875</c:v>
                </c:pt>
                <c:pt idx="127">
                  <c:v>0.25</c:v>
                </c:pt>
                <c:pt idx="128">
                  <c:v>0.251953125</c:v>
                </c:pt>
                <c:pt idx="129">
                  <c:v>0.25390625</c:v>
                </c:pt>
                <c:pt idx="130">
                  <c:v>0.255859375</c:v>
                </c:pt>
                <c:pt idx="131">
                  <c:v>0.2578125</c:v>
                </c:pt>
                <c:pt idx="132">
                  <c:v>0.259765625</c:v>
                </c:pt>
                <c:pt idx="133">
                  <c:v>0.26171875</c:v>
                </c:pt>
                <c:pt idx="134">
                  <c:v>0.263671875</c:v>
                </c:pt>
                <c:pt idx="135">
                  <c:v>0.265625</c:v>
                </c:pt>
                <c:pt idx="136">
                  <c:v>0.267578125</c:v>
                </c:pt>
                <c:pt idx="137">
                  <c:v>0.26953125</c:v>
                </c:pt>
                <c:pt idx="138">
                  <c:v>0.271484375</c:v>
                </c:pt>
                <c:pt idx="139">
                  <c:v>0.2734375</c:v>
                </c:pt>
                <c:pt idx="140">
                  <c:v>0.275390625</c:v>
                </c:pt>
                <c:pt idx="141">
                  <c:v>0.27734375</c:v>
                </c:pt>
                <c:pt idx="142">
                  <c:v>0.279296875</c:v>
                </c:pt>
                <c:pt idx="143">
                  <c:v>0.28125</c:v>
                </c:pt>
                <c:pt idx="144">
                  <c:v>0.283203125</c:v>
                </c:pt>
                <c:pt idx="145">
                  <c:v>0.28515625</c:v>
                </c:pt>
                <c:pt idx="146">
                  <c:v>0.287109375</c:v>
                </c:pt>
                <c:pt idx="147">
                  <c:v>0.2890625</c:v>
                </c:pt>
                <c:pt idx="148">
                  <c:v>0.291015625</c:v>
                </c:pt>
                <c:pt idx="149">
                  <c:v>0.29296875</c:v>
                </c:pt>
                <c:pt idx="150">
                  <c:v>0.294921875</c:v>
                </c:pt>
                <c:pt idx="151">
                  <c:v>0.296875</c:v>
                </c:pt>
                <c:pt idx="152">
                  <c:v>0.298828125</c:v>
                </c:pt>
                <c:pt idx="153">
                  <c:v>0.30078125</c:v>
                </c:pt>
                <c:pt idx="154">
                  <c:v>0.302734375</c:v>
                </c:pt>
                <c:pt idx="155">
                  <c:v>0.3046875</c:v>
                </c:pt>
                <c:pt idx="156">
                  <c:v>0.306640625</c:v>
                </c:pt>
                <c:pt idx="157">
                  <c:v>0.30859375</c:v>
                </c:pt>
                <c:pt idx="158">
                  <c:v>0.310546875</c:v>
                </c:pt>
                <c:pt idx="159">
                  <c:v>0.3125</c:v>
                </c:pt>
                <c:pt idx="160">
                  <c:v>0.314453125</c:v>
                </c:pt>
                <c:pt idx="161">
                  <c:v>0.31640625</c:v>
                </c:pt>
                <c:pt idx="162">
                  <c:v>0.318359375</c:v>
                </c:pt>
                <c:pt idx="163">
                  <c:v>0.3203125</c:v>
                </c:pt>
                <c:pt idx="164">
                  <c:v>0.322265625</c:v>
                </c:pt>
                <c:pt idx="165">
                  <c:v>0.32421875</c:v>
                </c:pt>
                <c:pt idx="166">
                  <c:v>0.326171875</c:v>
                </c:pt>
                <c:pt idx="167">
                  <c:v>0.328125</c:v>
                </c:pt>
                <c:pt idx="168">
                  <c:v>0.330078125</c:v>
                </c:pt>
                <c:pt idx="169">
                  <c:v>0.33203125</c:v>
                </c:pt>
                <c:pt idx="170">
                  <c:v>0.333984375</c:v>
                </c:pt>
                <c:pt idx="171">
                  <c:v>0.3359375</c:v>
                </c:pt>
                <c:pt idx="172">
                  <c:v>0.337890625</c:v>
                </c:pt>
                <c:pt idx="173">
                  <c:v>0.33984375</c:v>
                </c:pt>
                <c:pt idx="174">
                  <c:v>0.341796875</c:v>
                </c:pt>
                <c:pt idx="175">
                  <c:v>0.34375</c:v>
                </c:pt>
                <c:pt idx="176">
                  <c:v>0.345703125</c:v>
                </c:pt>
                <c:pt idx="177">
                  <c:v>0.34765625</c:v>
                </c:pt>
                <c:pt idx="178">
                  <c:v>0.349609375</c:v>
                </c:pt>
                <c:pt idx="179">
                  <c:v>0.3515625</c:v>
                </c:pt>
                <c:pt idx="180">
                  <c:v>0.353515625</c:v>
                </c:pt>
                <c:pt idx="181">
                  <c:v>0.35546875</c:v>
                </c:pt>
                <c:pt idx="182">
                  <c:v>0.357421875</c:v>
                </c:pt>
                <c:pt idx="183">
                  <c:v>0.359375</c:v>
                </c:pt>
                <c:pt idx="184">
                  <c:v>0.361328125</c:v>
                </c:pt>
                <c:pt idx="185">
                  <c:v>0.36328125</c:v>
                </c:pt>
                <c:pt idx="186">
                  <c:v>0.365234375</c:v>
                </c:pt>
                <c:pt idx="187">
                  <c:v>0.3671875</c:v>
                </c:pt>
                <c:pt idx="188">
                  <c:v>0.369140625</c:v>
                </c:pt>
                <c:pt idx="189">
                  <c:v>0.37109375</c:v>
                </c:pt>
                <c:pt idx="190">
                  <c:v>0.373046875</c:v>
                </c:pt>
                <c:pt idx="191">
                  <c:v>0.375</c:v>
                </c:pt>
                <c:pt idx="192">
                  <c:v>0.376953125</c:v>
                </c:pt>
                <c:pt idx="193">
                  <c:v>0.37890625</c:v>
                </c:pt>
                <c:pt idx="194">
                  <c:v>0.380859375</c:v>
                </c:pt>
                <c:pt idx="195">
                  <c:v>0.3828125</c:v>
                </c:pt>
                <c:pt idx="196">
                  <c:v>0.384765625</c:v>
                </c:pt>
                <c:pt idx="197">
                  <c:v>0.38671875</c:v>
                </c:pt>
                <c:pt idx="198">
                  <c:v>0.388671875</c:v>
                </c:pt>
                <c:pt idx="199">
                  <c:v>0.390625</c:v>
                </c:pt>
                <c:pt idx="200">
                  <c:v>0.392578125</c:v>
                </c:pt>
                <c:pt idx="201">
                  <c:v>0.39453125</c:v>
                </c:pt>
                <c:pt idx="202">
                  <c:v>0.396484375</c:v>
                </c:pt>
                <c:pt idx="203">
                  <c:v>0.3984375</c:v>
                </c:pt>
                <c:pt idx="204">
                  <c:v>0.400390625</c:v>
                </c:pt>
                <c:pt idx="205">
                  <c:v>0.40234375</c:v>
                </c:pt>
                <c:pt idx="206">
                  <c:v>0.404296875</c:v>
                </c:pt>
                <c:pt idx="207">
                  <c:v>0.40625</c:v>
                </c:pt>
                <c:pt idx="208">
                  <c:v>0.408203125</c:v>
                </c:pt>
                <c:pt idx="209">
                  <c:v>0.41015625</c:v>
                </c:pt>
                <c:pt idx="210">
                  <c:v>0.412109375</c:v>
                </c:pt>
                <c:pt idx="211">
                  <c:v>0.4140625</c:v>
                </c:pt>
                <c:pt idx="212">
                  <c:v>0.416015625</c:v>
                </c:pt>
                <c:pt idx="213">
                  <c:v>0.41796875</c:v>
                </c:pt>
                <c:pt idx="214">
                  <c:v>0.419921875</c:v>
                </c:pt>
                <c:pt idx="215">
                  <c:v>0.421875</c:v>
                </c:pt>
                <c:pt idx="216">
                  <c:v>0.423828125</c:v>
                </c:pt>
                <c:pt idx="217">
                  <c:v>0.42578125</c:v>
                </c:pt>
                <c:pt idx="218">
                  <c:v>0.427734375</c:v>
                </c:pt>
                <c:pt idx="219">
                  <c:v>0.4296875</c:v>
                </c:pt>
                <c:pt idx="220">
                  <c:v>0.431640625</c:v>
                </c:pt>
                <c:pt idx="221">
                  <c:v>0.43359375</c:v>
                </c:pt>
                <c:pt idx="222">
                  <c:v>0.435546875</c:v>
                </c:pt>
                <c:pt idx="223">
                  <c:v>0.4375</c:v>
                </c:pt>
                <c:pt idx="224">
                  <c:v>0.439453125</c:v>
                </c:pt>
                <c:pt idx="225">
                  <c:v>0.44140625</c:v>
                </c:pt>
                <c:pt idx="226">
                  <c:v>0.443359375</c:v>
                </c:pt>
                <c:pt idx="227">
                  <c:v>0.4453125</c:v>
                </c:pt>
                <c:pt idx="228">
                  <c:v>0.447265625</c:v>
                </c:pt>
                <c:pt idx="229">
                  <c:v>0.44921875</c:v>
                </c:pt>
                <c:pt idx="230">
                  <c:v>0.451171875</c:v>
                </c:pt>
                <c:pt idx="231">
                  <c:v>0.453125</c:v>
                </c:pt>
                <c:pt idx="232">
                  <c:v>0.455078125</c:v>
                </c:pt>
                <c:pt idx="233">
                  <c:v>0.45703125</c:v>
                </c:pt>
                <c:pt idx="234">
                  <c:v>0.458984375</c:v>
                </c:pt>
                <c:pt idx="235">
                  <c:v>0.4609375</c:v>
                </c:pt>
                <c:pt idx="236">
                  <c:v>0.462890625</c:v>
                </c:pt>
                <c:pt idx="237">
                  <c:v>0.46484375</c:v>
                </c:pt>
                <c:pt idx="238">
                  <c:v>0.466796875</c:v>
                </c:pt>
                <c:pt idx="239">
                  <c:v>0.46875</c:v>
                </c:pt>
                <c:pt idx="240">
                  <c:v>0.470703125</c:v>
                </c:pt>
                <c:pt idx="241">
                  <c:v>0.47265625</c:v>
                </c:pt>
                <c:pt idx="242">
                  <c:v>0.474609375</c:v>
                </c:pt>
                <c:pt idx="243">
                  <c:v>0.4765625</c:v>
                </c:pt>
                <c:pt idx="244">
                  <c:v>0.478515625</c:v>
                </c:pt>
                <c:pt idx="245">
                  <c:v>0.48046875</c:v>
                </c:pt>
                <c:pt idx="246">
                  <c:v>0.482421875</c:v>
                </c:pt>
                <c:pt idx="247">
                  <c:v>0.484375</c:v>
                </c:pt>
                <c:pt idx="248">
                  <c:v>0.486328125</c:v>
                </c:pt>
                <c:pt idx="249">
                  <c:v>0.48828125</c:v>
                </c:pt>
                <c:pt idx="250">
                  <c:v>0.490234375</c:v>
                </c:pt>
                <c:pt idx="251">
                  <c:v>0.4921875</c:v>
                </c:pt>
                <c:pt idx="252">
                  <c:v>0.494140625</c:v>
                </c:pt>
                <c:pt idx="253">
                  <c:v>0.49609375</c:v>
                </c:pt>
                <c:pt idx="254">
                  <c:v>0.498046875</c:v>
                </c:pt>
                <c:pt idx="255">
                  <c:v>0.5</c:v>
                </c:pt>
              </c:numCache>
            </c:numRef>
          </c:xVal>
          <c:yVal>
            <c:numRef>
              <c:f>Sheet2!$U$6:$U$261</c:f>
              <c:numCache>
                <c:formatCode>0.0000</c:formatCode>
                <c:ptCount val="256"/>
                <c:pt idx="0">
                  <c:v>0.16350680881974961</c:v>
                </c:pt>
                <c:pt idx="1">
                  <c:v>1.7237154542953166E-2</c:v>
                </c:pt>
                <c:pt idx="2">
                  <c:v>4.1742237433186828E-2</c:v>
                </c:pt>
                <c:pt idx="3">
                  <c:v>7.3636319351079995E-3</c:v>
                </c:pt>
                <c:pt idx="4">
                  <c:v>4.1308911977723198E-2</c:v>
                </c:pt>
                <c:pt idx="5">
                  <c:v>4.580464375165795E-2</c:v>
                </c:pt>
                <c:pt idx="6">
                  <c:v>1.5438954279286285E-2</c:v>
                </c:pt>
                <c:pt idx="7">
                  <c:v>3.0361607383220406E-3</c:v>
                </c:pt>
                <c:pt idx="8">
                  <c:v>3.2943172918787028E-3</c:v>
                </c:pt>
                <c:pt idx="9">
                  <c:v>1.4924918612863488E-2</c:v>
                </c:pt>
                <c:pt idx="10">
                  <c:v>1.8190630531320723E-2</c:v>
                </c:pt>
                <c:pt idx="11">
                  <c:v>2.283107743250806E-4</c:v>
                </c:pt>
                <c:pt idx="12">
                  <c:v>3.4652681310793827E-3</c:v>
                </c:pt>
                <c:pt idx="13">
                  <c:v>6.8219484730731444E-3</c:v>
                </c:pt>
                <c:pt idx="14">
                  <c:v>1.3061696583103953E-2</c:v>
                </c:pt>
                <c:pt idx="15">
                  <c:v>1.8511274942871334E-2</c:v>
                </c:pt>
                <c:pt idx="16">
                  <c:v>1.9400262281619236E-2</c:v>
                </c:pt>
                <c:pt idx="17">
                  <c:v>6.852185175668328E-2</c:v>
                </c:pt>
                <c:pt idx="18">
                  <c:v>6.1497382120610129E-3</c:v>
                </c:pt>
                <c:pt idx="19">
                  <c:v>4.3701561249074455E-3</c:v>
                </c:pt>
                <c:pt idx="20">
                  <c:v>7.4134315524774759E-3</c:v>
                </c:pt>
                <c:pt idx="21">
                  <c:v>2.1441222071714584E-3</c:v>
                </c:pt>
                <c:pt idx="22">
                  <c:v>2.9756155364749218E-3</c:v>
                </c:pt>
                <c:pt idx="23">
                  <c:v>6.4514993254038619E-4</c:v>
                </c:pt>
                <c:pt idx="24">
                  <c:v>8.1591206171983902E-3</c:v>
                </c:pt>
                <c:pt idx="25">
                  <c:v>5.883026343717377E-3</c:v>
                </c:pt>
                <c:pt idx="26">
                  <c:v>1.2168876776282897E-3</c:v>
                </c:pt>
                <c:pt idx="27">
                  <c:v>3.2291562400159749E-3</c:v>
                </c:pt>
                <c:pt idx="28">
                  <c:v>1.474562634679053E-2</c:v>
                </c:pt>
                <c:pt idx="29">
                  <c:v>2.4374158076897997E-3</c:v>
                </c:pt>
                <c:pt idx="30">
                  <c:v>8.7308928711066873E-3</c:v>
                </c:pt>
                <c:pt idx="31">
                  <c:v>3.7306811093849146E-2</c:v>
                </c:pt>
                <c:pt idx="32">
                  <c:v>5.8995258968021949E-2</c:v>
                </c:pt>
                <c:pt idx="33">
                  <c:v>8.5768468056778794E-3</c:v>
                </c:pt>
                <c:pt idx="34">
                  <c:v>5.7039706074234149E-2</c:v>
                </c:pt>
                <c:pt idx="35">
                  <c:v>3.1434619165451316E-2</c:v>
                </c:pt>
                <c:pt idx="36">
                  <c:v>2.9014482301848287E-2</c:v>
                </c:pt>
                <c:pt idx="37">
                  <c:v>2.7403866626093411E-3</c:v>
                </c:pt>
                <c:pt idx="38">
                  <c:v>9.7688128464610224E-2</c:v>
                </c:pt>
                <c:pt idx="39">
                  <c:v>0.25736661560023949</c:v>
                </c:pt>
                <c:pt idx="40">
                  <c:v>0.48725860859204023</c:v>
                </c:pt>
                <c:pt idx="41">
                  <c:v>3.0575518999324403</c:v>
                </c:pt>
                <c:pt idx="42">
                  <c:v>14.079443510315009</c:v>
                </c:pt>
                <c:pt idx="43">
                  <c:v>1.0232655037044651</c:v>
                </c:pt>
                <c:pt idx="44">
                  <c:v>0.28272184639397507</c:v>
                </c:pt>
                <c:pt idx="45">
                  <c:v>0.15817251350267597</c:v>
                </c:pt>
                <c:pt idx="46">
                  <c:v>0.1246453187839645</c:v>
                </c:pt>
                <c:pt idx="47">
                  <c:v>0.10100221336001099</c:v>
                </c:pt>
                <c:pt idx="48">
                  <c:v>6.235441220070858E-2</c:v>
                </c:pt>
                <c:pt idx="49">
                  <c:v>6.6154363578070211E-2</c:v>
                </c:pt>
                <c:pt idx="50">
                  <c:v>9.1912306930158755E-3</c:v>
                </c:pt>
                <c:pt idx="51">
                  <c:v>7.4839353287611918E-2</c:v>
                </c:pt>
                <c:pt idx="52">
                  <c:v>1.0146923353405172E-2</c:v>
                </c:pt>
                <c:pt idx="53">
                  <c:v>7.6020545570735882E-3</c:v>
                </c:pt>
                <c:pt idx="54">
                  <c:v>1.573878030426586E-2</c:v>
                </c:pt>
                <c:pt idx="55">
                  <c:v>1.9506257718718771E-2</c:v>
                </c:pt>
                <c:pt idx="56">
                  <c:v>1.466759542636464E-2</c:v>
                </c:pt>
                <c:pt idx="57">
                  <c:v>3.0219503336215872E-3</c:v>
                </c:pt>
                <c:pt idx="58">
                  <c:v>5.351345992773501E-3</c:v>
                </c:pt>
                <c:pt idx="59">
                  <c:v>2.9064128572553857E-2</c:v>
                </c:pt>
                <c:pt idx="60">
                  <c:v>1.2557583233180424E-2</c:v>
                </c:pt>
                <c:pt idx="61">
                  <c:v>2.1485987600141854E-2</c:v>
                </c:pt>
                <c:pt idx="62">
                  <c:v>1.3146337459349277E-2</c:v>
                </c:pt>
                <c:pt idx="63">
                  <c:v>3.397610700674693E-4</c:v>
                </c:pt>
                <c:pt idx="64">
                  <c:v>2.3688998400160956E-3</c:v>
                </c:pt>
                <c:pt idx="65">
                  <c:v>8.7984206509701072E-3</c:v>
                </c:pt>
                <c:pt idx="66">
                  <c:v>1.7221922985000533E-4</c:v>
                </c:pt>
                <c:pt idx="67">
                  <c:v>5.3274883364072666E-3</c:v>
                </c:pt>
                <c:pt idx="68">
                  <c:v>5.5619998621712716E-3</c:v>
                </c:pt>
                <c:pt idx="69">
                  <c:v>1.6655724355440882E-2</c:v>
                </c:pt>
                <c:pt idx="70">
                  <c:v>5.1589848494826826E-2</c:v>
                </c:pt>
                <c:pt idx="71">
                  <c:v>1.6368443406792582E-2</c:v>
                </c:pt>
                <c:pt idx="72">
                  <c:v>3.9304736368747659E-3</c:v>
                </c:pt>
                <c:pt idx="73">
                  <c:v>3.7822805205281144E-3</c:v>
                </c:pt>
                <c:pt idx="74">
                  <c:v>1.5503890952789938E-3</c:v>
                </c:pt>
                <c:pt idx="75">
                  <c:v>5.1026164987954528E-4</c:v>
                </c:pt>
                <c:pt idx="76">
                  <c:v>1.1445481021884668E-2</c:v>
                </c:pt>
                <c:pt idx="77">
                  <c:v>1.5610107071777625E-2</c:v>
                </c:pt>
                <c:pt idx="78">
                  <c:v>5.9085809392380034E-3</c:v>
                </c:pt>
                <c:pt idx="79">
                  <c:v>9.7324623635908457E-3</c:v>
                </c:pt>
                <c:pt idx="80">
                  <c:v>5.9033935085190644E-3</c:v>
                </c:pt>
                <c:pt idx="81">
                  <c:v>1.6455411507685917E-2</c:v>
                </c:pt>
                <c:pt idx="82">
                  <c:v>1.1676936283115575E-3</c:v>
                </c:pt>
                <c:pt idx="83">
                  <c:v>2.5710730341046595E-2</c:v>
                </c:pt>
                <c:pt idx="84">
                  <c:v>9.5594758848793371E-2</c:v>
                </c:pt>
                <c:pt idx="85">
                  <c:v>6.5404849333562956E-2</c:v>
                </c:pt>
                <c:pt idx="86">
                  <c:v>5.8246164884914993E-3</c:v>
                </c:pt>
                <c:pt idx="87">
                  <c:v>2.1428652190702464E-2</c:v>
                </c:pt>
                <c:pt idx="88">
                  <c:v>1.4420527909505498E-2</c:v>
                </c:pt>
                <c:pt idx="89">
                  <c:v>1.1863672198856061E-2</c:v>
                </c:pt>
                <c:pt idx="90">
                  <c:v>2.6718773597870057E-2</c:v>
                </c:pt>
                <c:pt idx="91">
                  <c:v>6.8774306674378657E-3</c:v>
                </c:pt>
                <c:pt idx="92">
                  <c:v>6.3616802567683457E-4</c:v>
                </c:pt>
                <c:pt idx="93">
                  <c:v>1.2293868297532427E-2</c:v>
                </c:pt>
                <c:pt idx="94">
                  <c:v>1.3136802702990503E-3</c:v>
                </c:pt>
                <c:pt idx="95">
                  <c:v>3.1448633109770583E-3</c:v>
                </c:pt>
                <c:pt idx="96">
                  <c:v>3.098230192637112E-3</c:v>
                </c:pt>
                <c:pt idx="97">
                  <c:v>1.7439769121596965E-3</c:v>
                </c:pt>
                <c:pt idx="98">
                  <c:v>5.7254758751281477E-3</c:v>
                </c:pt>
                <c:pt idx="99">
                  <c:v>7.7457138717612227E-3</c:v>
                </c:pt>
                <c:pt idx="100">
                  <c:v>5.4971222374744898E-3</c:v>
                </c:pt>
                <c:pt idx="101">
                  <c:v>1.4226590153807272E-3</c:v>
                </c:pt>
                <c:pt idx="102">
                  <c:v>6.6158517387582081E-3</c:v>
                </c:pt>
                <c:pt idx="103">
                  <c:v>4.0465270446588143E-3</c:v>
                </c:pt>
                <c:pt idx="104">
                  <c:v>9.8154837307763351E-4</c:v>
                </c:pt>
                <c:pt idx="105">
                  <c:v>1.4758939923722056E-2</c:v>
                </c:pt>
                <c:pt idx="106">
                  <c:v>1.2082319126901745E-2</c:v>
                </c:pt>
                <c:pt idx="107">
                  <c:v>1.7546227176164747E-3</c:v>
                </c:pt>
                <c:pt idx="108">
                  <c:v>4.3799409785248954E-3</c:v>
                </c:pt>
                <c:pt idx="109">
                  <c:v>2.4228246666619961E-3</c:v>
                </c:pt>
                <c:pt idx="110">
                  <c:v>1.3792068593173348E-2</c:v>
                </c:pt>
                <c:pt idx="111">
                  <c:v>3.5918523039069113E-3</c:v>
                </c:pt>
                <c:pt idx="112">
                  <c:v>2.7704368311878727E-4</c:v>
                </c:pt>
                <c:pt idx="113">
                  <c:v>6.8847348837552252E-3</c:v>
                </c:pt>
                <c:pt idx="114">
                  <c:v>1.166642359953003E-2</c:v>
                </c:pt>
                <c:pt idx="115">
                  <c:v>2.7090640710723979E-2</c:v>
                </c:pt>
                <c:pt idx="116">
                  <c:v>1.623237819398507E-2</c:v>
                </c:pt>
                <c:pt idx="117">
                  <c:v>3.2021808261498042E-3</c:v>
                </c:pt>
                <c:pt idx="118">
                  <c:v>1.2075138751883971E-3</c:v>
                </c:pt>
                <c:pt idx="119">
                  <c:v>2.5097873255231925E-3</c:v>
                </c:pt>
                <c:pt idx="120">
                  <c:v>1.6261637931622469E-2</c:v>
                </c:pt>
                <c:pt idx="121">
                  <c:v>4.0637312637916674E-3</c:v>
                </c:pt>
                <c:pt idx="122">
                  <c:v>7.8959228385356382E-3</c:v>
                </c:pt>
                <c:pt idx="123">
                  <c:v>6.9953841411080368E-4</c:v>
                </c:pt>
                <c:pt idx="124">
                  <c:v>2.1898006181991733E-3</c:v>
                </c:pt>
                <c:pt idx="125">
                  <c:v>5.9451164292638964E-3</c:v>
                </c:pt>
                <c:pt idx="126">
                  <c:v>8.4073349466481668E-3</c:v>
                </c:pt>
                <c:pt idx="127">
                  <c:v>5.553741455078115E-3</c:v>
                </c:pt>
                <c:pt idx="128">
                  <c:v>5.7756761684728125E-3</c:v>
                </c:pt>
                <c:pt idx="129">
                  <c:v>4.147417350730041E-3</c:v>
                </c:pt>
                <c:pt idx="130">
                  <c:v>2.824016054270277E-3</c:v>
                </c:pt>
                <c:pt idx="131">
                  <c:v>2.5858311694908504E-3</c:v>
                </c:pt>
                <c:pt idx="132">
                  <c:v>5.7605507312050389E-3</c:v>
                </c:pt>
                <c:pt idx="133">
                  <c:v>8.2172235230709863E-4</c:v>
                </c:pt>
                <c:pt idx="134">
                  <c:v>4.9385400503336747E-3</c:v>
                </c:pt>
                <c:pt idx="135">
                  <c:v>6.6786598504046989E-3</c:v>
                </c:pt>
                <c:pt idx="136">
                  <c:v>1.0345267288665215E-2</c:v>
                </c:pt>
                <c:pt idx="137">
                  <c:v>1.3403471332037726E-3</c:v>
                </c:pt>
                <c:pt idx="138">
                  <c:v>2.2449925243541607E-4</c:v>
                </c:pt>
                <c:pt idx="139">
                  <c:v>1.0721166239456858E-2</c:v>
                </c:pt>
                <c:pt idx="140">
                  <c:v>3.971660039774067E-3</c:v>
                </c:pt>
                <c:pt idx="141">
                  <c:v>4.6216395004424517E-3</c:v>
                </c:pt>
                <c:pt idx="142">
                  <c:v>7.9399390666790753E-4</c:v>
                </c:pt>
                <c:pt idx="143">
                  <c:v>3.147894598830333E-3</c:v>
                </c:pt>
                <c:pt idx="144">
                  <c:v>1.1586189134843251E-2</c:v>
                </c:pt>
                <c:pt idx="145">
                  <c:v>6.2392661901889065E-3</c:v>
                </c:pt>
                <c:pt idx="146">
                  <c:v>2.4702597842547708E-3</c:v>
                </c:pt>
                <c:pt idx="147">
                  <c:v>2.7531619845966829E-3</c:v>
                </c:pt>
                <c:pt idx="148">
                  <c:v>1.2478629119805353E-2</c:v>
                </c:pt>
                <c:pt idx="149">
                  <c:v>3.0189632170830351E-4</c:v>
                </c:pt>
                <c:pt idx="150">
                  <c:v>1.2361914093704813E-3</c:v>
                </c:pt>
                <c:pt idx="151">
                  <c:v>8.9104676465205854E-3</c:v>
                </c:pt>
                <c:pt idx="152">
                  <c:v>7.0047761150392488E-3</c:v>
                </c:pt>
                <c:pt idx="153">
                  <c:v>5.6799016725409511E-3</c:v>
                </c:pt>
                <c:pt idx="154">
                  <c:v>3.546067022062901E-3</c:v>
                </c:pt>
                <c:pt idx="155">
                  <c:v>2.1160561507978827E-3</c:v>
                </c:pt>
                <c:pt idx="156">
                  <c:v>3.0800817270747495E-3</c:v>
                </c:pt>
                <c:pt idx="157">
                  <c:v>6.3187833126477156E-3</c:v>
                </c:pt>
                <c:pt idx="158">
                  <c:v>1.2740171016428993E-3</c:v>
                </c:pt>
                <c:pt idx="159">
                  <c:v>2.5871315197494322E-2</c:v>
                </c:pt>
                <c:pt idx="160">
                  <c:v>5.8401831698034834E-3</c:v>
                </c:pt>
                <c:pt idx="161">
                  <c:v>3.1629083282226286E-4</c:v>
                </c:pt>
                <c:pt idx="162">
                  <c:v>1.666407332964788E-2</c:v>
                </c:pt>
                <c:pt idx="163">
                  <c:v>1.1056184232256355E-2</c:v>
                </c:pt>
                <c:pt idx="164">
                  <c:v>5.4598375623506872E-3</c:v>
                </c:pt>
                <c:pt idx="165">
                  <c:v>1.3703859666028648E-3</c:v>
                </c:pt>
                <c:pt idx="166">
                  <c:v>1.1737828853998118E-2</c:v>
                </c:pt>
                <c:pt idx="167">
                  <c:v>5.285778929793437E-4</c:v>
                </c:pt>
                <c:pt idx="168">
                  <c:v>1.2051707321458187E-2</c:v>
                </c:pt>
                <c:pt idx="169">
                  <c:v>3.4227858258519916E-3</c:v>
                </c:pt>
                <c:pt idx="170">
                  <c:v>1.4841304928158775E-3</c:v>
                </c:pt>
                <c:pt idx="171">
                  <c:v>4.7634235429054646E-3</c:v>
                </c:pt>
                <c:pt idx="172">
                  <c:v>1.0574778256290782E-3</c:v>
                </c:pt>
                <c:pt idx="173">
                  <c:v>3.7275535687332877E-3</c:v>
                </c:pt>
                <c:pt idx="174">
                  <c:v>1.2954240593915652E-2</c:v>
                </c:pt>
                <c:pt idx="175">
                  <c:v>1.8129348964239875E-3</c:v>
                </c:pt>
                <c:pt idx="176">
                  <c:v>6.5949199691562124E-4</c:v>
                </c:pt>
                <c:pt idx="177">
                  <c:v>4.8747060491220367E-3</c:v>
                </c:pt>
                <c:pt idx="178">
                  <c:v>1.200892621375787E-3</c:v>
                </c:pt>
                <c:pt idx="179">
                  <c:v>2.3946251013802875E-3</c:v>
                </c:pt>
                <c:pt idx="180">
                  <c:v>2.845012348224037E-4</c:v>
                </c:pt>
                <c:pt idx="181">
                  <c:v>3.4207196986521253E-3</c:v>
                </c:pt>
                <c:pt idx="182">
                  <c:v>8.8937140175616037E-3</c:v>
                </c:pt>
                <c:pt idx="183">
                  <c:v>6.3254494241304672E-3</c:v>
                </c:pt>
                <c:pt idx="184">
                  <c:v>8.529503435062584E-3</c:v>
                </c:pt>
                <c:pt idx="185">
                  <c:v>1.9870858233979081E-2</c:v>
                </c:pt>
                <c:pt idx="186">
                  <c:v>1.5117290338969122E-2</c:v>
                </c:pt>
                <c:pt idx="187">
                  <c:v>1.4742903893769036E-3</c:v>
                </c:pt>
                <c:pt idx="188">
                  <c:v>4.8258198544369E-3</c:v>
                </c:pt>
                <c:pt idx="189">
                  <c:v>1.3824937646821479E-2</c:v>
                </c:pt>
                <c:pt idx="190">
                  <c:v>2.766717834607052E-4</c:v>
                </c:pt>
                <c:pt idx="191">
                  <c:v>7.8227755510263276E-3</c:v>
                </c:pt>
                <c:pt idx="192">
                  <c:v>2.3078709990943431E-4</c:v>
                </c:pt>
                <c:pt idx="193">
                  <c:v>4.7913800997670327E-4</c:v>
                </c:pt>
                <c:pt idx="194">
                  <c:v>2.0122540523546993E-4</c:v>
                </c:pt>
                <c:pt idx="195">
                  <c:v>8.6632931502504933E-3</c:v>
                </c:pt>
                <c:pt idx="196">
                  <c:v>1.9543089873749499E-2</c:v>
                </c:pt>
                <c:pt idx="197">
                  <c:v>7.5297784232707847E-3</c:v>
                </c:pt>
                <c:pt idx="198">
                  <c:v>7.0514590928961582E-3</c:v>
                </c:pt>
                <c:pt idx="199">
                  <c:v>5.6665994994943721E-4</c:v>
                </c:pt>
                <c:pt idx="200">
                  <c:v>5.095153542259841E-3</c:v>
                </c:pt>
                <c:pt idx="201">
                  <c:v>4.3496346093260807E-3</c:v>
                </c:pt>
                <c:pt idx="202">
                  <c:v>4.0439909715887642E-3</c:v>
                </c:pt>
                <c:pt idx="203">
                  <c:v>3.9963960921123969E-3</c:v>
                </c:pt>
                <c:pt idx="204">
                  <c:v>1.0947757594091639E-3</c:v>
                </c:pt>
                <c:pt idx="205">
                  <c:v>6.7179511142127319E-3</c:v>
                </c:pt>
                <c:pt idx="206">
                  <c:v>7.8382438662837509E-5</c:v>
                </c:pt>
                <c:pt idx="207">
                  <c:v>3.9115259120466421E-3</c:v>
                </c:pt>
                <c:pt idx="208">
                  <c:v>1.3821343611615761E-2</c:v>
                </c:pt>
                <c:pt idx="209">
                  <c:v>1.4547968934142451E-2</c:v>
                </c:pt>
                <c:pt idx="210">
                  <c:v>2.3499971944216536E-3</c:v>
                </c:pt>
                <c:pt idx="211">
                  <c:v>1.054972617147874E-2</c:v>
                </c:pt>
                <c:pt idx="212">
                  <c:v>8.175005869116566E-3</c:v>
                </c:pt>
                <c:pt idx="213">
                  <c:v>8.3790063734299992E-4</c:v>
                </c:pt>
                <c:pt idx="214">
                  <c:v>6.1778507798075062E-3</c:v>
                </c:pt>
                <c:pt idx="215">
                  <c:v>3.3268542268662642E-3</c:v>
                </c:pt>
                <c:pt idx="216">
                  <c:v>3.1114800770788184E-3</c:v>
                </c:pt>
                <c:pt idx="217">
                  <c:v>2.4285040391135593E-3</c:v>
                </c:pt>
                <c:pt idx="218">
                  <c:v>9.5343354245023444E-3</c:v>
                </c:pt>
                <c:pt idx="219">
                  <c:v>9.7278395225163915E-3</c:v>
                </c:pt>
                <c:pt idx="220">
                  <c:v>8.5790196434886116E-3</c:v>
                </c:pt>
                <c:pt idx="221">
                  <c:v>8.1359412091051289E-4</c:v>
                </c:pt>
                <c:pt idx="222">
                  <c:v>1.3755426048478812E-3</c:v>
                </c:pt>
                <c:pt idx="223">
                  <c:v>4.8623131320545193E-3</c:v>
                </c:pt>
                <c:pt idx="224">
                  <c:v>1.2434012122997752E-2</c:v>
                </c:pt>
                <c:pt idx="225">
                  <c:v>4.1725700235352984E-4</c:v>
                </c:pt>
                <c:pt idx="226">
                  <c:v>4.0685027359625188E-4</c:v>
                </c:pt>
                <c:pt idx="227">
                  <c:v>4.5705291504489895E-3</c:v>
                </c:pt>
                <c:pt idx="228">
                  <c:v>6.7305086460390691E-3</c:v>
                </c:pt>
                <c:pt idx="229">
                  <c:v>5.0964152027591593E-3</c:v>
                </c:pt>
                <c:pt idx="230">
                  <c:v>1.38540552575049E-2</c:v>
                </c:pt>
                <c:pt idx="231">
                  <c:v>6.6836927112840741E-4</c:v>
                </c:pt>
                <c:pt idx="232">
                  <c:v>2.1679694490991299E-3</c:v>
                </c:pt>
                <c:pt idx="233">
                  <c:v>5.6869152499033028E-3</c:v>
                </c:pt>
                <c:pt idx="234">
                  <c:v>5.2734505065327583E-3</c:v>
                </c:pt>
                <c:pt idx="235">
                  <c:v>2.8701855199100355E-3</c:v>
                </c:pt>
                <c:pt idx="236">
                  <c:v>6.6428144196345679E-3</c:v>
                </c:pt>
                <c:pt idx="237">
                  <c:v>4.7378993644196423E-3</c:v>
                </c:pt>
                <c:pt idx="238">
                  <c:v>7.7674808726477598E-4</c:v>
                </c:pt>
                <c:pt idx="239">
                  <c:v>4.3726052941937899E-3</c:v>
                </c:pt>
                <c:pt idx="240">
                  <c:v>3.6044384991899357E-3</c:v>
                </c:pt>
                <c:pt idx="241">
                  <c:v>3.0819677968949148E-3</c:v>
                </c:pt>
                <c:pt idx="242">
                  <c:v>5.8372088522741384E-3</c:v>
                </c:pt>
                <c:pt idx="243">
                  <c:v>6.2398519126351916E-3</c:v>
                </c:pt>
                <c:pt idx="244">
                  <c:v>3.8116508218682087E-3</c:v>
                </c:pt>
                <c:pt idx="245">
                  <c:v>1.2919673114127176E-2</c:v>
                </c:pt>
                <c:pt idx="246">
                  <c:v>2.4046872201381343E-4</c:v>
                </c:pt>
                <c:pt idx="247">
                  <c:v>1.6982076242735389E-3</c:v>
                </c:pt>
                <c:pt idx="248">
                  <c:v>1.6435529280964538E-3</c:v>
                </c:pt>
                <c:pt idx="249">
                  <c:v>1.6785139046040134E-3</c:v>
                </c:pt>
                <c:pt idx="250">
                  <c:v>1.0968833031264892E-2</c:v>
                </c:pt>
                <c:pt idx="251">
                  <c:v>8.198535969463093E-3</c:v>
                </c:pt>
                <c:pt idx="252">
                  <c:v>2.096955992695985E-3</c:v>
                </c:pt>
                <c:pt idx="253">
                  <c:v>1.4548913699301658E-3</c:v>
                </c:pt>
                <c:pt idx="254">
                  <c:v>1.7267090135940713E-3</c:v>
                </c:pt>
                <c:pt idx="255">
                  <c:v>4.6170043945312133E-3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0-4811-8184-95A4F4ED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53072"/>
        <c:axId val="483848272"/>
      </c:scatterChart>
      <c:valAx>
        <c:axId val="483853072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48272"/>
        <c:crosses val="autoZero"/>
        <c:crossBetween val="midCat"/>
      </c:valAx>
      <c:valAx>
        <c:axId val="4838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5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194310</xdr:colOff>
      <xdr:row>2</xdr:row>
      <xdr:rowOff>41910</xdr:rowOff>
    </xdr:from>
    <xdr:to>
      <xdr:col>38</xdr:col>
      <xdr:colOff>499110</xdr:colOff>
      <xdr:row>16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DEABF-924D-4934-8EF3-FBA539E0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203835</xdr:colOff>
      <xdr:row>17</xdr:row>
      <xdr:rowOff>152400</xdr:rowOff>
    </xdr:from>
    <xdr:to>
      <xdr:col>38</xdr:col>
      <xdr:colOff>508635</xdr:colOff>
      <xdr:row>32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5807256-3D66-4600-AF87-68B7D9D0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29</xdr:col>
      <xdr:colOff>304800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23FA71-A250-4773-BA29-7CDD50849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heffieldweather.co.uk/Averages/MONTHLYAIRAVERAGE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heffieldweather.co.uk/Averages/MONTHLYAIRAVER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68B9-A5A4-4C29-8E30-45F55CDF01E4}">
  <dimension ref="A1:AC517"/>
  <sheetViews>
    <sheetView tabSelected="1" topLeftCell="C1" zoomScale="70" zoomScaleNormal="70" workbookViewId="0">
      <selection activeCell="H1" sqref="H1"/>
    </sheetView>
  </sheetViews>
  <sheetFormatPr defaultRowHeight="15"/>
  <cols>
    <col min="4" max="4" width="38.7109375" customWidth="1"/>
    <col min="5" max="5" width="11.7109375" customWidth="1"/>
    <col min="6" max="6" width="28.7109375" customWidth="1"/>
    <col min="7" max="7" width="11.140625" customWidth="1"/>
    <col min="8" max="8" width="9.28515625" customWidth="1"/>
    <col min="9" max="9" width="12.28515625" customWidth="1"/>
    <col min="10" max="10" width="11" customWidth="1"/>
    <col min="21" max="21" width="12.85546875" customWidth="1"/>
    <col min="22" max="22" width="11.42578125" customWidth="1"/>
    <col min="29" max="29" width="10.7109375" customWidth="1"/>
  </cols>
  <sheetData>
    <row r="1" spans="1:29">
      <c r="A1" t="s">
        <v>16</v>
      </c>
      <c r="K1" s="4">
        <f>COUNTA(C5:C516)</f>
        <v>512</v>
      </c>
      <c r="L1" s="3" t="s">
        <v>534</v>
      </c>
      <c r="M1" s="3"/>
      <c r="N1" s="3"/>
      <c r="O1" s="3"/>
      <c r="P1" s="3"/>
      <c r="Q1" s="3"/>
      <c r="R1" s="3" t="str">
        <f ca="1">_xlfn.FORMULATEXT(K1)</f>
        <v>=COUNTA(C5:C516)</v>
      </c>
      <c r="S1" s="3"/>
      <c r="T1" s="3"/>
      <c r="U1" s="3"/>
      <c r="V1" s="3"/>
      <c r="W1" s="4">
        <f>COUNTA(C5:C516)</f>
        <v>512</v>
      </c>
      <c r="X1" s="3" t="s">
        <v>534</v>
      </c>
    </row>
    <row r="2" spans="1:29" ht="17.25">
      <c r="A2" s="11" t="s">
        <v>15</v>
      </c>
      <c r="G2" s="5"/>
      <c r="K2" s="3">
        <f>K1</f>
        <v>512</v>
      </c>
      <c r="L2" s="3" t="s">
        <v>533</v>
      </c>
      <c r="M2" s="3"/>
      <c r="N2" s="3"/>
      <c r="O2" s="3"/>
      <c r="P2" s="3"/>
      <c r="Q2" s="3"/>
      <c r="R2" s="3" t="str">
        <f t="shared" ref="R2:R7" ca="1" si="0">_xlfn.FORMULATEXT(K2)</f>
        <v>=K1</v>
      </c>
      <c r="S2" s="3"/>
      <c r="T2" s="3"/>
      <c r="U2" s="3"/>
      <c r="V2" s="3"/>
      <c r="W2" s="3">
        <f>W1</f>
        <v>512</v>
      </c>
      <c r="X2" s="3" t="s">
        <v>533</v>
      </c>
      <c r="Y2" s="3"/>
    </row>
    <row r="3" spans="1:29">
      <c r="K3" s="4">
        <f>K1</f>
        <v>512</v>
      </c>
      <c r="L3" s="3" t="s">
        <v>536</v>
      </c>
      <c r="M3" s="3"/>
      <c r="N3" s="4"/>
      <c r="O3" s="4"/>
      <c r="P3" s="4"/>
      <c r="Q3" s="4"/>
      <c r="R3" s="3" t="str">
        <f t="shared" ca="1" si="0"/>
        <v>=K1</v>
      </c>
      <c r="S3" s="4"/>
      <c r="T3" s="4"/>
      <c r="U3" s="4"/>
      <c r="V3" s="4"/>
      <c r="W3" s="6">
        <f>W1/12</f>
        <v>42.666666666666664</v>
      </c>
      <c r="X3" s="7" t="s">
        <v>535</v>
      </c>
      <c r="Y3" s="3"/>
      <c r="AC3" t="str">
        <f ca="1">_xlfn.FORMULATEXT(W3)</f>
        <v>=W1/12</v>
      </c>
    </row>
    <row r="4" spans="1:29">
      <c r="A4" s="2" t="s">
        <v>12</v>
      </c>
      <c r="B4" s="2" t="s">
        <v>13</v>
      </c>
      <c r="C4" s="2" t="s">
        <v>14</v>
      </c>
      <c r="D4" s="2" t="s">
        <v>529</v>
      </c>
      <c r="E4" s="2" t="s">
        <v>530</v>
      </c>
      <c r="F4" s="2"/>
      <c r="G4" s="2" t="s">
        <v>531</v>
      </c>
      <c r="H4" s="2"/>
      <c r="I4" s="2" t="s">
        <v>532</v>
      </c>
      <c r="J4" s="2"/>
      <c r="K4" s="6">
        <f>K3/K1</f>
        <v>1</v>
      </c>
      <c r="L4" s="12" t="s">
        <v>539</v>
      </c>
      <c r="R4" s="3" t="str">
        <f t="shared" ca="1" si="0"/>
        <v>=K3/K1</v>
      </c>
      <c r="U4" s="2" t="s">
        <v>532</v>
      </c>
      <c r="V4" s="2"/>
      <c r="W4" s="5">
        <f>W3/W1</f>
        <v>8.3333333333333329E-2</v>
      </c>
      <c r="X4" s="12" t="s">
        <v>537</v>
      </c>
      <c r="AC4" t="str">
        <f t="shared" ref="AC4:AC7" ca="1" si="1">_xlfn.FORMULATEXT(W4)</f>
        <v>=W3/W1</v>
      </c>
    </row>
    <row r="5" spans="1:29" ht="18">
      <c r="A5">
        <v>1977</v>
      </c>
      <c r="B5" s="1" t="s">
        <v>0</v>
      </c>
      <c r="C5" s="1">
        <v>2.1</v>
      </c>
      <c r="D5" t="s">
        <v>17</v>
      </c>
      <c r="E5" s="9">
        <f>IMABS(D5)/$K$1</f>
        <v>9.7835937499999996</v>
      </c>
      <c r="F5" s="9" t="str">
        <f ca="1">_xlfn.FORMULATEXT(E5)</f>
        <v>=IMABS(D5)/$K$1</v>
      </c>
      <c r="G5" s="5">
        <f t="shared" ref="G5:G69" si="2">E5^2</f>
        <v>95.718706665039051</v>
      </c>
      <c r="H5" s="9" t="str">
        <f ca="1">_xlfn.FORMULATEXT(G5)</f>
        <v>=E5^2</v>
      </c>
      <c r="I5">
        <v>0</v>
      </c>
      <c r="K5" s="6">
        <f>1/K4</f>
        <v>1</v>
      </c>
      <c r="L5" s="12" t="s">
        <v>540</v>
      </c>
      <c r="R5" s="3" t="str">
        <f t="shared" ca="1" si="0"/>
        <v>=1/K4</v>
      </c>
      <c r="U5">
        <v>0</v>
      </c>
      <c r="W5">
        <f>1/W4</f>
        <v>12</v>
      </c>
      <c r="X5" s="12" t="s">
        <v>538</v>
      </c>
      <c r="AC5" t="str">
        <f t="shared" ca="1" si="1"/>
        <v>=1/W4</v>
      </c>
    </row>
    <row r="6" spans="1:29" ht="18">
      <c r="B6" s="1" t="s">
        <v>1</v>
      </c>
      <c r="C6" s="1">
        <v>3.6</v>
      </c>
      <c r="D6" t="s">
        <v>18</v>
      </c>
      <c r="E6" s="9">
        <f t="shared" ref="E6:E69" si="3">SQRT(2)*IMABS(D6)/$K$1</f>
        <v>0.40435975173074484</v>
      </c>
      <c r="F6" s="9" t="str">
        <f t="shared" ref="F6:J9" ca="1" si="4">_xlfn.FORMULATEXT(E6)</f>
        <v>=SQRT(2)*IMABS(D6)/$K$1</v>
      </c>
      <c r="G6" s="5">
        <f t="shared" si="2"/>
        <v>0.16350680881974961</v>
      </c>
      <c r="H6" s="9" t="str">
        <f ca="1">_xlfn.FORMULATEXT(G6)</f>
        <v>=E6^2</v>
      </c>
      <c r="I6" s="5">
        <f>I5+$K$7</f>
        <v>1.953125E-3</v>
      </c>
      <c r="J6" s="9" t="str">
        <f t="shared" ca="1" si="4"/>
        <v>=I5+$K$7</v>
      </c>
      <c r="K6" s="4">
        <f>K5/2</f>
        <v>0.5</v>
      </c>
      <c r="L6" s="3" t="s">
        <v>541</v>
      </c>
      <c r="R6" s="3" t="str">
        <f t="shared" ca="1" si="0"/>
        <v>=K5/2</v>
      </c>
      <c r="U6" s="5">
        <f>U5+$W$7</f>
        <v>2.34375E-2</v>
      </c>
      <c r="V6" s="9" t="str">
        <f t="shared" ref="V6:V9" ca="1" si="5">_xlfn.FORMULATEXT(U6)</f>
        <v>=U5+$W$7</v>
      </c>
      <c r="W6">
        <f>W5/2</f>
        <v>6</v>
      </c>
      <c r="X6" s="3" t="s">
        <v>541</v>
      </c>
      <c r="AC6" t="str">
        <f t="shared" ca="1" si="1"/>
        <v>=W5/2</v>
      </c>
    </row>
    <row r="7" spans="1:29">
      <c r="B7" s="1" t="s">
        <v>2</v>
      </c>
      <c r="C7" s="1">
        <v>5.4</v>
      </c>
      <c r="D7" t="s">
        <v>19</v>
      </c>
      <c r="E7" s="9">
        <f t="shared" si="3"/>
        <v>0.1312903444391596</v>
      </c>
      <c r="F7" s="9" t="str">
        <f t="shared" ca="1" si="4"/>
        <v>=SQRT(2)*IMABS(D7)/$K$1</v>
      </c>
      <c r="G7" s="5">
        <f t="shared" si="2"/>
        <v>1.7237154542953166E-2</v>
      </c>
      <c r="H7" s="9" t="str">
        <f t="shared" ref="H7" ca="1" si="6">_xlfn.FORMULATEXT(G7)</f>
        <v>=E7^2</v>
      </c>
      <c r="I7" s="5">
        <f t="shared" ref="I7:I70" si="7">I6+$K$7</f>
        <v>3.90625E-3</v>
      </c>
      <c r="J7" s="9" t="str">
        <f t="shared" ref="J7" ca="1" si="8">_xlfn.FORMULATEXT(I7)</f>
        <v>=I6+$K$7</v>
      </c>
      <c r="K7" s="8">
        <f>(2*K6)/K1</f>
        <v>1.953125E-3</v>
      </c>
      <c r="L7" s="13" t="s">
        <v>542</v>
      </c>
      <c r="R7" s="3" t="str">
        <f t="shared" ca="1" si="0"/>
        <v>=(2*K6)/K1</v>
      </c>
      <c r="U7" s="5">
        <f t="shared" ref="U7:U70" si="9">U6+$W$7</f>
        <v>4.6875E-2</v>
      </c>
      <c r="V7" s="9" t="str">
        <f t="shared" ca="1" si="5"/>
        <v>=U6+$W$7</v>
      </c>
      <c r="W7" s="5">
        <f>(2*W6)/W1</f>
        <v>2.34375E-2</v>
      </c>
      <c r="X7" s="13" t="s">
        <v>543</v>
      </c>
      <c r="AC7" t="str">
        <f t="shared" ca="1" si="1"/>
        <v>=(2*W6)/W1</v>
      </c>
    </row>
    <row r="8" spans="1:29">
      <c r="B8" s="1" t="s">
        <v>3</v>
      </c>
      <c r="C8" s="1">
        <v>6.6</v>
      </c>
      <c r="D8" t="s">
        <v>20</v>
      </c>
      <c r="E8" s="9">
        <f t="shared" si="3"/>
        <v>0.20430917119206085</v>
      </c>
      <c r="F8" s="9" t="str">
        <f t="shared" ca="1" si="4"/>
        <v>=SQRT(2)*IMABS(D8)/$K$1</v>
      </c>
      <c r="G8" s="5">
        <f t="shared" si="2"/>
        <v>4.1742237433186828E-2</v>
      </c>
      <c r="H8" s="9" t="str">
        <f t="shared" ref="H8" ca="1" si="10">_xlfn.FORMULATEXT(G8)</f>
        <v>=E8^2</v>
      </c>
      <c r="I8" s="5">
        <f t="shared" si="7"/>
        <v>5.859375E-3</v>
      </c>
      <c r="J8" s="9" t="str">
        <f t="shared" ref="J8" ca="1" si="11">_xlfn.FORMULATEXT(I8)</f>
        <v>=I7+$K$7</v>
      </c>
      <c r="U8" s="5">
        <f t="shared" si="9"/>
        <v>7.03125E-2</v>
      </c>
      <c r="V8" s="9" t="str">
        <f t="shared" ca="1" si="5"/>
        <v>=U7+$W$7</v>
      </c>
    </row>
    <row r="9" spans="1:29">
      <c r="B9" s="1" t="s">
        <v>4</v>
      </c>
      <c r="C9" s="1">
        <v>10</v>
      </c>
      <c r="D9" t="s">
        <v>21</v>
      </c>
      <c r="E9" s="9">
        <f t="shared" si="3"/>
        <v>8.5811607228323136E-2</v>
      </c>
      <c r="F9" s="9" t="str">
        <f t="shared" ca="1" si="4"/>
        <v>=SQRT(2)*IMABS(D9)/$K$1</v>
      </c>
      <c r="G9" s="5">
        <f t="shared" si="2"/>
        <v>7.3636319351079995E-3</v>
      </c>
      <c r="H9" s="9" t="str">
        <f t="shared" ref="H9" ca="1" si="12">_xlfn.FORMULATEXT(G9)</f>
        <v>=E9^2</v>
      </c>
      <c r="I9" s="5">
        <f t="shared" si="7"/>
        <v>7.8125E-3</v>
      </c>
      <c r="J9" s="9" t="str">
        <f t="shared" ref="J9" ca="1" si="13">_xlfn.FORMULATEXT(I9)</f>
        <v>=I8+$K$7</v>
      </c>
      <c r="U9" s="5">
        <f t="shared" si="9"/>
        <v>9.375E-2</v>
      </c>
      <c r="V9" s="9" t="str">
        <f t="shared" ca="1" si="5"/>
        <v>=U8+$W$7</v>
      </c>
    </row>
    <row r="10" spans="1:29">
      <c r="B10" s="1" t="s">
        <v>5</v>
      </c>
      <c r="C10" s="1">
        <v>12.2</v>
      </c>
      <c r="D10" t="s">
        <v>22</v>
      </c>
      <c r="E10" s="9">
        <f t="shared" si="3"/>
        <v>0.20324593963403845</v>
      </c>
      <c r="F10" s="9"/>
      <c r="G10" s="5">
        <f t="shared" si="2"/>
        <v>4.1308911977723198E-2</v>
      </c>
      <c r="H10" s="5"/>
      <c r="I10" s="5">
        <f t="shared" si="7"/>
        <v>9.765625E-3</v>
      </c>
      <c r="J10" s="5"/>
      <c r="U10" s="5">
        <f t="shared" si="9"/>
        <v>0.1171875</v>
      </c>
      <c r="V10" s="5"/>
    </row>
    <row r="11" spans="1:29">
      <c r="B11" s="1" t="s">
        <v>6</v>
      </c>
      <c r="C11" s="1">
        <v>15.6</v>
      </c>
      <c r="D11" t="s">
        <v>23</v>
      </c>
      <c r="E11" s="9">
        <f t="shared" si="3"/>
        <v>0.21402019472857683</v>
      </c>
      <c r="F11" s="9"/>
      <c r="G11" s="5">
        <f t="shared" si="2"/>
        <v>4.580464375165795E-2</v>
      </c>
      <c r="H11" s="5"/>
      <c r="I11" s="5">
        <f t="shared" si="7"/>
        <v>1.171875E-2</v>
      </c>
      <c r="J11" s="5"/>
      <c r="U11" s="5">
        <f t="shared" si="9"/>
        <v>0.140625</v>
      </c>
      <c r="V11" s="5"/>
    </row>
    <row r="12" spans="1:29">
      <c r="B12" s="1" t="s">
        <v>7</v>
      </c>
      <c r="C12" s="1">
        <v>15.3</v>
      </c>
      <c r="D12" t="s">
        <v>24</v>
      </c>
      <c r="E12" s="9">
        <f t="shared" si="3"/>
        <v>0.12425358859721632</v>
      </c>
      <c r="F12" s="9"/>
      <c r="G12" s="5">
        <f t="shared" si="2"/>
        <v>1.5438954279286285E-2</v>
      </c>
      <c r="H12" s="5"/>
      <c r="I12" s="5">
        <f t="shared" si="7"/>
        <v>1.3671875E-2</v>
      </c>
      <c r="J12" s="5"/>
      <c r="U12" s="5">
        <f t="shared" si="9"/>
        <v>0.1640625</v>
      </c>
      <c r="V12" s="5"/>
    </row>
    <row r="13" spans="1:29">
      <c r="B13" s="1" t="s">
        <v>8</v>
      </c>
      <c r="C13" s="1">
        <v>12.8</v>
      </c>
      <c r="D13" t="s">
        <v>25</v>
      </c>
      <c r="E13" s="9">
        <f t="shared" si="3"/>
        <v>5.5101367844383325E-2</v>
      </c>
      <c r="F13" s="9"/>
      <c r="G13" s="5">
        <f t="shared" si="2"/>
        <v>3.0361607383220406E-3</v>
      </c>
      <c r="H13" s="5"/>
      <c r="I13" s="5">
        <f t="shared" si="7"/>
        <v>1.5625E-2</v>
      </c>
      <c r="J13" s="5"/>
      <c r="U13" s="5">
        <f t="shared" si="9"/>
        <v>0.1875</v>
      </c>
      <c r="V13" s="5"/>
    </row>
    <row r="14" spans="1:29">
      <c r="B14" s="1" t="s">
        <v>9</v>
      </c>
      <c r="C14" s="1">
        <v>10.7</v>
      </c>
      <c r="D14" t="s">
        <v>26</v>
      </c>
      <c r="E14" s="9">
        <f t="shared" si="3"/>
        <v>5.7396143527929669E-2</v>
      </c>
      <c r="F14" s="9"/>
      <c r="G14" s="5">
        <f t="shared" si="2"/>
        <v>3.2943172918787028E-3</v>
      </c>
      <c r="H14" s="5"/>
      <c r="I14" s="5">
        <f t="shared" si="7"/>
        <v>1.7578125E-2</v>
      </c>
      <c r="J14" s="5"/>
      <c r="U14" s="5">
        <f t="shared" si="9"/>
        <v>0.2109375</v>
      </c>
      <c r="V14" s="5"/>
    </row>
    <row r="15" spans="1:29">
      <c r="B15" s="1" t="s">
        <v>10</v>
      </c>
      <c r="C15" s="1">
        <v>5.7</v>
      </c>
      <c r="D15" t="s">
        <v>27</v>
      </c>
      <c r="E15" s="9">
        <f t="shared" si="3"/>
        <v>0.12216758413287662</v>
      </c>
      <c r="F15" s="9"/>
      <c r="G15" s="5">
        <f t="shared" si="2"/>
        <v>1.4924918612863488E-2</v>
      </c>
      <c r="H15" s="5"/>
      <c r="I15" s="5">
        <f t="shared" si="7"/>
        <v>1.953125E-2</v>
      </c>
      <c r="J15" s="5"/>
      <c r="U15" s="5">
        <f t="shared" si="9"/>
        <v>0.234375</v>
      </c>
      <c r="V15" s="5"/>
    </row>
    <row r="16" spans="1:29">
      <c r="B16" s="1" t="s">
        <v>11</v>
      </c>
      <c r="C16" s="1">
        <v>5.3</v>
      </c>
      <c r="D16" t="s">
        <v>28</v>
      </c>
      <c r="E16" s="9">
        <f t="shared" si="3"/>
        <v>0.13487264560065812</v>
      </c>
      <c r="F16" s="9"/>
      <c r="G16" s="5">
        <f t="shared" si="2"/>
        <v>1.8190630531320723E-2</v>
      </c>
      <c r="H16" s="5"/>
      <c r="I16" s="5">
        <f t="shared" si="7"/>
        <v>2.1484375E-2</v>
      </c>
      <c r="J16" s="5"/>
      <c r="U16" s="5">
        <f t="shared" si="9"/>
        <v>0.2578125</v>
      </c>
      <c r="V16" s="5"/>
    </row>
    <row r="17" spans="1:22">
      <c r="A17">
        <v>1978</v>
      </c>
      <c r="B17" s="1" t="s">
        <v>0</v>
      </c>
      <c r="C17" s="1">
        <v>2.9</v>
      </c>
      <c r="D17" t="s">
        <v>29</v>
      </c>
      <c r="E17" s="9">
        <f t="shared" si="3"/>
        <v>1.5109956132467116E-2</v>
      </c>
      <c r="F17" s="9"/>
      <c r="G17" s="5">
        <f t="shared" si="2"/>
        <v>2.283107743250806E-4</v>
      </c>
      <c r="H17" s="5"/>
      <c r="I17" s="5">
        <f t="shared" si="7"/>
        <v>2.34375E-2</v>
      </c>
      <c r="J17" s="5"/>
      <c r="U17" s="5">
        <f t="shared" si="9"/>
        <v>0.28125</v>
      </c>
      <c r="V17" s="5"/>
    </row>
    <row r="18" spans="1:22">
      <c r="B18" s="1" t="s">
        <v>1</v>
      </c>
      <c r="C18" s="1">
        <v>1.8</v>
      </c>
      <c r="D18" t="s">
        <v>30</v>
      </c>
      <c r="E18" s="9">
        <f t="shared" si="3"/>
        <v>5.8866528104512691E-2</v>
      </c>
      <c r="F18" s="9"/>
      <c r="G18" s="5">
        <f t="shared" si="2"/>
        <v>3.4652681310793827E-3</v>
      </c>
      <c r="H18" s="5"/>
      <c r="I18" s="5">
        <f t="shared" si="7"/>
        <v>2.5390625E-2</v>
      </c>
      <c r="J18" s="5"/>
      <c r="U18" s="5">
        <f t="shared" si="9"/>
        <v>0.3046875</v>
      </c>
      <c r="V18" s="5"/>
    </row>
    <row r="19" spans="1:22">
      <c r="B19" s="1" t="s">
        <v>2</v>
      </c>
      <c r="C19" s="1">
        <v>6.3</v>
      </c>
      <c r="D19" t="s">
        <v>31</v>
      </c>
      <c r="E19" s="9">
        <f t="shared" si="3"/>
        <v>8.2595087463317965E-2</v>
      </c>
      <c r="F19" s="9"/>
      <c r="G19" s="5">
        <f t="shared" si="2"/>
        <v>6.8219484730731444E-3</v>
      </c>
      <c r="H19" s="5"/>
      <c r="I19" s="5">
        <f t="shared" si="7"/>
        <v>2.734375E-2</v>
      </c>
      <c r="J19" s="5"/>
      <c r="U19" s="5">
        <f t="shared" si="9"/>
        <v>0.328125</v>
      </c>
      <c r="V19" s="5"/>
    </row>
    <row r="20" spans="1:22">
      <c r="B20" s="1" t="s">
        <v>3</v>
      </c>
      <c r="C20" s="1">
        <v>5.9</v>
      </c>
      <c r="D20" t="s">
        <v>32</v>
      </c>
      <c r="E20" s="9">
        <f t="shared" si="3"/>
        <v>0.11428777967527391</v>
      </c>
      <c r="F20" s="9"/>
      <c r="G20" s="5">
        <f t="shared" si="2"/>
        <v>1.3061696583103953E-2</v>
      </c>
      <c r="H20" s="5"/>
      <c r="I20" s="5">
        <f t="shared" si="7"/>
        <v>2.9296875E-2</v>
      </c>
      <c r="J20" s="5"/>
      <c r="U20" s="5">
        <f t="shared" si="9"/>
        <v>0.3515625</v>
      </c>
      <c r="V20" s="5"/>
    </row>
    <row r="21" spans="1:22">
      <c r="B21" s="1" t="s">
        <v>4</v>
      </c>
      <c r="C21" s="1">
        <v>11.4</v>
      </c>
      <c r="D21" t="s">
        <v>33</v>
      </c>
      <c r="E21" s="9">
        <f t="shared" si="3"/>
        <v>0.13605614628847656</v>
      </c>
      <c r="F21" s="9"/>
      <c r="G21" s="5">
        <f t="shared" si="2"/>
        <v>1.8511274942871334E-2</v>
      </c>
      <c r="H21" s="5"/>
      <c r="I21" s="5">
        <f t="shared" si="7"/>
        <v>3.125E-2</v>
      </c>
      <c r="J21" s="5"/>
      <c r="U21" s="5">
        <f t="shared" si="9"/>
        <v>0.375</v>
      </c>
      <c r="V21" s="5"/>
    </row>
    <row r="22" spans="1:22">
      <c r="B22" s="1" t="s">
        <v>5</v>
      </c>
      <c r="C22" s="1">
        <v>13.3</v>
      </c>
      <c r="D22" t="s">
        <v>34</v>
      </c>
      <c r="E22" s="9">
        <f t="shared" si="3"/>
        <v>0.13928482430480082</v>
      </c>
      <c r="F22" s="9"/>
      <c r="G22" s="5">
        <f t="shared" si="2"/>
        <v>1.9400262281619236E-2</v>
      </c>
      <c r="H22" s="5"/>
      <c r="I22" s="5">
        <f t="shared" si="7"/>
        <v>3.3203125E-2</v>
      </c>
      <c r="J22" s="5"/>
      <c r="U22" s="5">
        <f t="shared" si="9"/>
        <v>0.3984375</v>
      </c>
      <c r="V22" s="5"/>
    </row>
    <row r="23" spans="1:22">
      <c r="B23" s="1" t="s">
        <v>6</v>
      </c>
      <c r="C23" s="1">
        <v>14.2</v>
      </c>
      <c r="D23" t="s">
        <v>35</v>
      </c>
      <c r="E23" s="9">
        <f t="shared" si="3"/>
        <v>0.26176678887262089</v>
      </c>
      <c r="F23" s="9"/>
      <c r="G23" s="5">
        <f t="shared" si="2"/>
        <v>6.852185175668328E-2</v>
      </c>
      <c r="H23" s="5"/>
      <c r="I23" s="5">
        <f t="shared" si="7"/>
        <v>3.515625E-2</v>
      </c>
      <c r="J23" s="5"/>
      <c r="U23" s="5">
        <f t="shared" si="9"/>
        <v>0.421875</v>
      </c>
      <c r="V23" s="5"/>
    </row>
    <row r="24" spans="1:22">
      <c r="B24" s="1" t="s">
        <v>7</v>
      </c>
      <c r="C24" s="1">
        <v>14.7</v>
      </c>
      <c r="D24" t="s">
        <v>36</v>
      </c>
      <c r="E24" s="9">
        <f t="shared" si="3"/>
        <v>7.842026659009145E-2</v>
      </c>
      <c r="F24" s="9"/>
      <c r="G24" s="5">
        <f t="shared" si="2"/>
        <v>6.1497382120610129E-3</v>
      </c>
      <c r="H24" s="5"/>
      <c r="I24" s="5">
        <f t="shared" si="7"/>
        <v>3.7109375E-2</v>
      </c>
      <c r="J24" s="5"/>
      <c r="U24" s="5">
        <f t="shared" si="9"/>
        <v>0.4453125</v>
      </c>
      <c r="V24" s="5"/>
    </row>
    <row r="25" spans="1:22">
      <c r="B25" s="1" t="s">
        <v>8</v>
      </c>
      <c r="C25" s="1">
        <v>13.5</v>
      </c>
      <c r="D25" t="s">
        <v>37</v>
      </c>
      <c r="E25" s="9">
        <f t="shared" si="3"/>
        <v>6.6107156381948889E-2</v>
      </c>
      <c r="F25" s="9"/>
      <c r="G25" s="5">
        <f t="shared" si="2"/>
        <v>4.3701561249074455E-3</v>
      </c>
      <c r="H25" s="5"/>
      <c r="I25" s="5">
        <f t="shared" si="7"/>
        <v>3.90625E-2</v>
      </c>
      <c r="J25" s="5"/>
      <c r="U25" s="5">
        <f t="shared" si="9"/>
        <v>0.46875</v>
      </c>
      <c r="V25" s="5"/>
    </row>
    <row r="26" spans="1:22">
      <c r="B26" s="1" t="s">
        <v>9</v>
      </c>
      <c r="C26" s="1">
        <v>11.6</v>
      </c>
      <c r="D26" t="s">
        <v>38</v>
      </c>
      <c r="E26" s="9">
        <f t="shared" si="3"/>
        <v>8.6101286590140311E-2</v>
      </c>
      <c r="F26" s="9"/>
      <c r="G26" s="5">
        <f t="shared" si="2"/>
        <v>7.4134315524774759E-3</v>
      </c>
      <c r="H26" s="5"/>
      <c r="I26" s="5">
        <f t="shared" si="7"/>
        <v>4.1015625E-2</v>
      </c>
      <c r="J26" s="5"/>
      <c r="U26" s="5">
        <f t="shared" si="9"/>
        <v>0.4921875</v>
      </c>
      <c r="V26" s="5"/>
    </row>
    <row r="27" spans="1:22">
      <c r="B27" s="1" t="s">
        <v>10</v>
      </c>
      <c r="C27" s="1">
        <v>8.1999999999999993</v>
      </c>
      <c r="D27" t="s">
        <v>39</v>
      </c>
      <c r="E27" s="9">
        <f t="shared" si="3"/>
        <v>4.6304667228816779E-2</v>
      </c>
      <c r="F27" s="9"/>
      <c r="G27" s="5">
        <f t="shared" si="2"/>
        <v>2.1441222071714584E-3</v>
      </c>
      <c r="H27" s="5"/>
      <c r="I27" s="5">
        <f t="shared" si="7"/>
        <v>4.296875E-2</v>
      </c>
      <c r="J27" s="5"/>
      <c r="U27" s="5">
        <f t="shared" si="9"/>
        <v>0.515625</v>
      </c>
      <c r="V27" s="5"/>
    </row>
    <row r="28" spans="1:22">
      <c r="B28" s="1" t="s">
        <v>11</v>
      </c>
      <c r="C28" s="1">
        <v>2.6</v>
      </c>
      <c r="D28" t="s">
        <v>40</v>
      </c>
      <c r="E28" s="9">
        <f t="shared" si="3"/>
        <v>5.4549202894954588E-2</v>
      </c>
      <c r="F28" s="9"/>
      <c r="G28" s="5">
        <f t="shared" si="2"/>
        <v>2.9756155364749218E-3</v>
      </c>
      <c r="H28" s="5"/>
      <c r="I28" s="5">
        <f t="shared" si="7"/>
        <v>4.4921875E-2</v>
      </c>
      <c r="J28" s="5"/>
      <c r="U28" s="5">
        <f t="shared" si="9"/>
        <v>0.5390625</v>
      </c>
      <c r="V28" s="5"/>
    </row>
    <row r="29" spans="1:22">
      <c r="A29">
        <v>1979</v>
      </c>
      <c r="B29" s="1" t="s">
        <v>0</v>
      </c>
      <c r="C29" s="1">
        <v>-0.2</v>
      </c>
      <c r="D29" t="s">
        <v>41</v>
      </c>
      <c r="E29" s="9">
        <f t="shared" si="3"/>
        <v>2.5399801820888017E-2</v>
      </c>
      <c r="F29" s="9"/>
      <c r="G29" s="5">
        <f t="shared" si="2"/>
        <v>6.4514993254038619E-4</v>
      </c>
      <c r="H29" s="5"/>
      <c r="I29" s="5">
        <f t="shared" si="7"/>
        <v>4.6875E-2</v>
      </c>
      <c r="J29" s="5"/>
      <c r="U29" s="5">
        <f t="shared" si="9"/>
        <v>0.5625</v>
      </c>
      <c r="V29" s="5"/>
    </row>
    <row r="30" spans="1:22">
      <c r="B30" s="1" t="s">
        <v>1</v>
      </c>
      <c r="C30" s="1">
        <v>0.5</v>
      </c>
      <c r="D30" t="s">
        <v>42</v>
      </c>
      <c r="E30" s="9">
        <f t="shared" si="3"/>
        <v>9.0327850728324041E-2</v>
      </c>
      <c r="F30" s="9"/>
      <c r="G30" s="5">
        <f t="shared" si="2"/>
        <v>8.1591206171983902E-3</v>
      </c>
      <c r="H30" s="5"/>
      <c r="I30" s="5">
        <f t="shared" si="7"/>
        <v>4.8828125E-2</v>
      </c>
      <c r="J30" s="5"/>
      <c r="U30" s="5">
        <f t="shared" si="9"/>
        <v>0.5859375</v>
      </c>
      <c r="V30" s="5"/>
    </row>
    <row r="31" spans="1:22">
      <c r="B31" s="1" t="s">
        <v>2</v>
      </c>
      <c r="C31" s="1">
        <v>3.8</v>
      </c>
      <c r="D31" t="s">
        <v>43</v>
      </c>
      <c r="E31" s="9">
        <f t="shared" si="3"/>
        <v>7.6700888806567141E-2</v>
      </c>
      <c r="F31" s="9"/>
      <c r="G31" s="5">
        <f t="shared" si="2"/>
        <v>5.883026343717377E-3</v>
      </c>
      <c r="H31" s="5"/>
      <c r="I31" s="5">
        <f t="shared" si="7"/>
        <v>5.078125E-2</v>
      </c>
      <c r="J31" s="5"/>
      <c r="U31" s="5">
        <f t="shared" si="9"/>
        <v>0.609375</v>
      </c>
      <c r="V31" s="5"/>
    </row>
    <row r="32" spans="1:22">
      <c r="B32" s="1" t="s">
        <v>3</v>
      </c>
      <c r="C32" s="1">
        <v>7.4</v>
      </c>
      <c r="D32" t="s">
        <v>44</v>
      </c>
      <c r="E32" s="9">
        <f t="shared" si="3"/>
        <v>3.4883917177236413E-2</v>
      </c>
      <c r="F32" s="9"/>
      <c r="G32" s="5">
        <f t="shared" si="2"/>
        <v>1.2168876776282897E-3</v>
      </c>
      <c r="H32" s="5"/>
      <c r="I32" s="5">
        <f t="shared" si="7"/>
        <v>5.2734375E-2</v>
      </c>
      <c r="J32" s="5"/>
      <c r="U32" s="5">
        <f t="shared" si="9"/>
        <v>0.6328125</v>
      </c>
      <c r="V32" s="5"/>
    </row>
    <row r="33" spans="1:25">
      <c r="B33" s="1" t="s">
        <v>4</v>
      </c>
      <c r="C33" s="1">
        <v>9.5</v>
      </c>
      <c r="D33" t="s">
        <v>45</v>
      </c>
      <c r="E33" s="9">
        <f t="shared" si="3"/>
        <v>5.6825665328405744E-2</v>
      </c>
      <c r="F33" s="9"/>
      <c r="G33" s="5">
        <f t="shared" si="2"/>
        <v>3.2291562400159749E-3</v>
      </c>
      <c r="H33" s="5"/>
      <c r="I33" s="5">
        <f t="shared" si="7"/>
        <v>5.46875E-2</v>
      </c>
      <c r="J33" s="5"/>
      <c r="U33" s="5">
        <f t="shared" si="9"/>
        <v>0.65625</v>
      </c>
      <c r="V33" s="5"/>
    </row>
    <row r="34" spans="1:25">
      <c r="B34" s="1" t="s">
        <v>5</v>
      </c>
      <c r="C34" s="1">
        <v>14.2</v>
      </c>
      <c r="D34" t="s">
        <v>46</v>
      </c>
      <c r="E34" s="9">
        <f t="shared" si="3"/>
        <v>0.12143157063461928</v>
      </c>
      <c r="F34" s="9"/>
      <c r="G34" s="5">
        <f t="shared" si="2"/>
        <v>1.474562634679053E-2</v>
      </c>
      <c r="H34" s="5"/>
      <c r="I34" s="5">
        <f t="shared" si="7"/>
        <v>5.6640625E-2</v>
      </c>
      <c r="J34" s="5"/>
      <c r="U34" s="5">
        <f t="shared" si="9"/>
        <v>0.6796875</v>
      </c>
      <c r="V34" s="5"/>
    </row>
    <row r="35" spans="1:25">
      <c r="B35" s="1" t="s">
        <v>6</v>
      </c>
      <c r="C35" s="1">
        <v>15.8</v>
      </c>
      <c r="D35" t="s">
        <v>47</v>
      </c>
      <c r="E35" s="9">
        <f t="shared" si="3"/>
        <v>4.9370191489296451E-2</v>
      </c>
      <c r="F35" s="9"/>
      <c r="G35" s="5">
        <f t="shared" si="2"/>
        <v>2.4374158076897997E-3</v>
      </c>
      <c r="H35" s="5"/>
      <c r="I35" s="5">
        <f t="shared" si="7"/>
        <v>5.859375E-2</v>
      </c>
      <c r="J35" s="5"/>
      <c r="U35" s="5">
        <f t="shared" si="9"/>
        <v>0.703125</v>
      </c>
      <c r="V35" s="5"/>
    </row>
    <row r="36" spans="1:25">
      <c r="B36" s="1" t="s">
        <v>7</v>
      </c>
      <c r="C36" s="1">
        <v>14.8</v>
      </c>
      <c r="D36" t="s">
        <v>48</v>
      </c>
      <c r="E36" s="9">
        <f t="shared" si="3"/>
        <v>9.3439246952801841E-2</v>
      </c>
      <c r="F36" s="9"/>
      <c r="G36" s="5">
        <f t="shared" si="2"/>
        <v>8.7308928711066873E-3</v>
      </c>
      <c r="H36" s="5"/>
      <c r="I36" s="5">
        <f t="shared" si="7"/>
        <v>6.0546875E-2</v>
      </c>
      <c r="J36" s="5"/>
      <c r="U36" s="5">
        <f t="shared" si="9"/>
        <v>0.7265625</v>
      </c>
      <c r="V36" s="5"/>
    </row>
    <row r="37" spans="1:25">
      <c r="B37" s="1" t="s">
        <v>8</v>
      </c>
      <c r="C37" s="1">
        <v>12.9</v>
      </c>
      <c r="D37" t="s">
        <v>49</v>
      </c>
      <c r="E37" s="9">
        <f t="shared" si="3"/>
        <v>0.19314971160695307</v>
      </c>
      <c r="F37" s="9"/>
      <c r="G37" s="5">
        <f t="shared" si="2"/>
        <v>3.7306811093849146E-2</v>
      </c>
      <c r="H37" s="5"/>
      <c r="I37" s="5">
        <f t="shared" si="7"/>
        <v>6.25E-2</v>
      </c>
      <c r="J37" s="5"/>
      <c r="U37" s="5">
        <f t="shared" si="9"/>
        <v>0.75</v>
      </c>
      <c r="V37" s="5"/>
    </row>
    <row r="38" spans="1:25">
      <c r="B38" s="1" t="s">
        <v>9</v>
      </c>
      <c r="C38" s="1">
        <v>10.4</v>
      </c>
      <c r="D38" t="s">
        <v>50</v>
      </c>
      <c r="E38" s="9">
        <f t="shared" si="3"/>
        <v>0.2428893965738767</v>
      </c>
      <c r="F38" s="9"/>
      <c r="G38" s="5">
        <f t="shared" si="2"/>
        <v>5.8995258968021949E-2</v>
      </c>
      <c r="H38" s="5"/>
      <c r="I38" s="5">
        <f t="shared" si="7"/>
        <v>6.4453125E-2</v>
      </c>
      <c r="J38" s="5"/>
      <c r="U38" s="5">
        <f t="shared" si="9"/>
        <v>0.7734375</v>
      </c>
      <c r="V38" s="5"/>
    </row>
    <row r="39" spans="1:25">
      <c r="B39" s="1" t="s">
        <v>10</v>
      </c>
      <c r="C39" s="1">
        <v>6.3</v>
      </c>
      <c r="D39" t="s">
        <v>51</v>
      </c>
      <c r="E39" s="9">
        <f t="shared" si="3"/>
        <v>9.2611267163762959E-2</v>
      </c>
      <c r="F39" s="9"/>
      <c r="G39" s="5">
        <f t="shared" si="2"/>
        <v>8.5768468056778794E-3</v>
      </c>
      <c r="H39" s="5"/>
      <c r="I39" s="5">
        <f t="shared" si="7"/>
        <v>6.640625E-2</v>
      </c>
      <c r="J39" s="5"/>
      <c r="U39" s="5">
        <f t="shared" si="9"/>
        <v>0.796875</v>
      </c>
      <c r="V39" s="5"/>
    </row>
    <row r="40" spans="1:25">
      <c r="B40" s="1" t="s">
        <v>11</v>
      </c>
      <c r="C40" s="1">
        <v>5.2</v>
      </c>
      <c r="D40" t="s">
        <v>52</v>
      </c>
      <c r="E40" s="9">
        <f t="shared" si="3"/>
        <v>0.23882986847175156</v>
      </c>
      <c r="F40" s="9"/>
      <c r="G40" s="5">
        <f t="shared" si="2"/>
        <v>5.7039706074234149E-2</v>
      </c>
      <c r="H40" s="5"/>
      <c r="I40" s="5">
        <f t="shared" si="7"/>
        <v>6.8359375E-2</v>
      </c>
      <c r="J40" s="5"/>
      <c r="U40" s="5">
        <f t="shared" si="9"/>
        <v>0.8203125</v>
      </c>
      <c r="V40" s="5"/>
    </row>
    <row r="41" spans="1:25">
      <c r="A41">
        <v>1980</v>
      </c>
      <c r="B41" s="1" t="s">
        <v>0</v>
      </c>
      <c r="C41" s="1">
        <v>1.9</v>
      </c>
      <c r="D41" t="s">
        <v>53</v>
      </c>
      <c r="E41" s="9">
        <f t="shared" si="3"/>
        <v>0.17729810818350916</v>
      </c>
      <c r="F41" s="9"/>
      <c r="G41" s="5">
        <f t="shared" si="2"/>
        <v>3.1434619165451316E-2</v>
      </c>
      <c r="H41" s="5"/>
      <c r="I41" s="5">
        <f t="shared" si="7"/>
        <v>7.03125E-2</v>
      </c>
      <c r="J41" s="5"/>
      <c r="U41" s="5">
        <f t="shared" si="9"/>
        <v>0.84375</v>
      </c>
      <c r="V41" s="5"/>
    </row>
    <row r="42" spans="1:25">
      <c r="B42" s="1" t="s">
        <v>1</v>
      </c>
      <c r="C42" s="1">
        <v>4.7</v>
      </c>
      <c r="D42" t="s">
        <v>54</v>
      </c>
      <c r="E42" s="9">
        <f t="shared" si="3"/>
        <v>0.17033637985424102</v>
      </c>
      <c r="F42" s="9"/>
      <c r="G42" s="5">
        <f t="shared" si="2"/>
        <v>2.9014482301848287E-2</v>
      </c>
      <c r="H42" s="5"/>
      <c r="I42" s="5">
        <f t="shared" si="7"/>
        <v>7.2265625E-2</v>
      </c>
      <c r="J42" s="5"/>
      <c r="U42" s="5">
        <f t="shared" si="9"/>
        <v>0.8671875</v>
      </c>
      <c r="V42" s="5"/>
    </row>
    <row r="43" spans="1:25">
      <c r="B43" s="1" t="s">
        <v>2</v>
      </c>
      <c r="C43" s="1">
        <v>4.2</v>
      </c>
      <c r="D43" t="s">
        <v>55</v>
      </c>
      <c r="E43" s="9">
        <f t="shared" si="3"/>
        <v>5.2348702587641474E-2</v>
      </c>
      <c r="F43" s="9"/>
      <c r="G43" s="5">
        <f t="shared" si="2"/>
        <v>2.7403866626093411E-3</v>
      </c>
      <c r="H43" s="5"/>
      <c r="I43" s="5">
        <f t="shared" si="7"/>
        <v>7.421875E-2</v>
      </c>
      <c r="J43" s="5"/>
      <c r="U43" s="5">
        <f t="shared" si="9"/>
        <v>0.890625</v>
      </c>
      <c r="V43" s="5"/>
    </row>
    <row r="44" spans="1:25">
      <c r="B44" s="1" t="s">
        <v>3</v>
      </c>
      <c r="C44" s="1">
        <v>8.8000000000000007</v>
      </c>
      <c r="D44" t="s">
        <v>56</v>
      </c>
      <c r="E44" s="9">
        <f t="shared" si="3"/>
        <v>0.3125510013815509</v>
      </c>
      <c r="F44" s="9"/>
      <c r="G44" s="5">
        <f t="shared" si="2"/>
        <v>9.7688128464610224E-2</v>
      </c>
      <c r="H44" s="5"/>
      <c r="I44" s="5">
        <f t="shared" si="7"/>
        <v>7.6171875E-2</v>
      </c>
      <c r="J44" s="5"/>
      <c r="U44" s="5">
        <f t="shared" si="9"/>
        <v>0.9140625</v>
      </c>
      <c r="V44" s="5"/>
    </row>
    <row r="45" spans="1:25">
      <c r="B45" s="1" t="s">
        <v>4</v>
      </c>
      <c r="C45" s="1">
        <v>10.9</v>
      </c>
      <c r="D45" t="s">
        <v>57</v>
      </c>
      <c r="E45" s="9">
        <f t="shared" si="3"/>
        <v>0.50731313367607533</v>
      </c>
      <c r="F45" s="9"/>
      <c r="G45" s="5">
        <f t="shared" si="2"/>
        <v>0.25736661560023949</v>
      </c>
      <c r="H45" s="5"/>
      <c r="I45" s="5">
        <f t="shared" si="7"/>
        <v>7.8125E-2</v>
      </c>
      <c r="J45" s="5"/>
      <c r="U45" s="5">
        <f t="shared" si="9"/>
        <v>0.9375</v>
      </c>
      <c r="V45" s="5"/>
    </row>
    <row r="46" spans="1:25">
      <c r="B46" s="1" t="s">
        <v>5</v>
      </c>
      <c r="C46" s="1">
        <v>13.5</v>
      </c>
      <c r="D46" t="s">
        <v>58</v>
      </c>
      <c r="E46" s="9">
        <f t="shared" si="3"/>
        <v>0.69803911680652986</v>
      </c>
      <c r="F46" s="9"/>
      <c r="G46" s="5">
        <f t="shared" si="2"/>
        <v>0.48725860859204023</v>
      </c>
      <c r="H46" s="5"/>
      <c r="I46" s="5">
        <f t="shared" si="7"/>
        <v>8.0078125E-2</v>
      </c>
      <c r="J46" s="5"/>
      <c r="U46" s="5">
        <f t="shared" si="9"/>
        <v>0.9609375</v>
      </c>
      <c r="V46" s="5"/>
    </row>
    <row r="47" spans="1:25">
      <c r="B47" s="1" t="s">
        <v>6</v>
      </c>
      <c r="C47" s="1">
        <v>14.1</v>
      </c>
      <c r="D47" t="s">
        <v>59</v>
      </c>
      <c r="E47" s="9">
        <f t="shared" si="3"/>
        <v>1.7485856856135018</v>
      </c>
      <c r="F47" s="9"/>
      <c r="G47" s="5">
        <f t="shared" si="2"/>
        <v>3.0575518999324403</v>
      </c>
      <c r="H47" s="5"/>
      <c r="I47" s="5">
        <f t="shared" si="7"/>
        <v>8.203125E-2</v>
      </c>
      <c r="J47" s="5"/>
      <c r="U47" s="5">
        <f t="shared" si="9"/>
        <v>0.984375</v>
      </c>
      <c r="V47" s="5"/>
    </row>
    <row r="48" spans="1:25">
      <c r="B48" s="1" t="s">
        <v>7</v>
      </c>
      <c r="C48" s="1">
        <v>15.2</v>
      </c>
      <c r="D48" t="s">
        <v>60</v>
      </c>
      <c r="E48" s="9">
        <f t="shared" si="3"/>
        <v>3.7522584546263613</v>
      </c>
      <c r="F48" s="9"/>
      <c r="G48" s="10">
        <f t="shared" si="2"/>
        <v>14.079443510315009</v>
      </c>
      <c r="H48" s="10"/>
      <c r="I48" s="10">
        <f t="shared" si="7"/>
        <v>8.3984375E-2</v>
      </c>
      <c r="J48" s="10"/>
      <c r="K48" s="10">
        <f>1/I48</f>
        <v>11.906976744186046</v>
      </c>
      <c r="L48" t="str">
        <f ca="1">_xlfn.FORMULATEXT(K48)</f>
        <v>=1/I48</v>
      </c>
      <c r="U48" s="10">
        <f t="shared" si="9"/>
        <v>1.0078125</v>
      </c>
      <c r="V48" s="10"/>
      <c r="W48" s="14"/>
      <c r="X48">
        <f>1/U48</f>
        <v>0.99224806201550386</v>
      </c>
      <c r="Y48" t="str">
        <f ca="1">_xlfn.FORMULATEXT(X48)</f>
        <v>=1/U48</v>
      </c>
    </row>
    <row r="49" spans="1:22">
      <c r="B49" s="1" t="s">
        <v>8</v>
      </c>
      <c r="C49" s="1">
        <v>14.2</v>
      </c>
      <c r="D49" t="s">
        <v>61</v>
      </c>
      <c r="E49" s="9">
        <f t="shared" si="3"/>
        <v>1.011565867210072</v>
      </c>
      <c r="F49" s="9"/>
      <c r="G49" s="5">
        <f t="shared" si="2"/>
        <v>1.0232655037044651</v>
      </c>
      <c r="H49" s="5"/>
      <c r="I49" s="5">
        <f t="shared" si="7"/>
        <v>8.59375E-2</v>
      </c>
      <c r="J49" s="5"/>
      <c r="U49" s="5">
        <f t="shared" si="9"/>
        <v>1.03125</v>
      </c>
      <c r="V49" s="5"/>
    </row>
    <row r="50" spans="1:22">
      <c r="B50" s="1" t="s">
        <v>9</v>
      </c>
      <c r="C50" s="1">
        <v>8.3000000000000007</v>
      </c>
      <c r="D50" t="s">
        <v>62</v>
      </c>
      <c r="E50" s="9">
        <f t="shared" si="3"/>
        <v>0.53171594521320786</v>
      </c>
      <c r="F50" s="9"/>
      <c r="G50" s="5">
        <f t="shared" si="2"/>
        <v>0.28272184639397507</v>
      </c>
      <c r="H50" s="5"/>
      <c r="I50" s="5">
        <f t="shared" si="7"/>
        <v>8.7890625E-2</v>
      </c>
      <c r="J50" s="5"/>
      <c r="U50" s="5">
        <f t="shared" si="9"/>
        <v>1.0546875</v>
      </c>
      <c r="V50" s="5"/>
    </row>
    <row r="51" spans="1:22">
      <c r="B51" s="1" t="s">
        <v>10</v>
      </c>
      <c r="C51" s="1">
        <v>5.9</v>
      </c>
      <c r="D51" t="s">
        <v>63</v>
      </c>
      <c r="E51" s="9">
        <f t="shared" si="3"/>
        <v>0.39770908149384265</v>
      </c>
      <c r="F51" s="9"/>
      <c r="G51" s="5">
        <f t="shared" si="2"/>
        <v>0.15817251350267597</v>
      </c>
      <c r="H51" s="5"/>
      <c r="I51" s="5">
        <f t="shared" si="7"/>
        <v>8.984375E-2</v>
      </c>
      <c r="J51" s="5"/>
      <c r="U51" s="5">
        <f t="shared" si="9"/>
        <v>1.078125</v>
      </c>
      <c r="V51" s="5"/>
    </row>
    <row r="52" spans="1:22">
      <c r="B52" s="1" t="s">
        <v>11</v>
      </c>
      <c r="C52" s="1">
        <v>5.4</v>
      </c>
      <c r="D52" t="s">
        <v>64</v>
      </c>
      <c r="E52" s="9">
        <f t="shared" si="3"/>
        <v>0.35305143928890093</v>
      </c>
      <c r="F52" s="9"/>
      <c r="G52" s="5">
        <f t="shared" si="2"/>
        <v>0.1246453187839645</v>
      </c>
      <c r="H52" s="5"/>
      <c r="I52" s="5">
        <f t="shared" si="7"/>
        <v>9.1796875E-2</v>
      </c>
      <c r="J52" s="5"/>
      <c r="U52" s="5">
        <f t="shared" si="9"/>
        <v>1.1015625</v>
      </c>
      <c r="V52" s="5"/>
    </row>
    <row r="53" spans="1:22">
      <c r="A53">
        <v>1981</v>
      </c>
      <c r="B53" s="1" t="s">
        <v>0</v>
      </c>
      <c r="C53" s="1">
        <v>4.5</v>
      </c>
      <c r="D53" t="s">
        <v>65</v>
      </c>
      <c r="E53" s="9">
        <f t="shared" si="3"/>
        <v>0.3178084538837993</v>
      </c>
      <c r="F53" s="9"/>
      <c r="G53" s="5">
        <f t="shared" si="2"/>
        <v>0.10100221336001099</v>
      </c>
      <c r="H53" s="5"/>
      <c r="I53" s="5">
        <f t="shared" si="7"/>
        <v>9.375E-2</v>
      </c>
      <c r="J53" s="5"/>
      <c r="U53" s="5">
        <f t="shared" si="9"/>
        <v>1.125</v>
      </c>
      <c r="V53" s="5"/>
    </row>
    <row r="54" spans="1:22">
      <c r="B54" s="1" t="s">
        <v>1</v>
      </c>
      <c r="C54" s="1">
        <v>2.7</v>
      </c>
      <c r="D54" t="s">
        <v>66</v>
      </c>
      <c r="E54" s="9">
        <f t="shared" si="3"/>
        <v>0.24970865463717629</v>
      </c>
      <c r="F54" s="9"/>
      <c r="G54" s="5">
        <f t="shared" si="2"/>
        <v>6.235441220070858E-2</v>
      </c>
      <c r="H54" s="5"/>
      <c r="I54" s="5">
        <f t="shared" si="7"/>
        <v>9.5703125E-2</v>
      </c>
      <c r="J54" s="5"/>
      <c r="U54" s="5">
        <f t="shared" si="9"/>
        <v>1.1484375</v>
      </c>
      <c r="V54" s="5"/>
    </row>
    <row r="55" spans="1:22">
      <c r="B55" s="1" t="s">
        <v>2</v>
      </c>
      <c r="C55" s="1">
        <v>6.9</v>
      </c>
      <c r="D55" t="s">
        <v>67</v>
      </c>
      <c r="E55" s="9">
        <f t="shared" si="3"/>
        <v>0.25720490582037936</v>
      </c>
      <c r="F55" s="9"/>
      <c r="G55" s="5">
        <f t="shared" si="2"/>
        <v>6.6154363578070211E-2</v>
      </c>
      <c r="H55" s="5"/>
      <c r="I55" s="5">
        <f t="shared" si="7"/>
        <v>9.765625E-2</v>
      </c>
      <c r="J55" s="5"/>
      <c r="U55" s="5">
        <f t="shared" si="9"/>
        <v>1.171875</v>
      </c>
      <c r="V55" s="5"/>
    </row>
    <row r="56" spans="1:22">
      <c r="B56" s="1" t="s">
        <v>3</v>
      </c>
      <c r="C56" s="1">
        <v>7.2</v>
      </c>
      <c r="D56" t="s">
        <v>68</v>
      </c>
      <c r="E56" s="9">
        <f t="shared" si="3"/>
        <v>9.5870906395088787E-2</v>
      </c>
      <c r="F56" s="9"/>
      <c r="G56" s="5">
        <f t="shared" si="2"/>
        <v>9.1912306930158755E-3</v>
      </c>
      <c r="H56" s="5"/>
      <c r="I56" s="5">
        <f t="shared" si="7"/>
        <v>9.9609375E-2</v>
      </c>
      <c r="J56" s="5"/>
      <c r="U56" s="5">
        <f t="shared" si="9"/>
        <v>1.1953125</v>
      </c>
      <c r="V56" s="5"/>
    </row>
    <row r="57" spans="1:22">
      <c r="B57" s="1" t="s">
        <v>4</v>
      </c>
      <c r="C57" s="1">
        <v>11.1</v>
      </c>
      <c r="D57" t="s">
        <v>69</v>
      </c>
      <c r="E57" s="9">
        <f t="shared" si="3"/>
        <v>0.27356782209830877</v>
      </c>
      <c r="F57" s="9"/>
      <c r="G57" s="5">
        <f t="shared" si="2"/>
        <v>7.4839353287611918E-2</v>
      </c>
      <c r="H57" s="5"/>
      <c r="I57" s="5">
        <f t="shared" si="7"/>
        <v>0.1015625</v>
      </c>
      <c r="J57" s="5"/>
      <c r="U57" s="5">
        <f t="shared" si="9"/>
        <v>1.21875</v>
      </c>
      <c r="V57" s="5"/>
    </row>
    <row r="58" spans="1:22">
      <c r="B58" s="1" t="s">
        <v>5</v>
      </c>
      <c r="C58" s="1">
        <v>13.3</v>
      </c>
      <c r="D58" t="s">
        <v>70</v>
      </c>
      <c r="E58" s="9">
        <f t="shared" si="3"/>
        <v>0.10073193810011387</v>
      </c>
      <c r="F58" s="9"/>
      <c r="G58" s="5">
        <f t="shared" si="2"/>
        <v>1.0146923353405172E-2</v>
      </c>
      <c r="H58" s="5"/>
      <c r="I58" s="5">
        <f t="shared" si="7"/>
        <v>0.103515625</v>
      </c>
      <c r="J58" s="5"/>
      <c r="U58" s="5">
        <f t="shared" si="9"/>
        <v>1.2421875</v>
      </c>
      <c r="V58" s="5"/>
    </row>
    <row r="59" spans="1:22">
      <c r="B59" s="1" t="s">
        <v>6</v>
      </c>
      <c r="C59" s="1">
        <v>15.7</v>
      </c>
      <c r="D59" t="s">
        <v>71</v>
      </c>
      <c r="E59" s="9">
        <f t="shared" si="3"/>
        <v>8.7189761767501053E-2</v>
      </c>
      <c r="F59" s="9"/>
      <c r="G59" s="5">
        <f t="shared" si="2"/>
        <v>7.6020545570735882E-3</v>
      </c>
      <c r="H59" s="5"/>
      <c r="I59" s="5">
        <f t="shared" si="7"/>
        <v>0.10546875</v>
      </c>
      <c r="J59" s="5"/>
      <c r="U59" s="5">
        <f t="shared" si="9"/>
        <v>1.265625</v>
      </c>
      <c r="V59" s="5"/>
    </row>
    <row r="60" spans="1:22">
      <c r="B60" s="1" t="s">
        <v>7</v>
      </c>
      <c r="C60" s="1">
        <v>16.2</v>
      </c>
      <c r="D60" t="s">
        <v>72</v>
      </c>
      <c r="E60" s="9">
        <f t="shared" si="3"/>
        <v>0.12545429567880831</v>
      </c>
      <c r="F60" s="9"/>
      <c r="G60" s="5">
        <f t="shared" si="2"/>
        <v>1.573878030426586E-2</v>
      </c>
      <c r="H60" s="5"/>
      <c r="I60" s="5">
        <f t="shared" si="7"/>
        <v>0.107421875</v>
      </c>
      <c r="J60" s="5"/>
      <c r="U60" s="5">
        <f t="shared" si="9"/>
        <v>1.2890625</v>
      </c>
      <c r="V60" s="5"/>
    </row>
    <row r="61" spans="1:22">
      <c r="B61" s="1" t="s">
        <v>8</v>
      </c>
      <c r="C61" s="1">
        <v>14.2</v>
      </c>
      <c r="D61" t="s">
        <v>73</v>
      </c>
      <c r="E61" s="9">
        <f t="shared" si="3"/>
        <v>0.13966480486765007</v>
      </c>
      <c r="F61" s="9"/>
      <c r="G61" s="5">
        <f t="shared" si="2"/>
        <v>1.9506257718718771E-2</v>
      </c>
      <c r="H61" s="5"/>
      <c r="I61" s="5">
        <f t="shared" si="7"/>
        <v>0.109375</v>
      </c>
      <c r="J61" s="5"/>
      <c r="U61" s="5">
        <f t="shared" si="9"/>
        <v>1.3125</v>
      </c>
      <c r="V61" s="5"/>
    </row>
    <row r="62" spans="1:22">
      <c r="B62" s="1" t="s">
        <v>9</v>
      </c>
      <c r="C62" s="1">
        <v>7.8</v>
      </c>
      <c r="D62" t="s">
        <v>74</v>
      </c>
      <c r="E62" s="9">
        <f t="shared" si="3"/>
        <v>0.12110984859359969</v>
      </c>
      <c r="F62" s="9"/>
      <c r="G62" s="5">
        <f t="shared" si="2"/>
        <v>1.466759542636464E-2</v>
      </c>
      <c r="H62" s="5"/>
      <c r="I62" s="5">
        <f t="shared" si="7"/>
        <v>0.111328125</v>
      </c>
      <c r="J62" s="5"/>
      <c r="U62" s="5">
        <f t="shared" si="9"/>
        <v>1.3359375</v>
      </c>
      <c r="V62" s="5"/>
    </row>
    <row r="63" spans="1:22">
      <c r="B63" s="1" t="s">
        <v>10</v>
      </c>
      <c r="C63" s="1">
        <v>7.3</v>
      </c>
      <c r="D63" t="s">
        <v>75</v>
      </c>
      <c r="E63" s="9">
        <f t="shared" si="3"/>
        <v>5.4972268769094723E-2</v>
      </c>
      <c r="F63" s="9"/>
      <c r="G63" s="5">
        <f t="shared" si="2"/>
        <v>3.0219503336215872E-3</v>
      </c>
      <c r="H63" s="5"/>
      <c r="I63" s="5">
        <f t="shared" si="7"/>
        <v>0.11328125</v>
      </c>
      <c r="J63" s="5"/>
      <c r="U63" s="5">
        <f t="shared" si="9"/>
        <v>1.359375</v>
      </c>
      <c r="V63" s="5"/>
    </row>
    <row r="64" spans="1:22">
      <c r="B64" s="1" t="s">
        <v>11</v>
      </c>
      <c r="C64" s="1">
        <v>0.2</v>
      </c>
      <c r="D64" t="s">
        <v>76</v>
      </c>
      <c r="E64" s="9">
        <f t="shared" si="3"/>
        <v>7.3152894630175103E-2</v>
      </c>
      <c r="F64" s="9"/>
      <c r="G64" s="5">
        <f t="shared" si="2"/>
        <v>5.351345992773501E-3</v>
      </c>
      <c r="H64" s="5"/>
      <c r="I64" s="5">
        <f t="shared" si="7"/>
        <v>0.115234375</v>
      </c>
      <c r="J64" s="5"/>
      <c r="U64" s="5">
        <f t="shared" si="9"/>
        <v>1.3828125</v>
      </c>
      <c r="V64" s="5"/>
    </row>
    <row r="65" spans="1:22">
      <c r="A65">
        <v>1982</v>
      </c>
      <c r="B65" s="1" t="s">
        <v>0</v>
      </c>
      <c r="C65" s="1">
        <v>2.5</v>
      </c>
      <c r="D65" t="s">
        <v>77</v>
      </c>
      <c r="E65" s="9">
        <f t="shared" si="3"/>
        <v>0.1704820476547424</v>
      </c>
      <c r="F65" s="9"/>
      <c r="G65" s="5">
        <f t="shared" si="2"/>
        <v>2.9064128572553857E-2</v>
      </c>
      <c r="H65" s="5"/>
      <c r="I65" s="5">
        <f t="shared" si="7"/>
        <v>0.1171875</v>
      </c>
      <c r="J65" s="5"/>
      <c r="U65" s="5">
        <f t="shared" si="9"/>
        <v>1.40625</v>
      </c>
      <c r="V65" s="5"/>
    </row>
    <row r="66" spans="1:22">
      <c r="B66" s="1" t="s">
        <v>1</v>
      </c>
      <c r="C66" s="1">
        <v>4.4000000000000004</v>
      </c>
      <c r="D66" t="s">
        <v>78</v>
      </c>
      <c r="E66" s="9">
        <f t="shared" si="3"/>
        <v>0.11206062302691532</v>
      </c>
      <c r="F66" s="9"/>
      <c r="G66" s="5">
        <f t="shared" si="2"/>
        <v>1.2557583233180424E-2</v>
      </c>
      <c r="H66" s="5"/>
      <c r="I66" s="5">
        <f t="shared" si="7"/>
        <v>0.119140625</v>
      </c>
      <c r="J66" s="5"/>
      <c r="U66" s="5">
        <f t="shared" si="9"/>
        <v>1.4296875</v>
      </c>
      <c r="V66" s="5"/>
    </row>
    <row r="67" spans="1:22">
      <c r="B67" s="1" t="s">
        <v>2</v>
      </c>
      <c r="C67" s="1">
        <v>5.8</v>
      </c>
      <c r="D67" t="s">
        <v>79</v>
      </c>
      <c r="E67" s="9">
        <f t="shared" si="3"/>
        <v>0.14658099331134938</v>
      </c>
      <c r="F67" s="9"/>
      <c r="G67" s="5">
        <f t="shared" si="2"/>
        <v>2.1485987600141854E-2</v>
      </c>
      <c r="H67" s="5"/>
      <c r="I67" s="5">
        <f t="shared" si="7"/>
        <v>0.12109375</v>
      </c>
      <c r="J67" s="5"/>
      <c r="U67" s="5">
        <f t="shared" si="9"/>
        <v>1.453125</v>
      </c>
      <c r="V67" s="5"/>
    </row>
    <row r="68" spans="1:22">
      <c r="B68" s="1" t="s">
        <v>3</v>
      </c>
      <c r="C68" s="1">
        <v>8.8000000000000007</v>
      </c>
      <c r="D68" t="s">
        <v>80</v>
      </c>
      <c r="E68" s="9">
        <f t="shared" si="3"/>
        <v>0.11465747886356684</v>
      </c>
      <c r="F68" s="9"/>
      <c r="G68" s="5">
        <f t="shared" si="2"/>
        <v>1.3146337459349277E-2</v>
      </c>
      <c r="H68" s="5"/>
      <c r="I68" s="5">
        <f t="shared" si="7"/>
        <v>0.123046875</v>
      </c>
      <c r="J68" s="5"/>
      <c r="U68" s="5">
        <f t="shared" si="9"/>
        <v>1.4765625</v>
      </c>
      <c r="V68" s="5"/>
    </row>
    <row r="69" spans="1:22">
      <c r="B69" s="1" t="s">
        <v>4</v>
      </c>
      <c r="C69" s="1">
        <v>11.6</v>
      </c>
      <c r="D69" t="s">
        <v>81</v>
      </c>
      <c r="E69" s="9">
        <f t="shared" si="3"/>
        <v>1.8432608878492195E-2</v>
      </c>
      <c r="F69" s="9"/>
      <c r="G69" s="5">
        <f t="shared" si="2"/>
        <v>3.397610700674693E-4</v>
      </c>
      <c r="H69" s="5"/>
      <c r="I69" s="5">
        <f t="shared" si="7"/>
        <v>0.125</v>
      </c>
      <c r="J69" s="5"/>
      <c r="U69" s="5">
        <f t="shared" si="9"/>
        <v>1.5</v>
      </c>
      <c r="V69" s="5"/>
    </row>
    <row r="70" spans="1:22">
      <c r="B70" s="1" t="s">
        <v>5</v>
      </c>
      <c r="C70" s="1">
        <v>14.8</v>
      </c>
      <c r="D70" t="s">
        <v>82</v>
      </c>
      <c r="E70" s="9">
        <f t="shared" ref="E70:E133" si="14">SQRT(2)*IMABS(D70)/$K$1</f>
        <v>4.86713451634131E-2</v>
      </c>
      <c r="F70" s="9"/>
      <c r="G70" s="5">
        <f t="shared" ref="G70:G133" si="15">E70^2</f>
        <v>2.3688998400160956E-3</v>
      </c>
      <c r="H70" s="5"/>
      <c r="I70" s="5">
        <f t="shared" si="7"/>
        <v>0.126953125</v>
      </c>
      <c r="J70" s="5"/>
      <c r="U70" s="5">
        <f t="shared" si="9"/>
        <v>1.5234375</v>
      </c>
      <c r="V70" s="5"/>
    </row>
    <row r="71" spans="1:22">
      <c r="B71" s="1" t="s">
        <v>6</v>
      </c>
      <c r="C71" s="1">
        <v>16.5</v>
      </c>
      <c r="D71" t="s">
        <v>83</v>
      </c>
      <c r="E71" s="9">
        <f t="shared" si="14"/>
        <v>9.3799896860125104E-2</v>
      </c>
      <c r="F71" s="9"/>
      <c r="G71" s="5">
        <f t="shared" si="15"/>
        <v>8.7984206509701072E-3</v>
      </c>
      <c r="H71" s="5"/>
      <c r="I71" s="5">
        <f t="shared" ref="I71:I134" si="16">I70+$K$7</f>
        <v>0.12890625</v>
      </c>
      <c r="J71" s="5"/>
      <c r="U71" s="5">
        <f t="shared" ref="U71:U134" si="17">U70+$W$7</f>
        <v>1.546875</v>
      </c>
      <c r="V71" s="5"/>
    </row>
    <row r="72" spans="1:22">
      <c r="B72" s="1" t="s">
        <v>7</v>
      </c>
      <c r="C72" s="1">
        <v>15.3</v>
      </c>
      <c r="D72" t="s">
        <v>84</v>
      </c>
      <c r="E72" s="9">
        <f t="shared" si="14"/>
        <v>1.3123232446695644E-2</v>
      </c>
      <c r="F72" s="9"/>
      <c r="G72" s="5">
        <f t="shared" si="15"/>
        <v>1.7221922985000533E-4</v>
      </c>
      <c r="H72" s="5"/>
      <c r="I72" s="5">
        <f t="shared" si="16"/>
        <v>0.130859375</v>
      </c>
      <c r="J72" s="5"/>
      <c r="U72" s="5">
        <f t="shared" si="17"/>
        <v>1.5703125</v>
      </c>
      <c r="V72" s="5"/>
    </row>
    <row r="73" spans="1:22">
      <c r="B73" s="1" t="s">
        <v>8</v>
      </c>
      <c r="C73" s="1">
        <v>13.9</v>
      </c>
      <c r="D73" t="s">
        <v>85</v>
      </c>
      <c r="E73" s="9">
        <f t="shared" si="14"/>
        <v>7.2989645405408476E-2</v>
      </c>
      <c r="F73" s="9"/>
      <c r="G73" s="5">
        <f t="shared" si="15"/>
        <v>5.3274883364072666E-3</v>
      </c>
      <c r="H73" s="5"/>
      <c r="I73" s="5">
        <f t="shared" si="16"/>
        <v>0.1328125</v>
      </c>
      <c r="J73" s="5"/>
      <c r="U73" s="5">
        <f t="shared" si="17"/>
        <v>1.59375</v>
      </c>
      <c r="V73" s="5"/>
    </row>
    <row r="74" spans="1:22">
      <c r="B74" s="1" t="s">
        <v>9</v>
      </c>
      <c r="C74" s="1">
        <v>9.8000000000000007</v>
      </c>
      <c r="D74" t="s">
        <v>86</v>
      </c>
      <c r="E74" s="9">
        <f t="shared" si="14"/>
        <v>7.457881644388889E-2</v>
      </c>
      <c r="F74" s="9"/>
      <c r="G74" s="5">
        <f t="shared" si="15"/>
        <v>5.5619998621712716E-3</v>
      </c>
      <c r="H74" s="5"/>
      <c r="I74" s="5">
        <f t="shared" si="16"/>
        <v>0.134765625</v>
      </c>
      <c r="J74" s="5"/>
      <c r="U74" s="5">
        <f t="shared" si="17"/>
        <v>1.6171875</v>
      </c>
      <c r="V74" s="5"/>
    </row>
    <row r="75" spans="1:22">
      <c r="B75" s="1" t="s">
        <v>10</v>
      </c>
      <c r="C75" s="1">
        <v>7.3</v>
      </c>
      <c r="D75" t="s">
        <v>87</v>
      </c>
      <c r="E75" s="9">
        <f t="shared" si="14"/>
        <v>0.12905705852622273</v>
      </c>
      <c r="F75" s="9"/>
      <c r="G75" s="5">
        <f t="shared" si="15"/>
        <v>1.6655724355440882E-2</v>
      </c>
      <c r="H75" s="5"/>
      <c r="I75" s="5">
        <f t="shared" si="16"/>
        <v>0.13671875</v>
      </c>
      <c r="J75" s="5"/>
      <c r="U75" s="5">
        <f t="shared" si="17"/>
        <v>1.640625</v>
      </c>
      <c r="V75" s="5"/>
    </row>
    <row r="76" spans="1:22">
      <c r="B76" s="1" t="s">
        <v>11</v>
      </c>
      <c r="C76" s="1">
        <v>4</v>
      </c>
      <c r="D76" t="s">
        <v>88</v>
      </c>
      <c r="E76" s="9">
        <f t="shared" si="14"/>
        <v>0.22713398797808051</v>
      </c>
      <c r="F76" s="9"/>
      <c r="G76" s="5">
        <f t="shared" si="15"/>
        <v>5.1589848494826826E-2</v>
      </c>
      <c r="H76" s="5"/>
      <c r="I76" s="5">
        <f t="shared" si="16"/>
        <v>0.138671875</v>
      </c>
      <c r="J76" s="5"/>
      <c r="U76" s="5">
        <f t="shared" si="17"/>
        <v>1.6640625</v>
      </c>
      <c r="V76" s="5"/>
    </row>
    <row r="77" spans="1:22">
      <c r="A77">
        <v>1983</v>
      </c>
      <c r="B77" s="1" t="s">
        <v>0</v>
      </c>
      <c r="C77" s="1">
        <v>6.2</v>
      </c>
      <c r="D77" t="s">
        <v>89</v>
      </c>
      <c r="E77" s="9">
        <f t="shared" si="14"/>
        <v>0.12793921762615473</v>
      </c>
      <c r="F77" s="9"/>
      <c r="G77" s="5">
        <f t="shared" si="15"/>
        <v>1.6368443406792582E-2</v>
      </c>
      <c r="H77" s="5"/>
      <c r="I77" s="5">
        <f t="shared" si="16"/>
        <v>0.140625</v>
      </c>
      <c r="J77" s="5"/>
      <c r="U77" s="5">
        <f t="shared" si="17"/>
        <v>1.6875</v>
      </c>
      <c r="V77" s="5"/>
    </row>
    <row r="78" spans="1:22">
      <c r="B78" s="1" t="s">
        <v>1</v>
      </c>
      <c r="C78" s="1">
        <v>1.1000000000000001</v>
      </c>
      <c r="D78" t="s">
        <v>90</v>
      </c>
      <c r="E78" s="9">
        <f t="shared" si="14"/>
        <v>6.2693489589229004E-2</v>
      </c>
      <c r="F78" s="9"/>
      <c r="G78" s="5">
        <f t="shared" si="15"/>
        <v>3.9304736368747659E-3</v>
      </c>
      <c r="H78" s="5"/>
      <c r="I78" s="5">
        <f t="shared" si="16"/>
        <v>0.142578125</v>
      </c>
      <c r="J78" s="5"/>
      <c r="U78" s="5">
        <f t="shared" si="17"/>
        <v>1.7109375</v>
      </c>
      <c r="V78" s="5"/>
    </row>
    <row r="79" spans="1:22">
      <c r="B79" s="1" t="s">
        <v>2</v>
      </c>
      <c r="C79" s="1">
        <v>6</v>
      </c>
      <c r="D79" t="s">
        <v>91</v>
      </c>
      <c r="E79" s="9">
        <f t="shared" si="14"/>
        <v>6.1500248133874343E-2</v>
      </c>
      <c r="F79" s="9"/>
      <c r="G79" s="5">
        <f t="shared" si="15"/>
        <v>3.7822805205281144E-3</v>
      </c>
      <c r="H79" s="5"/>
      <c r="I79" s="5">
        <f t="shared" si="16"/>
        <v>0.14453125</v>
      </c>
      <c r="J79" s="5"/>
      <c r="U79" s="5">
        <f t="shared" si="17"/>
        <v>1.734375</v>
      </c>
      <c r="V79" s="5"/>
    </row>
    <row r="80" spans="1:22">
      <c r="B80" s="1" t="s">
        <v>3</v>
      </c>
      <c r="C80" s="1">
        <v>6.4</v>
      </c>
      <c r="D80" t="s">
        <v>92</v>
      </c>
      <c r="E80" s="9">
        <f t="shared" si="14"/>
        <v>3.9374980574966557E-2</v>
      </c>
      <c r="F80" s="9"/>
      <c r="G80" s="5">
        <f t="shared" si="15"/>
        <v>1.5503890952789938E-3</v>
      </c>
      <c r="H80" s="5"/>
      <c r="I80" s="5">
        <f t="shared" si="16"/>
        <v>0.146484375</v>
      </c>
      <c r="J80" s="5"/>
      <c r="U80" s="5">
        <f t="shared" si="17"/>
        <v>1.7578125</v>
      </c>
      <c r="V80" s="5"/>
    </row>
    <row r="81" spans="1:22">
      <c r="B81" s="1" t="s">
        <v>4</v>
      </c>
      <c r="C81" s="1">
        <v>9.8000000000000007</v>
      </c>
      <c r="D81" t="s">
        <v>93</v>
      </c>
      <c r="E81" s="9">
        <f t="shared" si="14"/>
        <v>2.2588971864154095E-2</v>
      </c>
      <c r="F81" s="9"/>
      <c r="G81" s="5">
        <f t="shared" si="15"/>
        <v>5.1026164987954528E-4</v>
      </c>
      <c r="H81" s="5"/>
      <c r="I81" s="5">
        <f t="shared" si="16"/>
        <v>0.1484375</v>
      </c>
      <c r="J81" s="5"/>
      <c r="U81" s="5">
        <f t="shared" si="17"/>
        <v>1.78125</v>
      </c>
      <c r="V81" s="5"/>
    </row>
    <row r="82" spans="1:22">
      <c r="B82" s="1" t="s">
        <v>5</v>
      </c>
      <c r="C82" s="1">
        <v>13.7</v>
      </c>
      <c r="D82" t="s">
        <v>94</v>
      </c>
      <c r="E82" s="9">
        <f t="shared" si="14"/>
        <v>0.10698355491328874</v>
      </c>
      <c r="F82" s="9"/>
      <c r="G82" s="5">
        <f t="shared" si="15"/>
        <v>1.1445481021884668E-2</v>
      </c>
      <c r="H82" s="5"/>
      <c r="I82" s="5">
        <f t="shared" si="16"/>
        <v>0.150390625</v>
      </c>
      <c r="J82" s="5"/>
      <c r="U82" s="5">
        <f t="shared" si="17"/>
        <v>1.8046875</v>
      </c>
      <c r="V82" s="5"/>
    </row>
    <row r="83" spans="1:22">
      <c r="B83" s="1" t="s">
        <v>6</v>
      </c>
      <c r="C83" s="1">
        <v>19.3</v>
      </c>
      <c r="D83" t="s">
        <v>95</v>
      </c>
      <c r="E83" s="9">
        <f t="shared" si="14"/>
        <v>0.12494041408518552</v>
      </c>
      <c r="F83" s="9"/>
      <c r="G83" s="5">
        <f t="shared" si="15"/>
        <v>1.5610107071777625E-2</v>
      </c>
      <c r="H83" s="5"/>
      <c r="I83" s="5">
        <f t="shared" si="16"/>
        <v>0.15234375</v>
      </c>
      <c r="J83" s="5"/>
      <c r="U83" s="5">
        <f t="shared" si="17"/>
        <v>1.828125</v>
      </c>
      <c r="V83" s="5"/>
    </row>
    <row r="84" spans="1:22">
      <c r="B84" s="1" t="s">
        <v>7</v>
      </c>
      <c r="C84" s="1">
        <v>17.399999999999999</v>
      </c>
      <c r="D84" t="s">
        <v>96</v>
      </c>
      <c r="E84" s="9">
        <f t="shared" si="14"/>
        <v>7.6867294340558154E-2</v>
      </c>
      <c r="F84" s="9"/>
      <c r="G84" s="5">
        <f t="shared" si="15"/>
        <v>5.9085809392380034E-3</v>
      </c>
      <c r="H84" s="5"/>
      <c r="I84" s="5">
        <f t="shared" si="16"/>
        <v>0.154296875</v>
      </c>
      <c r="J84" s="5"/>
      <c r="U84" s="5">
        <f t="shared" si="17"/>
        <v>1.8515625</v>
      </c>
      <c r="V84" s="5"/>
    </row>
    <row r="85" spans="1:22">
      <c r="B85" s="1" t="s">
        <v>8</v>
      </c>
      <c r="C85" s="1">
        <v>12.6</v>
      </c>
      <c r="D85" t="s">
        <v>97</v>
      </c>
      <c r="E85" s="9">
        <f t="shared" si="14"/>
        <v>9.8653243046495157E-2</v>
      </c>
      <c r="F85" s="9"/>
      <c r="G85" s="5">
        <f t="shared" si="15"/>
        <v>9.7324623635908457E-3</v>
      </c>
      <c r="H85" s="5"/>
      <c r="I85" s="5">
        <f t="shared" si="16"/>
        <v>0.15625</v>
      </c>
      <c r="J85" s="5"/>
      <c r="U85" s="5">
        <f t="shared" si="17"/>
        <v>1.875</v>
      </c>
      <c r="V85" s="5"/>
    </row>
    <row r="86" spans="1:22">
      <c r="B86" s="1" t="s">
        <v>9</v>
      </c>
      <c r="C86" s="1">
        <v>10.1</v>
      </c>
      <c r="D86" t="s">
        <v>98</v>
      </c>
      <c r="E86" s="9">
        <f t="shared" si="14"/>
        <v>7.6833544162163078E-2</v>
      </c>
      <c r="F86" s="9"/>
      <c r="G86" s="5">
        <f t="shared" si="15"/>
        <v>5.9033935085190644E-3</v>
      </c>
      <c r="H86" s="5"/>
      <c r="I86" s="5">
        <f t="shared" si="16"/>
        <v>0.158203125</v>
      </c>
      <c r="J86" s="5"/>
      <c r="U86" s="5">
        <f t="shared" si="17"/>
        <v>1.8984375</v>
      </c>
      <c r="V86" s="5"/>
    </row>
    <row r="87" spans="1:22">
      <c r="B87" s="1" t="s">
        <v>10</v>
      </c>
      <c r="C87" s="1">
        <v>7.3</v>
      </c>
      <c r="D87" t="s">
        <v>99</v>
      </c>
      <c r="E87" s="9">
        <f t="shared" si="14"/>
        <v>0.12827864790247018</v>
      </c>
      <c r="F87" s="9"/>
      <c r="G87" s="5">
        <f t="shared" si="15"/>
        <v>1.6455411507685917E-2</v>
      </c>
      <c r="H87" s="5"/>
      <c r="I87" s="5">
        <f t="shared" si="16"/>
        <v>0.16015625</v>
      </c>
      <c r="J87" s="5"/>
      <c r="U87" s="5">
        <f t="shared" si="17"/>
        <v>1.921875</v>
      </c>
      <c r="V87" s="5"/>
    </row>
    <row r="88" spans="1:22">
      <c r="B88" s="1" t="s">
        <v>11</v>
      </c>
      <c r="C88" s="1">
        <v>5.5</v>
      </c>
      <c r="D88" t="s">
        <v>100</v>
      </c>
      <c r="E88" s="9">
        <f t="shared" si="14"/>
        <v>3.4171532425566718E-2</v>
      </c>
      <c r="F88" s="9"/>
      <c r="G88" s="5">
        <f t="shared" si="15"/>
        <v>1.1676936283115575E-3</v>
      </c>
      <c r="H88" s="5"/>
      <c r="I88" s="5">
        <f t="shared" si="16"/>
        <v>0.162109375</v>
      </c>
      <c r="J88" s="5"/>
      <c r="U88" s="5">
        <f t="shared" si="17"/>
        <v>1.9453125</v>
      </c>
      <c r="V88" s="5"/>
    </row>
    <row r="89" spans="1:22">
      <c r="A89">
        <v>1984</v>
      </c>
      <c r="B89" s="1" t="s">
        <v>0</v>
      </c>
      <c r="C89" s="1">
        <v>2.8</v>
      </c>
      <c r="D89" t="s">
        <v>101</v>
      </c>
      <c r="E89" s="9">
        <f t="shared" si="14"/>
        <v>0.16034565894044839</v>
      </c>
      <c r="F89" s="9"/>
      <c r="G89" s="5">
        <f t="shared" si="15"/>
        <v>2.5710730341046595E-2</v>
      </c>
      <c r="H89" s="5"/>
      <c r="I89" s="5">
        <f t="shared" si="16"/>
        <v>0.1640625</v>
      </c>
      <c r="J89" s="5"/>
      <c r="U89" s="5">
        <f t="shared" si="17"/>
        <v>1.96875</v>
      </c>
      <c r="V89" s="5"/>
    </row>
    <row r="90" spans="1:22">
      <c r="B90" s="1" t="s">
        <v>1</v>
      </c>
      <c r="C90" s="1">
        <v>2.8</v>
      </c>
      <c r="D90" t="s">
        <v>102</v>
      </c>
      <c r="E90" s="9">
        <f t="shared" si="14"/>
        <v>0.30918402101142511</v>
      </c>
      <c r="F90" s="9"/>
      <c r="G90" s="5">
        <f t="shared" si="15"/>
        <v>9.5594758848793371E-2</v>
      </c>
      <c r="H90" s="5"/>
      <c r="I90" s="5">
        <f t="shared" si="16"/>
        <v>0.166015625</v>
      </c>
      <c r="J90" s="5"/>
      <c r="U90" s="5">
        <f t="shared" si="17"/>
        <v>1.9921875</v>
      </c>
      <c r="V90" s="5"/>
    </row>
    <row r="91" spans="1:22">
      <c r="B91" s="1" t="s">
        <v>2</v>
      </c>
      <c r="C91" s="1">
        <v>4.3</v>
      </c>
      <c r="D91" t="s">
        <v>103</v>
      </c>
      <c r="E91" s="9">
        <f t="shared" si="14"/>
        <v>0.25574371807253243</v>
      </c>
      <c r="F91" s="9"/>
      <c r="G91" s="5">
        <f t="shared" si="15"/>
        <v>6.5404849333562956E-2</v>
      </c>
      <c r="H91" s="5"/>
      <c r="I91" s="5">
        <f t="shared" si="16"/>
        <v>0.16796875</v>
      </c>
      <c r="J91" s="5"/>
      <c r="U91" s="5">
        <f t="shared" si="17"/>
        <v>2.015625</v>
      </c>
      <c r="V91" s="5"/>
    </row>
    <row r="92" spans="1:22">
      <c r="B92" s="1" t="s">
        <v>3</v>
      </c>
      <c r="C92" s="1">
        <v>8.1</v>
      </c>
      <c r="D92" t="s">
        <v>104</v>
      </c>
      <c r="E92" s="9">
        <f t="shared" si="14"/>
        <v>7.6319175103583894E-2</v>
      </c>
      <c r="F92" s="9"/>
      <c r="G92" s="5">
        <f t="shared" si="15"/>
        <v>5.8246164884914993E-3</v>
      </c>
      <c r="H92" s="5"/>
      <c r="I92" s="5">
        <f t="shared" si="16"/>
        <v>0.169921875</v>
      </c>
      <c r="J92" s="5"/>
      <c r="U92" s="5">
        <f t="shared" si="17"/>
        <v>2.0390625</v>
      </c>
      <c r="V92" s="5"/>
    </row>
    <row r="93" spans="1:22">
      <c r="B93" s="1" t="s">
        <v>4</v>
      </c>
      <c r="C93" s="1">
        <v>10.3</v>
      </c>
      <c r="D93" t="s">
        <v>105</v>
      </c>
      <c r="E93" s="9">
        <f t="shared" si="14"/>
        <v>0.14638528679721355</v>
      </c>
      <c r="F93" s="9"/>
      <c r="G93" s="5">
        <f t="shared" si="15"/>
        <v>2.1428652190702464E-2</v>
      </c>
      <c r="H93" s="5"/>
      <c r="I93" s="5">
        <f t="shared" si="16"/>
        <v>0.171875</v>
      </c>
      <c r="J93" s="5"/>
      <c r="U93" s="5">
        <f t="shared" si="17"/>
        <v>2.0625</v>
      </c>
      <c r="V93" s="5"/>
    </row>
    <row r="94" spans="1:22">
      <c r="B94" s="1" t="s">
        <v>5</v>
      </c>
      <c r="C94" s="1">
        <v>14.4</v>
      </c>
      <c r="D94" t="s">
        <v>106</v>
      </c>
      <c r="E94" s="9">
        <f t="shared" si="14"/>
        <v>0.12008550249512011</v>
      </c>
      <c r="F94" s="9"/>
      <c r="G94" s="5">
        <f t="shared" si="15"/>
        <v>1.4420527909505498E-2</v>
      </c>
      <c r="H94" s="5"/>
      <c r="I94" s="5">
        <f t="shared" si="16"/>
        <v>0.173828125</v>
      </c>
      <c r="J94" s="5"/>
      <c r="U94" s="5">
        <f t="shared" si="17"/>
        <v>2.0859375</v>
      </c>
      <c r="V94" s="5"/>
    </row>
    <row r="95" spans="1:22">
      <c r="B95" s="1" t="s">
        <v>6</v>
      </c>
      <c r="C95" s="1">
        <v>16.899999999999999</v>
      </c>
      <c r="D95" t="s">
        <v>107</v>
      </c>
      <c r="E95" s="9">
        <f t="shared" si="14"/>
        <v>0.10892048567122743</v>
      </c>
      <c r="F95" s="9"/>
      <c r="G95" s="5">
        <f t="shared" si="15"/>
        <v>1.1863672198856061E-2</v>
      </c>
      <c r="H95" s="5"/>
      <c r="I95" s="5">
        <f t="shared" si="16"/>
        <v>0.17578125</v>
      </c>
      <c r="J95" s="5"/>
      <c r="U95" s="5">
        <f t="shared" si="17"/>
        <v>2.109375</v>
      </c>
      <c r="V95" s="5"/>
    </row>
    <row r="96" spans="1:22">
      <c r="B96" s="1" t="s">
        <v>7</v>
      </c>
      <c r="C96" s="1">
        <v>17.399999999999999</v>
      </c>
      <c r="D96" t="s">
        <v>108</v>
      </c>
      <c r="E96" s="9">
        <f t="shared" si="14"/>
        <v>0.16345878256572835</v>
      </c>
      <c r="F96" s="9"/>
      <c r="G96" s="5">
        <f t="shared" si="15"/>
        <v>2.6718773597870057E-2</v>
      </c>
      <c r="H96" s="5"/>
      <c r="I96" s="5">
        <f t="shared" si="16"/>
        <v>0.177734375</v>
      </c>
      <c r="J96" s="5"/>
      <c r="U96" s="5">
        <f t="shared" si="17"/>
        <v>2.1328125</v>
      </c>
      <c r="V96" s="5"/>
    </row>
    <row r="97" spans="1:22">
      <c r="B97" s="1" t="s">
        <v>8</v>
      </c>
      <c r="C97" s="1">
        <v>13.1</v>
      </c>
      <c r="D97" t="s">
        <v>109</v>
      </c>
      <c r="E97" s="9">
        <f t="shared" si="14"/>
        <v>8.2930275939718578E-2</v>
      </c>
      <c r="F97" s="9"/>
      <c r="G97" s="5">
        <f t="shared" si="15"/>
        <v>6.8774306674378657E-3</v>
      </c>
      <c r="H97" s="5"/>
      <c r="I97" s="5">
        <f t="shared" si="16"/>
        <v>0.1796875</v>
      </c>
      <c r="J97" s="5"/>
      <c r="U97" s="5">
        <f t="shared" si="17"/>
        <v>2.15625</v>
      </c>
      <c r="V97" s="5"/>
    </row>
    <row r="98" spans="1:22">
      <c r="B98" s="1" t="s">
        <v>9</v>
      </c>
      <c r="C98" s="1">
        <v>10.5</v>
      </c>
      <c r="D98" t="s">
        <v>110</v>
      </c>
      <c r="E98" s="9">
        <f t="shared" si="14"/>
        <v>2.5222371531575586E-2</v>
      </c>
      <c r="F98" s="9"/>
      <c r="G98" s="5">
        <f t="shared" si="15"/>
        <v>6.3616802567683457E-4</v>
      </c>
      <c r="H98" s="5"/>
      <c r="I98" s="5">
        <f t="shared" si="16"/>
        <v>0.181640625</v>
      </c>
      <c r="J98" s="5"/>
      <c r="U98" s="5">
        <f t="shared" si="17"/>
        <v>2.1796875</v>
      </c>
      <c r="V98" s="5"/>
    </row>
    <row r="99" spans="1:22">
      <c r="B99" s="1" t="s">
        <v>10</v>
      </c>
      <c r="C99" s="1">
        <v>7.4</v>
      </c>
      <c r="D99" t="s">
        <v>111</v>
      </c>
      <c r="E99" s="9">
        <f t="shared" si="14"/>
        <v>0.11087771776841561</v>
      </c>
      <c r="F99" s="9"/>
      <c r="G99" s="5">
        <f t="shared" si="15"/>
        <v>1.2293868297532427E-2</v>
      </c>
      <c r="H99" s="5"/>
      <c r="I99" s="5">
        <f t="shared" si="16"/>
        <v>0.18359375</v>
      </c>
      <c r="J99" s="5"/>
      <c r="U99" s="5">
        <f t="shared" si="17"/>
        <v>2.203125</v>
      </c>
      <c r="V99" s="5"/>
    </row>
    <row r="100" spans="1:22">
      <c r="B100" s="1" t="s">
        <v>11</v>
      </c>
      <c r="C100" s="1">
        <v>4.8</v>
      </c>
      <c r="D100" t="s">
        <v>112</v>
      </c>
      <c r="E100" s="9">
        <f t="shared" si="14"/>
        <v>3.6244727482753272E-2</v>
      </c>
      <c r="F100" s="9"/>
      <c r="G100" s="5">
        <f t="shared" si="15"/>
        <v>1.3136802702990503E-3</v>
      </c>
      <c r="H100" s="5"/>
      <c r="I100" s="5">
        <f t="shared" si="16"/>
        <v>0.185546875</v>
      </c>
      <c r="J100" s="5"/>
      <c r="U100" s="5">
        <f t="shared" si="17"/>
        <v>2.2265625</v>
      </c>
      <c r="V100" s="5"/>
    </row>
    <row r="101" spans="1:22">
      <c r="A101">
        <v>1985</v>
      </c>
      <c r="B101" s="1" t="s">
        <v>0</v>
      </c>
      <c r="C101" s="1">
        <v>1.1000000000000001</v>
      </c>
      <c r="D101" t="s">
        <v>113</v>
      </c>
      <c r="E101" s="9">
        <f t="shared" si="14"/>
        <v>5.6079080867798274E-2</v>
      </c>
      <c r="F101" s="9"/>
      <c r="G101" s="5">
        <f t="shared" si="15"/>
        <v>3.1448633109770583E-3</v>
      </c>
      <c r="H101" s="5"/>
      <c r="I101" s="5">
        <f t="shared" si="16"/>
        <v>0.1875</v>
      </c>
      <c r="J101" s="5"/>
      <c r="U101" s="5">
        <f t="shared" si="17"/>
        <v>2.25</v>
      </c>
      <c r="V101" s="5"/>
    </row>
    <row r="102" spans="1:22">
      <c r="B102" s="1" t="s">
        <v>1</v>
      </c>
      <c r="C102" s="1">
        <v>2.2999999999999998</v>
      </c>
      <c r="D102" t="s">
        <v>114</v>
      </c>
      <c r="E102" s="9">
        <f t="shared" si="14"/>
        <v>5.5661748019956325E-2</v>
      </c>
      <c r="F102" s="9"/>
      <c r="G102" s="5">
        <f t="shared" si="15"/>
        <v>3.098230192637112E-3</v>
      </c>
      <c r="H102" s="5"/>
      <c r="I102" s="5">
        <f t="shared" si="16"/>
        <v>0.189453125</v>
      </c>
      <c r="J102" s="5"/>
      <c r="U102" s="5">
        <f t="shared" si="17"/>
        <v>2.2734375</v>
      </c>
      <c r="V102" s="5"/>
    </row>
    <row r="103" spans="1:22">
      <c r="B103" s="1" t="s">
        <v>2</v>
      </c>
      <c r="C103" s="1">
        <v>4.5</v>
      </c>
      <c r="D103" t="s">
        <v>115</v>
      </c>
      <c r="E103" s="9">
        <f t="shared" si="14"/>
        <v>4.1760949607973434E-2</v>
      </c>
      <c r="F103" s="9"/>
      <c r="G103" s="5">
        <f t="shared" si="15"/>
        <v>1.7439769121596965E-3</v>
      </c>
      <c r="H103" s="5"/>
      <c r="I103" s="5">
        <f t="shared" si="16"/>
        <v>0.19140625</v>
      </c>
      <c r="J103" s="5"/>
      <c r="U103" s="5">
        <f t="shared" si="17"/>
        <v>2.296875</v>
      </c>
      <c r="V103" s="5"/>
    </row>
    <row r="104" spans="1:22">
      <c r="B104" s="1" t="s">
        <v>3</v>
      </c>
      <c r="C104" s="1">
        <v>7.7</v>
      </c>
      <c r="D104" t="s">
        <v>116</v>
      </c>
      <c r="E104" s="9">
        <f t="shared" si="14"/>
        <v>7.5666874358124164E-2</v>
      </c>
      <c r="F104" s="9"/>
      <c r="G104" s="5">
        <f t="shared" si="15"/>
        <v>5.7254758751281477E-3</v>
      </c>
      <c r="H104" s="5"/>
      <c r="I104" s="5">
        <f t="shared" si="16"/>
        <v>0.193359375</v>
      </c>
      <c r="J104" s="5"/>
      <c r="U104" s="5">
        <f t="shared" si="17"/>
        <v>2.3203125</v>
      </c>
      <c r="V104" s="5"/>
    </row>
    <row r="105" spans="1:22">
      <c r="B105" s="1" t="s">
        <v>4</v>
      </c>
      <c r="C105" s="1">
        <v>12.4</v>
      </c>
      <c r="D105" t="s">
        <v>117</v>
      </c>
      <c r="E105" s="9">
        <f t="shared" si="14"/>
        <v>8.8009737369004928E-2</v>
      </c>
      <c r="F105" s="9"/>
      <c r="G105" s="5">
        <f t="shared" si="15"/>
        <v>7.7457138717612227E-3</v>
      </c>
      <c r="H105" s="5"/>
      <c r="I105" s="5">
        <f t="shared" si="16"/>
        <v>0.1953125</v>
      </c>
      <c r="J105" s="5"/>
      <c r="U105" s="5">
        <f t="shared" si="17"/>
        <v>2.34375</v>
      </c>
      <c r="V105" s="5"/>
    </row>
    <row r="106" spans="1:22">
      <c r="B106" s="1" t="s">
        <v>5</v>
      </c>
      <c r="C106" s="1">
        <v>12.2</v>
      </c>
      <c r="D106" t="s">
        <v>118</v>
      </c>
      <c r="E106" s="9">
        <f t="shared" si="14"/>
        <v>7.4142580461395394E-2</v>
      </c>
      <c r="F106" s="9"/>
      <c r="G106" s="5">
        <f t="shared" si="15"/>
        <v>5.4971222374744898E-3</v>
      </c>
      <c r="H106" s="5"/>
      <c r="I106" s="5">
        <f t="shared" si="16"/>
        <v>0.197265625</v>
      </c>
      <c r="J106" s="5"/>
      <c r="U106" s="5">
        <f t="shared" si="17"/>
        <v>2.3671875</v>
      </c>
      <c r="V106" s="5"/>
    </row>
    <row r="107" spans="1:22">
      <c r="B107" s="1" t="s">
        <v>6</v>
      </c>
      <c r="C107" s="1">
        <v>16</v>
      </c>
      <c r="D107" t="s">
        <v>119</v>
      </c>
      <c r="E107" s="9">
        <f t="shared" si="14"/>
        <v>3.7718152332540458E-2</v>
      </c>
      <c r="F107" s="9"/>
      <c r="G107" s="5">
        <f t="shared" si="15"/>
        <v>1.4226590153807272E-3</v>
      </c>
      <c r="H107" s="5"/>
      <c r="I107" s="5">
        <f t="shared" si="16"/>
        <v>0.19921875</v>
      </c>
      <c r="J107" s="5"/>
      <c r="U107" s="5">
        <f t="shared" si="17"/>
        <v>2.390625</v>
      </c>
      <c r="V107" s="5"/>
    </row>
    <row r="108" spans="1:22">
      <c r="B108" s="1" t="s">
        <v>7</v>
      </c>
      <c r="C108" s="1">
        <v>14.3</v>
      </c>
      <c r="D108" t="s">
        <v>120</v>
      </c>
      <c r="E108" s="9">
        <f t="shared" si="14"/>
        <v>8.1337886244715066E-2</v>
      </c>
      <c r="F108" s="9"/>
      <c r="G108" s="5">
        <f t="shared" si="15"/>
        <v>6.6158517387582081E-3</v>
      </c>
      <c r="H108" s="5"/>
      <c r="I108" s="5">
        <f t="shared" si="16"/>
        <v>0.201171875</v>
      </c>
      <c r="J108" s="5"/>
      <c r="U108" s="5">
        <f t="shared" si="17"/>
        <v>2.4140625</v>
      </c>
      <c r="V108" s="5"/>
    </row>
    <row r="109" spans="1:22">
      <c r="B109" s="1" t="s">
        <v>8</v>
      </c>
      <c r="C109" s="1">
        <v>14.3</v>
      </c>
      <c r="D109" t="s">
        <v>121</v>
      </c>
      <c r="E109" s="9">
        <f t="shared" si="14"/>
        <v>6.3612318340544816E-2</v>
      </c>
      <c r="F109" s="9"/>
      <c r="G109" s="5">
        <f t="shared" si="15"/>
        <v>4.0465270446588143E-3</v>
      </c>
      <c r="H109" s="5"/>
      <c r="I109" s="5">
        <f t="shared" si="16"/>
        <v>0.203125</v>
      </c>
      <c r="J109" s="5"/>
      <c r="U109" s="5">
        <f t="shared" si="17"/>
        <v>2.4375</v>
      </c>
      <c r="V109" s="5"/>
    </row>
    <row r="110" spans="1:22">
      <c r="B110" s="1" t="s">
        <v>9</v>
      </c>
      <c r="C110" s="1">
        <v>11.2</v>
      </c>
      <c r="D110" t="s">
        <v>122</v>
      </c>
      <c r="E110" s="9">
        <f t="shared" si="14"/>
        <v>3.1329672406165271E-2</v>
      </c>
      <c r="F110" s="9"/>
      <c r="G110" s="5">
        <f t="shared" si="15"/>
        <v>9.8154837307763351E-4</v>
      </c>
      <c r="H110" s="5"/>
      <c r="I110" s="5">
        <f t="shared" si="16"/>
        <v>0.205078125</v>
      </c>
      <c r="J110" s="5"/>
      <c r="U110" s="5">
        <f t="shared" si="17"/>
        <v>2.4609375</v>
      </c>
      <c r="V110" s="5"/>
    </row>
    <row r="111" spans="1:22">
      <c r="B111" s="1" t="s">
        <v>10</v>
      </c>
      <c r="C111" s="1">
        <v>3.6</v>
      </c>
      <c r="D111" t="s">
        <v>123</v>
      </c>
      <c r="E111" s="9">
        <f t="shared" si="14"/>
        <v>0.12148637752325178</v>
      </c>
      <c r="F111" s="9"/>
      <c r="G111" s="5">
        <f t="shared" si="15"/>
        <v>1.4758939923722056E-2</v>
      </c>
      <c r="H111" s="5"/>
      <c r="I111" s="5">
        <f t="shared" si="16"/>
        <v>0.20703125</v>
      </c>
      <c r="J111" s="5"/>
      <c r="U111" s="5">
        <f t="shared" si="17"/>
        <v>2.484375</v>
      </c>
      <c r="V111" s="5"/>
    </row>
    <row r="112" spans="1:22">
      <c r="B112" s="1" t="s">
        <v>11</v>
      </c>
      <c r="C112" s="1">
        <v>5.8</v>
      </c>
      <c r="D112" t="s">
        <v>124</v>
      </c>
      <c r="E112" s="9">
        <f t="shared" si="14"/>
        <v>0.10991960301466588</v>
      </c>
      <c r="F112" s="9"/>
      <c r="G112" s="5">
        <f t="shared" si="15"/>
        <v>1.2082319126901745E-2</v>
      </c>
      <c r="H112" s="5"/>
      <c r="I112" s="5">
        <f t="shared" si="16"/>
        <v>0.208984375</v>
      </c>
      <c r="J112" s="5"/>
      <c r="U112" s="5">
        <f t="shared" si="17"/>
        <v>2.5078125</v>
      </c>
      <c r="V112" s="5"/>
    </row>
    <row r="113" spans="1:22">
      <c r="A113">
        <v>1986</v>
      </c>
      <c r="B113" s="1" t="s">
        <v>0</v>
      </c>
      <c r="C113" s="1">
        <v>2.6</v>
      </c>
      <c r="D113" t="s">
        <v>125</v>
      </c>
      <c r="E113" s="9">
        <f t="shared" si="14"/>
        <v>4.1888216930498184E-2</v>
      </c>
      <c r="F113" s="9"/>
      <c r="G113" s="5">
        <f t="shared" si="15"/>
        <v>1.7546227176164747E-3</v>
      </c>
      <c r="H113" s="5"/>
      <c r="I113" s="5">
        <f t="shared" si="16"/>
        <v>0.2109375</v>
      </c>
      <c r="J113" s="5"/>
      <c r="U113" s="5">
        <f t="shared" si="17"/>
        <v>2.53125</v>
      </c>
      <c r="V113" s="5"/>
    </row>
    <row r="114" spans="1:22">
      <c r="B114" s="1" t="s">
        <v>1</v>
      </c>
      <c r="C114" s="1">
        <v>-1.5</v>
      </c>
      <c r="D114" t="s">
        <v>126</v>
      </c>
      <c r="E114" s="9">
        <f t="shared" si="14"/>
        <v>6.6181122523910813E-2</v>
      </c>
      <c r="F114" s="9"/>
      <c r="G114" s="5">
        <f t="shared" si="15"/>
        <v>4.3799409785248954E-3</v>
      </c>
      <c r="H114" s="5"/>
      <c r="I114" s="5">
        <f t="shared" si="16"/>
        <v>0.212890625</v>
      </c>
      <c r="J114" s="5"/>
      <c r="U114" s="5">
        <f t="shared" si="17"/>
        <v>2.5546875</v>
      </c>
      <c r="V114" s="5"/>
    </row>
    <row r="115" spans="1:22">
      <c r="B115" s="1" t="s">
        <v>2</v>
      </c>
      <c r="C115" s="1">
        <v>4.7</v>
      </c>
      <c r="D115" t="s">
        <v>127</v>
      </c>
      <c r="E115" s="9">
        <f t="shared" si="14"/>
        <v>4.9222196889838185E-2</v>
      </c>
      <c r="F115" s="9"/>
      <c r="G115" s="5">
        <f t="shared" si="15"/>
        <v>2.4228246666619961E-3</v>
      </c>
      <c r="H115" s="5"/>
      <c r="I115" s="5">
        <f t="shared" si="16"/>
        <v>0.21484375</v>
      </c>
      <c r="J115" s="5"/>
      <c r="U115" s="5">
        <f t="shared" si="17"/>
        <v>2.578125</v>
      </c>
      <c r="V115" s="5"/>
    </row>
    <row r="116" spans="1:22">
      <c r="B116" s="1" t="s">
        <v>3</v>
      </c>
      <c r="C116" s="1">
        <v>5.5</v>
      </c>
      <c r="D116" t="s">
        <v>128</v>
      </c>
      <c r="E116" s="9">
        <f t="shared" si="14"/>
        <v>0.11743963808345693</v>
      </c>
      <c r="F116" s="9"/>
      <c r="G116" s="5">
        <f t="shared" si="15"/>
        <v>1.3792068593173348E-2</v>
      </c>
      <c r="H116" s="5"/>
      <c r="I116" s="5">
        <f t="shared" si="16"/>
        <v>0.216796875</v>
      </c>
      <c r="J116" s="5"/>
      <c r="U116" s="5">
        <f t="shared" si="17"/>
        <v>2.6015625</v>
      </c>
      <c r="V116" s="5"/>
    </row>
    <row r="117" spans="1:22">
      <c r="B117" s="1" t="s">
        <v>4</v>
      </c>
      <c r="C117" s="1">
        <v>11.2</v>
      </c>
      <c r="D117" t="s">
        <v>129</v>
      </c>
      <c r="E117" s="9">
        <f t="shared" si="14"/>
        <v>5.9932064071804764E-2</v>
      </c>
      <c r="F117" s="9"/>
      <c r="G117" s="5">
        <f t="shared" si="15"/>
        <v>3.5918523039069113E-3</v>
      </c>
      <c r="H117" s="5"/>
      <c r="I117" s="5">
        <f t="shared" si="16"/>
        <v>0.21875</v>
      </c>
      <c r="J117" s="5"/>
      <c r="U117" s="5">
        <f t="shared" si="17"/>
        <v>2.625</v>
      </c>
      <c r="V117" s="5"/>
    </row>
    <row r="118" spans="1:22">
      <c r="B118" s="1" t="s">
        <v>5</v>
      </c>
      <c r="C118" s="1">
        <v>14.6</v>
      </c>
      <c r="D118" t="s">
        <v>130</v>
      </c>
      <c r="E118" s="9">
        <f t="shared" si="14"/>
        <v>1.6644629257474834E-2</v>
      </c>
      <c r="F118" s="9"/>
      <c r="G118" s="5">
        <f t="shared" si="15"/>
        <v>2.7704368311878727E-4</v>
      </c>
      <c r="H118" s="5"/>
      <c r="I118" s="5">
        <f t="shared" si="16"/>
        <v>0.220703125</v>
      </c>
      <c r="J118" s="5"/>
      <c r="U118" s="5">
        <f t="shared" si="17"/>
        <v>2.6484375</v>
      </c>
      <c r="V118" s="5"/>
    </row>
    <row r="119" spans="1:22">
      <c r="B119" s="1" t="s">
        <v>6</v>
      </c>
      <c r="C119" s="1">
        <v>15.7</v>
      </c>
      <c r="D119" t="s">
        <v>131</v>
      </c>
      <c r="E119" s="9">
        <f t="shared" si="14"/>
        <v>8.2974302550580234E-2</v>
      </c>
      <c r="F119" s="9"/>
      <c r="G119" s="5">
        <f t="shared" si="15"/>
        <v>6.8847348837552252E-3</v>
      </c>
      <c r="H119" s="5"/>
      <c r="I119" s="5">
        <f t="shared" si="16"/>
        <v>0.22265625</v>
      </c>
      <c r="J119" s="5"/>
      <c r="U119" s="5">
        <f t="shared" si="17"/>
        <v>2.671875</v>
      </c>
      <c r="V119" s="5"/>
    </row>
    <row r="120" spans="1:22">
      <c r="B120" s="1" t="s">
        <v>7</v>
      </c>
      <c r="C120" s="1">
        <v>13.4</v>
      </c>
      <c r="D120" t="s">
        <v>132</v>
      </c>
      <c r="E120" s="9">
        <f t="shared" si="14"/>
        <v>0.10801121978540021</v>
      </c>
      <c r="F120" s="9"/>
      <c r="G120" s="5">
        <f t="shared" si="15"/>
        <v>1.166642359953003E-2</v>
      </c>
      <c r="H120" s="5"/>
      <c r="I120" s="5">
        <f t="shared" si="16"/>
        <v>0.224609375</v>
      </c>
      <c r="J120" s="5"/>
      <c r="U120" s="5">
        <f t="shared" si="17"/>
        <v>2.6953125</v>
      </c>
      <c r="V120" s="5"/>
    </row>
    <row r="121" spans="1:22">
      <c r="B121" s="1" t="s">
        <v>8</v>
      </c>
      <c r="C121" s="1">
        <v>12.2</v>
      </c>
      <c r="D121" t="s">
        <v>133</v>
      </c>
      <c r="E121" s="9">
        <f t="shared" si="14"/>
        <v>0.16459234706001363</v>
      </c>
      <c r="F121" s="9"/>
      <c r="G121" s="5">
        <f t="shared" si="15"/>
        <v>2.7090640710723979E-2</v>
      </c>
      <c r="H121" s="5"/>
      <c r="I121" s="5">
        <f t="shared" si="16"/>
        <v>0.2265625</v>
      </c>
      <c r="J121" s="5"/>
      <c r="U121" s="5">
        <f t="shared" si="17"/>
        <v>2.71875</v>
      </c>
      <c r="V121" s="5"/>
    </row>
    <row r="122" spans="1:22">
      <c r="B122" s="1" t="s">
        <v>9</v>
      </c>
      <c r="C122" s="1">
        <v>10.9</v>
      </c>
      <c r="D122" t="s">
        <v>134</v>
      </c>
      <c r="E122" s="9">
        <f t="shared" si="14"/>
        <v>0.12740635068153028</v>
      </c>
      <c r="F122" s="9"/>
      <c r="G122" s="5">
        <f t="shared" si="15"/>
        <v>1.623237819398507E-2</v>
      </c>
      <c r="H122" s="5"/>
      <c r="I122" s="5">
        <f t="shared" si="16"/>
        <v>0.228515625</v>
      </c>
      <c r="J122" s="5"/>
      <c r="U122" s="5">
        <f t="shared" si="17"/>
        <v>2.7421875</v>
      </c>
      <c r="V122" s="5"/>
    </row>
    <row r="123" spans="1:22">
      <c r="B123" s="1" t="s">
        <v>10</v>
      </c>
      <c r="C123" s="1">
        <v>5.9</v>
      </c>
      <c r="D123" t="s">
        <v>135</v>
      </c>
      <c r="E123" s="9">
        <f t="shared" si="14"/>
        <v>5.6587815173849962E-2</v>
      </c>
      <c r="F123" s="9"/>
      <c r="G123" s="5">
        <f t="shared" si="15"/>
        <v>3.2021808261498042E-3</v>
      </c>
      <c r="H123" s="5"/>
      <c r="I123" s="5">
        <f t="shared" si="16"/>
        <v>0.23046875</v>
      </c>
      <c r="J123" s="5"/>
      <c r="U123" s="5">
        <f t="shared" si="17"/>
        <v>2.765625</v>
      </c>
      <c r="V123" s="5"/>
    </row>
    <row r="124" spans="1:22">
      <c r="B124" s="1" t="s">
        <v>11</v>
      </c>
      <c r="C124" s="1">
        <v>4.5</v>
      </c>
      <c r="D124" t="s">
        <v>136</v>
      </c>
      <c r="E124" s="9">
        <f t="shared" si="14"/>
        <v>3.4749300355379778E-2</v>
      </c>
      <c r="F124" s="9"/>
      <c r="G124" s="5">
        <f t="shared" si="15"/>
        <v>1.2075138751883971E-3</v>
      </c>
      <c r="H124" s="5"/>
      <c r="I124" s="5">
        <f t="shared" si="16"/>
        <v>0.232421875</v>
      </c>
      <c r="J124" s="5"/>
      <c r="U124" s="5">
        <f t="shared" si="17"/>
        <v>2.7890625</v>
      </c>
      <c r="V124" s="5"/>
    </row>
    <row r="125" spans="1:22">
      <c r="A125">
        <v>1987</v>
      </c>
      <c r="B125" s="1" t="s">
        <v>0</v>
      </c>
      <c r="C125" s="1">
        <v>-0.1</v>
      </c>
      <c r="D125" t="s">
        <v>137</v>
      </c>
      <c r="E125" s="9">
        <f t="shared" si="14"/>
        <v>5.009777765054247E-2</v>
      </c>
      <c r="F125" s="9"/>
      <c r="G125" s="5">
        <f t="shared" si="15"/>
        <v>2.5097873255231925E-3</v>
      </c>
      <c r="H125" s="5"/>
      <c r="I125" s="5">
        <f t="shared" si="16"/>
        <v>0.234375</v>
      </c>
      <c r="J125" s="5"/>
      <c r="U125" s="5">
        <f t="shared" si="17"/>
        <v>2.8125</v>
      </c>
      <c r="V125" s="5"/>
    </row>
    <row r="126" spans="1:22">
      <c r="B126" s="1" t="s">
        <v>1</v>
      </c>
      <c r="C126" s="1">
        <v>2.5</v>
      </c>
      <c r="D126" t="s">
        <v>138</v>
      </c>
      <c r="E126" s="9">
        <f t="shared" si="14"/>
        <v>0.12752112739315971</v>
      </c>
      <c r="F126" s="9"/>
      <c r="G126" s="5">
        <f t="shared" si="15"/>
        <v>1.6261637931622469E-2</v>
      </c>
      <c r="H126" s="5"/>
      <c r="I126" s="5">
        <f t="shared" si="16"/>
        <v>0.236328125</v>
      </c>
      <c r="J126" s="5"/>
      <c r="U126" s="5">
        <f t="shared" si="17"/>
        <v>2.8359375</v>
      </c>
      <c r="V126" s="5"/>
    </row>
    <row r="127" spans="1:22">
      <c r="B127" s="1" t="s">
        <v>2</v>
      </c>
      <c r="C127" s="1">
        <v>4.0999999999999996</v>
      </c>
      <c r="D127" t="s">
        <v>139</v>
      </c>
      <c r="E127" s="9">
        <f t="shared" si="14"/>
        <v>6.3747402016016835E-2</v>
      </c>
      <c r="F127" s="9"/>
      <c r="G127" s="5">
        <f t="shared" si="15"/>
        <v>4.0637312637916674E-3</v>
      </c>
      <c r="H127" s="5"/>
      <c r="I127" s="5">
        <f t="shared" si="16"/>
        <v>0.23828125</v>
      </c>
      <c r="J127" s="5"/>
      <c r="U127" s="5">
        <f t="shared" si="17"/>
        <v>2.859375</v>
      </c>
      <c r="V127" s="5"/>
    </row>
    <row r="128" spans="1:22">
      <c r="B128" s="1" t="s">
        <v>3</v>
      </c>
      <c r="C128" s="1">
        <v>10.3</v>
      </c>
      <c r="D128" t="s">
        <v>140</v>
      </c>
      <c r="E128" s="9">
        <f t="shared" si="14"/>
        <v>8.8859005387949497E-2</v>
      </c>
      <c r="F128" s="9"/>
      <c r="G128" s="5">
        <f t="shared" si="15"/>
        <v>7.8959228385356382E-3</v>
      </c>
      <c r="H128" s="5"/>
      <c r="I128" s="5">
        <f t="shared" si="16"/>
        <v>0.240234375</v>
      </c>
      <c r="J128" s="5"/>
      <c r="U128" s="5">
        <f t="shared" si="17"/>
        <v>2.8828125</v>
      </c>
      <c r="V128" s="5"/>
    </row>
    <row r="129" spans="1:22">
      <c r="B129" s="1" t="s">
        <v>4</v>
      </c>
      <c r="C129" s="1">
        <v>10.5</v>
      </c>
      <c r="D129" t="s">
        <v>141</v>
      </c>
      <c r="E129" s="9">
        <f t="shared" si="14"/>
        <v>2.6448788518773476E-2</v>
      </c>
      <c r="F129" s="9"/>
      <c r="G129" s="5">
        <f t="shared" si="15"/>
        <v>6.9953841411080368E-4</v>
      </c>
      <c r="H129" s="5"/>
      <c r="I129" s="5">
        <f t="shared" si="16"/>
        <v>0.2421875</v>
      </c>
      <c r="J129" s="5"/>
      <c r="U129" s="5">
        <f t="shared" si="17"/>
        <v>2.90625</v>
      </c>
      <c r="V129" s="5"/>
    </row>
    <row r="130" spans="1:22">
      <c r="B130" s="1" t="s">
        <v>5</v>
      </c>
      <c r="C130" s="1">
        <v>12</v>
      </c>
      <c r="D130" t="s">
        <v>142</v>
      </c>
      <c r="E130" s="9">
        <f t="shared" si="14"/>
        <v>4.6795305514540378E-2</v>
      </c>
      <c r="F130" s="9"/>
      <c r="G130" s="5">
        <f t="shared" si="15"/>
        <v>2.1898006181991733E-3</v>
      </c>
      <c r="H130" s="5"/>
      <c r="I130" s="5">
        <f t="shared" si="16"/>
        <v>0.244140625</v>
      </c>
      <c r="J130" s="5"/>
      <c r="U130" s="5">
        <f t="shared" si="17"/>
        <v>2.9296875</v>
      </c>
      <c r="V130" s="5"/>
    </row>
    <row r="131" spans="1:22">
      <c r="B131" s="1" t="s">
        <v>6</v>
      </c>
      <c r="C131" s="1">
        <v>14.6</v>
      </c>
      <c r="D131" t="s">
        <v>143</v>
      </c>
      <c r="E131" s="9">
        <f t="shared" si="14"/>
        <v>7.7104581117232562E-2</v>
      </c>
      <c r="F131" s="9"/>
      <c r="G131" s="5">
        <f t="shared" si="15"/>
        <v>5.9451164292638964E-3</v>
      </c>
      <c r="H131" s="5"/>
      <c r="I131" s="5">
        <f t="shared" si="16"/>
        <v>0.24609375</v>
      </c>
      <c r="J131" s="5"/>
      <c r="U131" s="5">
        <f t="shared" si="17"/>
        <v>2.953125</v>
      </c>
      <c r="V131" s="5"/>
    </row>
    <row r="132" spans="1:22">
      <c r="B132" s="1" t="s">
        <v>7</v>
      </c>
      <c r="C132" s="1">
        <v>15.5</v>
      </c>
      <c r="D132" t="s">
        <v>144</v>
      </c>
      <c r="E132" s="9">
        <f t="shared" si="14"/>
        <v>9.1691520582048186E-2</v>
      </c>
      <c r="F132" s="9"/>
      <c r="G132" s="5">
        <f t="shared" si="15"/>
        <v>8.4073349466481668E-3</v>
      </c>
      <c r="H132" s="5"/>
      <c r="I132" s="5">
        <f t="shared" si="16"/>
        <v>0.248046875</v>
      </c>
      <c r="J132" s="5"/>
      <c r="U132" s="5">
        <f t="shared" si="17"/>
        <v>2.9765625</v>
      </c>
      <c r="V132" s="5"/>
    </row>
    <row r="133" spans="1:22">
      <c r="B133" s="1" t="s">
        <v>8</v>
      </c>
      <c r="C133" s="1">
        <v>13.1</v>
      </c>
      <c r="D133" t="s">
        <v>145</v>
      </c>
      <c r="E133" s="9">
        <f t="shared" si="14"/>
        <v>7.4523428900434494E-2</v>
      </c>
      <c r="F133" s="9"/>
      <c r="G133" s="5">
        <f t="shared" si="15"/>
        <v>5.553741455078115E-3</v>
      </c>
      <c r="H133" s="5"/>
      <c r="I133" s="5">
        <f t="shared" si="16"/>
        <v>0.25</v>
      </c>
      <c r="J133" s="5"/>
      <c r="U133" s="5">
        <f t="shared" si="17"/>
        <v>3</v>
      </c>
      <c r="V133" s="5"/>
    </row>
    <row r="134" spans="1:22">
      <c r="B134" s="1" t="s">
        <v>9</v>
      </c>
      <c r="C134" s="1">
        <v>9.4</v>
      </c>
      <c r="D134" t="s">
        <v>146</v>
      </c>
      <c r="E134" s="9">
        <f t="shared" ref="E134:E197" si="18">SQRT(2)*IMABS(D134)/$K$1</f>
        <v>7.5997869499564344E-2</v>
      </c>
      <c r="F134" s="9"/>
      <c r="G134" s="5">
        <f t="shared" ref="G134:G197" si="19">E134^2</f>
        <v>5.7756761684728125E-3</v>
      </c>
      <c r="H134" s="5"/>
      <c r="I134" s="5">
        <f t="shared" si="16"/>
        <v>0.251953125</v>
      </c>
      <c r="J134" s="5"/>
      <c r="U134" s="5">
        <f t="shared" si="17"/>
        <v>3.0234375</v>
      </c>
      <c r="V134" s="5"/>
    </row>
    <row r="135" spans="1:22">
      <c r="B135" s="1" t="s">
        <v>10</v>
      </c>
      <c r="C135" s="1">
        <v>6.6</v>
      </c>
      <c r="D135" t="s">
        <v>147</v>
      </c>
      <c r="E135" s="9">
        <f t="shared" si="18"/>
        <v>6.4400445268103859E-2</v>
      </c>
      <c r="F135" s="9"/>
      <c r="G135" s="5">
        <f t="shared" si="19"/>
        <v>4.147417350730041E-3</v>
      </c>
      <c r="H135" s="5"/>
      <c r="I135" s="5">
        <f t="shared" ref="I135:I198" si="20">I134+$K$7</f>
        <v>0.25390625</v>
      </c>
      <c r="J135" s="5"/>
      <c r="U135" s="5">
        <f t="shared" ref="U135:U198" si="21">U134+$W$7</f>
        <v>3.046875</v>
      </c>
      <c r="V135" s="5"/>
    </row>
    <row r="136" spans="1:22">
      <c r="B136" s="1" t="s">
        <v>11</v>
      </c>
      <c r="C136" s="1">
        <v>5.7</v>
      </c>
      <c r="D136" t="s">
        <v>148</v>
      </c>
      <c r="E136" s="9">
        <f t="shared" si="18"/>
        <v>5.3141472074739113E-2</v>
      </c>
      <c r="F136" s="9"/>
      <c r="G136" s="5">
        <f t="shared" si="19"/>
        <v>2.824016054270277E-3</v>
      </c>
      <c r="H136" s="5"/>
      <c r="I136" s="5">
        <f t="shared" si="20"/>
        <v>0.255859375</v>
      </c>
      <c r="J136" s="5"/>
      <c r="U136" s="5">
        <f t="shared" si="21"/>
        <v>3.0703125</v>
      </c>
      <c r="V136" s="5"/>
    </row>
    <row r="137" spans="1:22">
      <c r="A137">
        <v>1988</v>
      </c>
      <c r="B137" s="1" t="s">
        <v>0</v>
      </c>
      <c r="C137" s="1">
        <v>4.9000000000000004</v>
      </c>
      <c r="D137" t="s">
        <v>149</v>
      </c>
      <c r="E137" s="9">
        <f t="shared" si="18"/>
        <v>5.0851068518673728E-2</v>
      </c>
      <c r="F137" s="9"/>
      <c r="G137" s="5">
        <f t="shared" si="19"/>
        <v>2.5858311694908504E-3</v>
      </c>
      <c r="H137" s="5"/>
      <c r="I137" s="5">
        <f t="shared" si="20"/>
        <v>0.2578125</v>
      </c>
      <c r="J137" s="5"/>
      <c r="U137" s="5">
        <f t="shared" si="21"/>
        <v>3.09375</v>
      </c>
      <c r="V137" s="5"/>
    </row>
    <row r="138" spans="1:22">
      <c r="B138" s="1" t="s">
        <v>1</v>
      </c>
      <c r="C138" s="1">
        <v>4.5999999999999996</v>
      </c>
      <c r="D138" t="s">
        <v>150</v>
      </c>
      <c r="E138" s="9">
        <f t="shared" si="18"/>
        <v>7.5898292017706426E-2</v>
      </c>
      <c r="F138" s="9"/>
      <c r="G138" s="5">
        <f t="shared" si="19"/>
        <v>5.7605507312050389E-3</v>
      </c>
      <c r="H138" s="5"/>
      <c r="I138" s="5">
        <f t="shared" si="20"/>
        <v>0.259765625</v>
      </c>
      <c r="J138" s="5"/>
      <c r="U138" s="5">
        <f t="shared" si="21"/>
        <v>3.1171875</v>
      </c>
      <c r="V138" s="5"/>
    </row>
    <row r="139" spans="1:22">
      <c r="B139" s="1" t="s">
        <v>2</v>
      </c>
      <c r="C139" s="1">
        <v>5.5</v>
      </c>
      <c r="D139" t="s">
        <v>151</v>
      </c>
      <c r="E139" s="9">
        <f t="shared" si="18"/>
        <v>2.8665699927039958E-2</v>
      </c>
      <c r="F139" s="9"/>
      <c r="G139" s="5">
        <f t="shared" si="19"/>
        <v>8.2172235230709863E-4</v>
      </c>
      <c r="H139" s="5"/>
      <c r="I139" s="5">
        <f t="shared" si="20"/>
        <v>0.26171875</v>
      </c>
      <c r="J139" s="5"/>
      <c r="U139" s="5">
        <f t="shared" si="21"/>
        <v>3.140625</v>
      </c>
      <c r="V139" s="5"/>
    </row>
    <row r="140" spans="1:22">
      <c r="B140" s="1" t="s">
        <v>3</v>
      </c>
      <c r="C140" s="1">
        <v>8.1</v>
      </c>
      <c r="D140" t="s">
        <v>152</v>
      </c>
      <c r="E140" s="9">
        <f t="shared" si="18"/>
        <v>7.0274746889146991E-2</v>
      </c>
      <c r="F140" s="9"/>
      <c r="G140" s="5">
        <f t="shared" si="19"/>
        <v>4.9385400503336747E-3</v>
      </c>
      <c r="H140" s="5"/>
      <c r="I140" s="5">
        <f t="shared" si="20"/>
        <v>0.263671875</v>
      </c>
      <c r="J140" s="5"/>
      <c r="U140" s="5">
        <f t="shared" si="21"/>
        <v>3.1640625</v>
      </c>
      <c r="V140" s="5"/>
    </row>
    <row r="141" spans="1:22">
      <c r="B141" s="1" t="s">
        <v>4</v>
      </c>
      <c r="C141" s="1">
        <v>11.5</v>
      </c>
      <c r="D141" t="s">
        <v>153</v>
      </c>
      <c r="E141" s="9">
        <f t="shared" si="18"/>
        <v>8.1723068043268537E-2</v>
      </c>
      <c r="F141" s="9"/>
      <c r="G141" s="5">
        <f t="shared" si="19"/>
        <v>6.6786598504046989E-3</v>
      </c>
      <c r="H141" s="5"/>
      <c r="I141" s="5">
        <f t="shared" si="20"/>
        <v>0.265625</v>
      </c>
      <c r="J141" s="5"/>
      <c r="U141" s="5">
        <f t="shared" si="21"/>
        <v>3.1875</v>
      </c>
      <c r="V141" s="5"/>
    </row>
    <row r="142" spans="1:22">
      <c r="B142" s="1" t="s">
        <v>5</v>
      </c>
      <c r="C142" s="1">
        <v>14.8</v>
      </c>
      <c r="D142" t="s">
        <v>154</v>
      </c>
      <c r="E142" s="9">
        <f t="shared" si="18"/>
        <v>0.10171168708002643</v>
      </c>
      <c r="F142" s="9"/>
      <c r="G142" s="5">
        <f t="shared" si="19"/>
        <v>1.0345267288665215E-2</v>
      </c>
      <c r="H142" s="5"/>
      <c r="I142" s="5">
        <f t="shared" si="20"/>
        <v>0.267578125</v>
      </c>
      <c r="J142" s="5"/>
      <c r="U142" s="5">
        <f t="shared" si="21"/>
        <v>3.2109375</v>
      </c>
      <c r="V142" s="5"/>
    </row>
    <row r="143" spans="1:22">
      <c r="B143" s="1" t="s">
        <v>6</v>
      </c>
      <c r="C143" s="1">
        <v>14.7</v>
      </c>
      <c r="D143" t="s">
        <v>155</v>
      </c>
      <c r="E143" s="9">
        <f t="shared" si="18"/>
        <v>3.6610751606649276E-2</v>
      </c>
      <c r="F143" s="9"/>
      <c r="G143" s="5">
        <f t="shared" si="19"/>
        <v>1.3403471332037726E-3</v>
      </c>
      <c r="H143" s="5"/>
      <c r="I143" s="5">
        <f t="shared" si="20"/>
        <v>0.26953125</v>
      </c>
      <c r="J143" s="5"/>
      <c r="U143" s="5">
        <f t="shared" si="21"/>
        <v>3.234375</v>
      </c>
      <c r="V143" s="5"/>
    </row>
    <row r="144" spans="1:22">
      <c r="B144" s="1" t="s">
        <v>7</v>
      </c>
      <c r="C144" s="1">
        <v>15.8</v>
      </c>
      <c r="D144" t="s">
        <v>156</v>
      </c>
      <c r="E144" s="9">
        <f t="shared" si="18"/>
        <v>1.4983299117197656E-2</v>
      </c>
      <c r="F144" s="9"/>
      <c r="G144" s="5">
        <f t="shared" si="19"/>
        <v>2.2449925243541607E-4</v>
      </c>
      <c r="H144" s="5"/>
      <c r="I144" s="5">
        <f t="shared" si="20"/>
        <v>0.271484375</v>
      </c>
      <c r="J144" s="5"/>
      <c r="U144" s="5">
        <f t="shared" si="21"/>
        <v>3.2578125</v>
      </c>
      <c r="V144" s="5"/>
    </row>
    <row r="145" spans="1:22">
      <c r="B145" s="1" t="s">
        <v>8</v>
      </c>
      <c r="C145" s="1">
        <v>12.4</v>
      </c>
      <c r="D145" t="s">
        <v>157</v>
      </c>
      <c r="E145" s="9">
        <f t="shared" si="18"/>
        <v>0.10354306466131306</v>
      </c>
      <c r="F145" s="9"/>
      <c r="G145" s="5">
        <f t="shared" si="19"/>
        <v>1.0721166239456858E-2</v>
      </c>
      <c r="H145" s="5"/>
      <c r="I145" s="5">
        <f t="shared" si="20"/>
        <v>0.2734375</v>
      </c>
      <c r="J145" s="5"/>
      <c r="U145" s="5">
        <f t="shared" si="21"/>
        <v>3.28125</v>
      </c>
      <c r="V145" s="5"/>
    </row>
    <row r="146" spans="1:22">
      <c r="B146" s="1" t="s">
        <v>9</v>
      </c>
      <c r="C146" s="1">
        <v>9.8000000000000007</v>
      </c>
      <c r="D146" t="s">
        <v>158</v>
      </c>
      <c r="E146" s="9">
        <f t="shared" si="18"/>
        <v>6.302110789072235E-2</v>
      </c>
      <c r="F146" s="9"/>
      <c r="G146" s="5">
        <f t="shared" si="19"/>
        <v>3.971660039774067E-3</v>
      </c>
      <c r="H146" s="5"/>
      <c r="I146" s="5">
        <f t="shared" si="20"/>
        <v>0.275390625</v>
      </c>
      <c r="J146" s="5"/>
      <c r="U146" s="5">
        <f t="shared" si="21"/>
        <v>3.3046875</v>
      </c>
      <c r="V146" s="5"/>
    </row>
    <row r="147" spans="1:22">
      <c r="B147" s="1" t="s">
        <v>10</v>
      </c>
      <c r="C147" s="1">
        <v>5.7</v>
      </c>
      <c r="D147" t="s">
        <v>159</v>
      </c>
      <c r="E147" s="9">
        <f t="shared" si="18"/>
        <v>6.7982641169951993E-2</v>
      </c>
      <c r="F147" s="9"/>
      <c r="G147" s="5">
        <f t="shared" si="19"/>
        <v>4.6216395004424517E-3</v>
      </c>
      <c r="H147" s="5"/>
      <c r="I147" s="5">
        <f t="shared" si="20"/>
        <v>0.27734375</v>
      </c>
      <c r="J147" s="5"/>
      <c r="U147" s="5">
        <f t="shared" si="21"/>
        <v>3.328125</v>
      </c>
      <c r="V147" s="5"/>
    </row>
    <row r="148" spans="1:22">
      <c r="B148" s="1" t="s">
        <v>11</v>
      </c>
      <c r="C148" s="1">
        <v>7.5</v>
      </c>
      <c r="D148" t="s">
        <v>160</v>
      </c>
      <c r="E148" s="9">
        <f t="shared" si="18"/>
        <v>2.8177897484871144E-2</v>
      </c>
      <c r="F148" s="9"/>
      <c r="G148" s="5">
        <f t="shared" si="19"/>
        <v>7.9399390666790753E-4</v>
      </c>
      <c r="H148" s="5"/>
      <c r="I148" s="5">
        <f t="shared" si="20"/>
        <v>0.279296875</v>
      </c>
      <c r="J148" s="5"/>
      <c r="U148" s="5">
        <f t="shared" si="21"/>
        <v>3.3515625</v>
      </c>
      <c r="V148" s="5"/>
    </row>
    <row r="149" spans="1:22">
      <c r="A149">
        <v>1989</v>
      </c>
      <c r="B149" s="1" t="s">
        <v>0</v>
      </c>
      <c r="C149" s="1">
        <v>6.3</v>
      </c>
      <c r="D149" t="s">
        <v>161</v>
      </c>
      <c r="E149" s="9">
        <f t="shared" si="18"/>
        <v>5.6106101262076061E-2</v>
      </c>
      <c r="F149" s="9"/>
      <c r="G149" s="5">
        <f t="shared" si="19"/>
        <v>3.147894598830333E-3</v>
      </c>
      <c r="H149" s="5"/>
      <c r="I149" s="5">
        <f t="shared" si="20"/>
        <v>0.28125</v>
      </c>
      <c r="J149" s="5"/>
      <c r="U149" s="5">
        <f t="shared" si="21"/>
        <v>3.375</v>
      </c>
      <c r="V149" s="5"/>
    </row>
    <row r="150" spans="1:22">
      <c r="B150" s="1" t="s">
        <v>1</v>
      </c>
      <c r="C150" s="1">
        <v>5.7</v>
      </c>
      <c r="D150" t="s">
        <v>162</v>
      </c>
      <c r="E150" s="9">
        <f t="shared" si="18"/>
        <v>0.10763916171562862</v>
      </c>
      <c r="F150" s="9"/>
      <c r="G150" s="5">
        <f t="shared" si="19"/>
        <v>1.1586189134843251E-2</v>
      </c>
      <c r="H150" s="5"/>
      <c r="I150" s="5">
        <f t="shared" si="20"/>
        <v>0.283203125</v>
      </c>
      <c r="J150" s="5"/>
      <c r="U150" s="5">
        <f t="shared" si="21"/>
        <v>3.3984375</v>
      </c>
      <c r="V150" s="5"/>
    </row>
    <row r="151" spans="1:22">
      <c r="B151" s="1" t="s">
        <v>2</v>
      </c>
      <c r="C151" s="1">
        <v>7</v>
      </c>
      <c r="D151" t="s">
        <v>163</v>
      </c>
      <c r="E151" s="9">
        <f t="shared" si="18"/>
        <v>7.8989025757942519E-2</v>
      </c>
      <c r="F151" s="9"/>
      <c r="G151" s="5">
        <f t="shared" si="19"/>
        <v>6.2392661901889065E-3</v>
      </c>
      <c r="H151" s="5"/>
      <c r="I151" s="5">
        <f t="shared" si="20"/>
        <v>0.28515625</v>
      </c>
      <c r="J151" s="5"/>
      <c r="U151" s="5">
        <f t="shared" si="21"/>
        <v>3.421875</v>
      </c>
      <c r="V151" s="5"/>
    </row>
    <row r="152" spans="1:22">
      <c r="B152" s="1" t="s">
        <v>3</v>
      </c>
      <c r="C152" s="1">
        <v>6.1</v>
      </c>
      <c r="D152" t="s">
        <v>164</v>
      </c>
      <c r="E152" s="9">
        <f t="shared" si="18"/>
        <v>4.970170806174342E-2</v>
      </c>
      <c r="F152" s="9"/>
      <c r="G152" s="5">
        <f t="shared" si="19"/>
        <v>2.4702597842547708E-3</v>
      </c>
      <c r="H152" s="5"/>
      <c r="I152" s="5">
        <f t="shared" si="20"/>
        <v>0.287109375</v>
      </c>
      <c r="J152" s="5"/>
      <c r="U152" s="5">
        <f t="shared" si="21"/>
        <v>3.4453125</v>
      </c>
      <c r="V152" s="5"/>
    </row>
    <row r="153" spans="1:22">
      <c r="B153" s="1" t="s">
        <v>4</v>
      </c>
      <c r="C153" s="1">
        <v>13.3</v>
      </c>
      <c r="D153" t="s">
        <v>165</v>
      </c>
      <c r="E153" s="9">
        <f t="shared" si="18"/>
        <v>5.247058208745814E-2</v>
      </c>
      <c r="F153" s="9"/>
      <c r="G153" s="5">
        <f t="shared" si="19"/>
        <v>2.7531619845966829E-3</v>
      </c>
      <c r="H153" s="5"/>
      <c r="I153" s="5">
        <f t="shared" si="20"/>
        <v>0.2890625</v>
      </c>
      <c r="J153" s="5"/>
      <c r="U153" s="5">
        <f t="shared" si="21"/>
        <v>3.46875</v>
      </c>
      <c r="V153" s="5"/>
    </row>
    <row r="154" spans="1:22">
      <c r="B154" s="1" t="s">
        <v>5</v>
      </c>
      <c r="C154" s="1">
        <v>15</v>
      </c>
      <c r="D154" t="s">
        <v>166</v>
      </c>
      <c r="E154" s="9">
        <f t="shared" si="18"/>
        <v>0.11170778450853527</v>
      </c>
      <c r="F154" s="9"/>
      <c r="G154" s="5">
        <f t="shared" si="19"/>
        <v>1.2478629119805353E-2</v>
      </c>
      <c r="H154" s="5"/>
      <c r="I154" s="5">
        <f t="shared" si="20"/>
        <v>0.291015625</v>
      </c>
      <c r="J154" s="5"/>
      <c r="U154" s="5">
        <f t="shared" si="21"/>
        <v>3.4921875</v>
      </c>
      <c r="V154" s="5"/>
    </row>
    <row r="155" spans="1:22">
      <c r="B155" s="1" t="s">
        <v>6</v>
      </c>
      <c r="C155" s="1">
        <v>17.8</v>
      </c>
      <c r="D155" t="s">
        <v>167</v>
      </c>
      <c r="E155" s="9">
        <f t="shared" si="18"/>
        <v>1.7375163933278544E-2</v>
      </c>
      <c r="F155" s="9"/>
      <c r="G155" s="5">
        <f t="shared" si="19"/>
        <v>3.0189632170830351E-4</v>
      </c>
      <c r="H155" s="5"/>
      <c r="I155" s="5">
        <f t="shared" si="20"/>
        <v>0.29296875</v>
      </c>
      <c r="J155" s="5"/>
      <c r="U155" s="5">
        <f t="shared" si="21"/>
        <v>3.515625</v>
      </c>
      <c r="V155" s="5"/>
    </row>
    <row r="156" spans="1:22">
      <c r="B156" s="1" t="s">
        <v>7</v>
      </c>
      <c r="C156" s="1">
        <v>16.3</v>
      </c>
      <c r="D156" t="s">
        <v>168</v>
      </c>
      <c r="E156" s="9">
        <f t="shared" si="18"/>
        <v>3.5159513781770096E-2</v>
      </c>
      <c r="F156" s="9"/>
      <c r="G156" s="5">
        <f t="shared" si="19"/>
        <v>1.2361914093704813E-3</v>
      </c>
      <c r="H156" s="5"/>
      <c r="I156" s="5">
        <f t="shared" si="20"/>
        <v>0.294921875</v>
      </c>
      <c r="J156" s="5"/>
      <c r="U156" s="5">
        <f t="shared" si="21"/>
        <v>3.5390625</v>
      </c>
      <c r="V156" s="5"/>
    </row>
    <row r="157" spans="1:22">
      <c r="B157" s="1" t="s">
        <v>8</v>
      </c>
      <c r="C157" s="1">
        <v>14.5</v>
      </c>
      <c r="D157" t="s">
        <v>169</v>
      </c>
      <c r="E157" s="9">
        <f t="shared" si="18"/>
        <v>9.4395273433157581E-2</v>
      </c>
      <c r="F157" s="9"/>
      <c r="G157" s="5">
        <f t="shared" si="19"/>
        <v>8.9104676465205854E-3</v>
      </c>
      <c r="H157" s="5"/>
      <c r="I157" s="5">
        <f t="shared" si="20"/>
        <v>0.296875</v>
      </c>
      <c r="J157" s="5"/>
      <c r="U157" s="5">
        <f t="shared" si="21"/>
        <v>3.5625</v>
      </c>
      <c r="V157" s="5"/>
    </row>
    <row r="158" spans="1:22">
      <c r="B158" s="1" t="s">
        <v>9</v>
      </c>
      <c r="C158" s="1">
        <v>11.5</v>
      </c>
      <c r="D158" t="s">
        <v>170</v>
      </c>
      <c r="E158" s="9">
        <f t="shared" si="18"/>
        <v>8.3694540533055375E-2</v>
      </c>
      <c r="F158" s="9"/>
      <c r="G158" s="5">
        <f t="shared" si="19"/>
        <v>7.0047761150392488E-3</v>
      </c>
      <c r="H158" s="5"/>
      <c r="I158" s="5">
        <f t="shared" si="20"/>
        <v>0.298828125</v>
      </c>
      <c r="J158" s="5"/>
      <c r="U158" s="5">
        <f t="shared" si="21"/>
        <v>3.5859375</v>
      </c>
      <c r="V158" s="5"/>
    </row>
    <row r="159" spans="1:22">
      <c r="B159" s="1" t="s">
        <v>10</v>
      </c>
      <c r="C159" s="1">
        <v>6.4</v>
      </c>
      <c r="D159" t="s">
        <v>171</v>
      </c>
      <c r="E159" s="9">
        <f t="shared" si="18"/>
        <v>7.5365122387885439E-2</v>
      </c>
      <c r="F159" s="9"/>
      <c r="G159" s="5">
        <f t="shared" si="19"/>
        <v>5.6799016725409511E-3</v>
      </c>
      <c r="H159" s="5"/>
      <c r="I159" s="5">
        <f t="shared" si="20"/>
        <v>0.30078125</v>
      </c>
      <c r="J159" s="5"/>
      <c r="U159" s="5">
        <f t="shared" si="21"/>
        <v>3.609375</v>
      </c>
      <c r="V159" s="5"/>
    </row>
    <row r="160" spans="1:22">
      <c r="B160" s="1" t="s">
        <v>11</v>
      </c>
      <c r="C160" s="1">
        <v>4.5</v>
      </c>
      <c r="D160" t="s">
        <v>172</v>
      </c>
      <c r="E160" s="9">
        <f t="shared" si="18"/>
        <v>5.9548862474970092E-2</v>
      </c>
      <c r="F160" s="9"/>
      <c r="G160" s="5">
        <f t="shared" si="19"/>
        <v>3.546067022062901E-3</v>
      </c>
      <c r="H160" s="5"/>
      <c r="I160" s="5">
        <f t="shared" si="20"/>
        <v>0.302734375</v>
      </c>
      <c r="J160" s="5"/>
      <c r="U160" s="5">
        <f t="shared" si="21"/>
        <v>3.6328125</v>
      </c>
      <c r="V160" s="5"/>
    </row>
    <row r="161" spans="1:22">
      <c r="A161">
        <v>1990</v>
      </c>
      <c r="B161" s="1" t="s">
        <v>0</v>
      </c>
      <c r="C161" s="1">
        <v>6.3</v>
      </c>
      <c r="D161" t="s">
        <v>173</v>
      </c>
      <c r="E161" s="9">
        <f t="shared" si="18"/>
        <v>4.6000610330710644E-2</v>
      </c>
      <c r="F161" s="9"/>
      <c r="G161" s="5">
        <f t="shared" si="19"/>
        <v>2.1160561507978827E-3</v>
      </c>
      <c r="H161" s="5"/>
      <c r="I161" s="5">
        <f t="shared" si="20"/>
        <v>0.3046875</v>
      </c>
      <c r="J161" s="5"/>
      <c r="U161" s="5">
        <f t="shared" si="21"/>
        <v>3.65625</v>
      </c>
      <c r="V161" s="5"/>
    </row>
    <row r="162" spans="1:22">
      <c r="B162" s="1" t="s">
        <v>1</v>
      </c>
      <c r="C162" s="1">
        <v>6.8</v>
      </c>
      <c r="D162" t="s">
        <v>174</v>
      </c>
      <c r="E162" s="9">
        <f t="shared" si="18"/>
        <v>5.5498484006995627E-2</v>
      </c>
      <c r="F162" s="9"/>
      <c r="G162" s="5">
        <f t="shared" si="19"/>
        <v>3.0800817270747495E-3</v>
      </c>
      <c r="H162" s="5"/>
      <c r="I162" s="5">
        <f t="shared" si="20"/>
        <v>0.306640625</v>
      </c>
      <c r="J162" s="5"/>
      <c r="U162" s="5">
        <f t="shared" si="21"/>
        <v>3.6796875</v>
      </c>
      <c r="V162" s="5"/>
    </row>
    <row r="163" spans="1:22">
      <c r="B163" s="1" t="s">
        <v>2</v>
      </c>
      <c r="C163" s="1">
        <v>8.4</v>
      </c>
      <c r="D163" t="s">
        <v>175</v>
      </c>
      <c r="E163" s="9">
        <f t="shared" si="18"/>
        <v>7.9490775016021295E-2</v>
      </c>
      <c r="F163" s="9"/>
      <c r="G163" s="5">
        <f t="shared" si="19"/>
        <v>6.3187833126477156E-3</v>
      </c>
      <c r="H163" s="5"/>
      <c r="I163" s="5">
        <f t="shared" si="20"/>
        <v>0.30859375</v>
      </c>
      <c r="J163" s="5"/>
      <c r="U163" s="5">
        <f t="shared" si="21"/>
        <v>3.703125</v>
      </c>
      <c r="V163" s="5"/>
    </row>
    <row r="164" spans="1:22">
      <c r="B164" s="1" t="s">
        <v>3</v>
      </c>
      <c r="C164" s="1">
        <v>8.4</v>
      </c>
      <c r="D164" t="s">
        <v>176</v>
      </c>
      <c r="E164" s="9">
        <f t="shared" si="18"/>
        <v>3.5693376159210539E-2</v>
      </c>
      <c r="F164" s="9"/>
      <c r="G164" s="5">
        <f t="shared" si="19"/>
        <v>1.2740171016428993E-3</v>
      </c>
      <c r="H164" s="5"/>
      <c r="I164" s="5">
        <f t="shared" si="20"/>
        <v>0.310546875</v>
      </c>
      <c r="J164" s="5"/>
      <c r="U164" s="5">
        <f t="shared" si="21"/>
        <v>3.7265625</v>
      </c>
      <c r="V164" s="5"/>
    </row>
    <row r="165" spans="1:22">
      <c r="B165" s="1" t="s">
        <v>4</v>
      </c>
      <c r="C165" s="1">
        <v>12.9</v>
      </c>
      <c r="D165" t="s">
        <v>177</v>
      </c>
      <c r="E165" s="9">
        <f t="shared" si="18"/>
        <v>0.16084562536013941</v>
      </c>
      <c r="F165" s="9"/>
      <c r="G165" s="5">
        <f t="shared" si="19"/>
        <v>2.5871315197494322E-2</v>
      </c>
      <c r="H165" s="5"/>
      <c r="I165" s="5">
        <f t="shared" si="20"/>
        <v>0.3125</v>
      </c>
      <c r="J165" s="5"/>
      <c r="U165" s="5">
        <f t="shared" si="21"/>
        <v>3.75</v>
      </c>
      <c r="V165" s="5"/>
    </row>
    <row r="166" spans="1:22">
      <c r="B166" s="1" t="s">
        <v>5</v>
      </c>
      <c r="C166" s="1">
        <v>13.7</v>
      </c>
      <c r="D166" t="s">
        <v>178</v>
      </c>
      <c r="E166" s="9">
        <f t="shared" si="18"/>
        <v>7.642109113198714E-2</v>
      </c>
      <c r="F166" s="9"/>
      <c r="G166" s="5">
        <f t="shared" si="19"/>
        <v>5.8401831698034834E-3</v>
      </c>
      <c r="H166" s="5"/>
      <c r="I166" s="5">
        <f t="shared" si="20"/>
        <v>0.314453125</v>
      </c>
      <c r="J166" s="5"/>
      <c r="U166" s="5">
        <f t="shared" si="21"/>
        <v>3.7734375</v>
      </c>
      <c r="V166" s="5"/>
    </row>
    <row r="167" spans="1:22">
      <c r="B167" s="1" t="s">
        <v>6</v>
      </c>
      <c r="C167" s="1">
        <v>16.7</v>
      </c>
      <c r="D167" t="s">
        <v>179</v>
      </c>
      <c r="E167" s="9">
        <f t="shared" si="18"/>
        <v>1.7784567265532857E-2</v>
      </c>
      <c r="F167" s="9"/>
      <c r="G167" s="5">
        <f t="shared" si="19"/>
        <v>3.1629083282226286E-4</v>
      </c>
      <c r="H167" s="5"/>
      <c r="I167" s="5">
        <f t="shared" si="20"/>
        <v>0.31640625</v>
      </c>
      <c r="J167" s="5"/>
      <c r="U167" s="5">
        <f t="shared" si="21"/>
        <v>3.796875</v>
      </c>
      <c r="V167" s="5"/>
    </row>
    <row r="168" spans="1:22">
      <c r="B168" s="1" t="s">
        <v>7</v>
      </c>
      <c r="C168" s="1">
        <v>18.3</v>
      </c>
      <c r="D168" t="s">
        <v>180</v>
      </c>
      <c r="E168" s="9">
        <f t="shared" si="18"/>
        <v>0.12908940053175505</v>
      </c>
      <c r="F168" s="9"/>
      <c r="G168" s="5">
        <f t="shared" si="19"/>
        <v>1.666407332964788E-2</v>
      </c>
      <c r="H168" s="5"/>
      <c r="I168" s="5">
        <f t="shared" si="20"/>
        <v>0.318359375</v>
      </c>
      <c r="J168" s="5"/>
      <c r="U168" s="5">
        <f t="shared" si="21"/>
        <v>3.8203125</v>
      </c>
      <c r="V168" s="5"/>
    </row>
    <row r="169" spans="1:22">
      <c r="B169" s="1" t="s">
        <v>8</v>
      </c>
      <c r="C169" s="1">
        <v>13</v>
      </c>
      <c r="D169" t="s">
        <v>181</v>
      </c>
      <c r="E169" s="9">
        <f t="shared" si="18"/>
        <v>0.10514839148677622</v>
      </c>
      <c r="F169" s="9"/>
      <c r="G169" s="5">
        <f t="shared" si="19"/>
        <v>1.1056184232256355E-2</v>
      </c>
      <c r="H169" s="5"/>
      <c r="I169" s="5">
        <f t="shared" si="20"/>
        <v>0.3203125</v>
      </c>
      <c r="J169" s="5"/>
      <c r="U169" s="5">
        <f t="shared" si="21"/>
        <v>3.84375</v>
      </c>
      <c r="V169" s="5"/>
    </row>
    <row r="170" spans="1:22">
      <c r="B170" s="1" t="s">
        <v>9</v>
      </c>
      <c r="C170" s="1">
        <v>11.3</v>
      </c>
      <c r="D170" t="s">
        <v>182</v>
      </c>
      <c r="E170" s="9">
        <f t="shared" si="18"/>
        <v>7.389071364082693E-2</v>
      </c>
      <c r="F170" s="9"/>
      <c r="G170" s="5">
        <f t="shared" si="19"/>
        <v>5.4598375623506872E-3</v>
      </c>
      <c r="H170" s="5"/>
      <c r="I170" s="5">
        <f t="shared" si="20"/>
        <v>0.322265625</v>
      </c>
      <c r="J170" s="5"/>
      <c r="U170" s="5">
        <f t="shared" si="21"/>
        <v>3.8671875</v>
      </c>
      <c r="V170" s="5"/>
    </row>
    <row r="171" spans="1:22">
      <c r="B171" s="1" t="s">
        <v>10</v>
      </c>
      <c r="C171" s="1">
        <v>6.6</v>
      </c>
      <c r="D171" t="s">
        <v>183</v>
      </c>
      <c r="E171" s="9">
        <f t="shared" si="18"/>
        <v>3.7018724540465529E-2</v>
      </c>
      <c r="F171" s="9"/>
      <c r="G171" s="5">
        <f t="shared" si="19"/>
        <v>1.3703859666028648E-3</v>
      </c>
      <c r="H171" s="5"/>
      <c r="I171" s="5">
        <f t="shared" si="20"/>
        <v>0.32421875</v>
      </c>
      <c r="J171" s="5"/>
      <c r="U171" s="5">
        <f t="shared" si="21"/>
        <v>3.890625</v>
      </c>
      <c r="V171" s="5"/>
    </row>
    <row r="172" spans="1:22">
      <c r="B172" s="1" t="s">
        <v>11</v>
      </c>
      <c r="C172" s="1">
        <v>4.4000000000000004</v>
      </c>
      <c r="D172" t="s">
        <v>184</v>
      </c>
      <c r="E172" s="9">
        <f t="shared" si="18"/>
        <v>0.10834126108735359</v>
      </c>
      <c r="F172" s="9"/>
      <c r="G172" s="5">
        <f t="shared" si="19"/>
        <v>1.1737828853998118E-2</v>
      </c>
      <c r="H172" s="5"/>
      <c r="I172" s="5">
        <f t="shared" si="20"/>
        <v>0.326171875</v>
      </c>
      <c r="J172" s="5"/>
      <c r="U172" s="5">
        <f t="shared" si="21"/>
        <v>3.9140625</v>
      </c>
      <c r="V172" s="5"/>
    </row>
    <row r="173" spans="1:22">
      <c r="A173">
        <v>1991</v>
      </c>
      <c r="B173" s="1" t="s">
        <v>0</v>
      </c>
      <c r="C173" s="1">
        <v>2.4</v>
      </c>
      <c r="D173" t="s">
        <v>185</v>
      </c>
      <c r="E173" s="9">
        <f t="shared" si="18"/>
        <v>2.2990821929181733E-2</v>
      </c>
      <c r="F173" s="9"/>
      <c r="G173" s="5">
        <f t="shared" si="19"/>
        <v>5.285778929793437E-4</v>
      </c>
      <c r="H173" s="5"/>
      <c r="I173" s="5">
        <f t="shared" si="20"/>
        <v>0.328125</v>
      </c>
      <c r="J173" s="5"/>
      <c r="U173" s="5">
        <f t="shared" si="21"/>
        <v>3.9375</v>
      </c>
      <c r="V173" s="5"/>
    </row>
    <row r="174" spans="1:22">
      <c r="B174" s="1" t="s">
        <v>1</v>
      </c>
      <c r="C174" s="1">
        <v>1.9</v>
      </c>
      <c r="D174" t="s">
        <v>186</v>
      </c>
      <c r="E174" s="9">
        <f t="shared" si="18"/>
        <v>0.109780268361205</v>
      </c>
      <c r="F174" s="9"/>
      <c r="G174" s="5">
        <f t="shared" si="19"/>
        <v>1.2051707321458187E-2</v>
      </c>
      <c r="H174" s="5"/>
      <c r="I174" s="5">
        <f t="shared" si="20"/>
        <v>0.330078125</v>
      </c>
      <c r="J174" s="5"/>
      <c r="U174" s="5">
        <f t="shared" si="21"/>
        <v>3.9609375</v>
      </c>
      <c r="V174" s="5"/>
    </row>
    <row r="175" spans="1:22">
      <c r="B175" s="1" t="s">
        <v>2</v>
      </c>
      <c r="C175" s="1">
        <v>7.8</v>
      </c>
      <c r="D175" t="s">
        <v>187</v>
      </c>
      <c r="E175" s="9">
        <f t="shared" si="18"/>
        <v>5.8504579528888094E-2</v>
      </c>
      <c r="F175" s="9"/>
      <c r="G175" s="5">
        <f t="shared" si="19"/>
        <v>3.4227858258519916E-3</v>
      </c>
      <c r="H175" s="5"/>
      <c r="I175" s="5">
        <f t="shared" si="20"/>
        <v>0.33203125</v>
      </c>
      <c r="J175" s="5"/>
      <c r="U175" s="5">
        <f t="shared" si="21"/>
        <v>3.984375</v>
      </c>
      <c r="V175" s="5"/>
    </row>
    <row r="176" spans="1:22">
      <c r="B176" s="1" t="s">
        <v>3</v>
      </c>
      <c r="C176" s="1">
        <v>8</v>
      </c>
      <c r="D176" t="s">
        <v>188</v>
      </c>
      <c r="E176" s="9">
        <f t="shared" si="18"/>
        <v>3.8524414243643959E-2</v>
      </c>
      <c r="F176" s="9"/>
      <c r="G176" s="5">
        <f t="shared" si="19"/>
        <v>1.4841304928158775E-3</v>
      </c>
      <c r="H176" s="5"/>
      <c r="I176" s="5">
        <f t="shared" si="20"/>
        <v>0.333984375</v>
      </c>
      <c r="J176" s="5"/>
      <c r="U176" s="5">
        <f t="shared" si="21"/>
        <v>4.0078125</v>
      </c>
      <c r="V176" s="5"/>
    </row>
    <row r="177" spans="1:22">
      <c r="B177" s="1" t="s">
        <v>4</v>
      </c>
      <c r="C177" s="1">
        <v>11.2</v>
      </c>
      <c r="D177" t="s">
        <v>189</v>
      </c>
      <c r="E177" s="9">
        <f t="shared" si="18"/>
        <v>6.9017559670749476E-2</v>
      </c>
      <c r="F177" s="9"/>
      <c r="G177" s="5">
        <f t="shared" si="19"/>
        <v>4.7634235429054646E-3</v>
      </c>
      <c r="H177" s="5"/>
      <c r="I177" s="5">
        <f t="shared" si="20"/>
        <v>0.3359375</v>
      </c>
      <c r="J177" s="5"/>
      <c r="U177" s="5">
        <f t="shared" si="21"/>
        <v>4.03125</v>
      </c>
      <c r="V177" s="5"/>
    </row>
    <row r="178" spans="1:22">
      <c r="B178" s="1" t="s">
        <v>5</v>
      </c>
      <c r="C178" s="1">
        <v>12.1</v>
      </c>
      <c r="D178" t="s">
        <v>190</v>
      </c>
      <c r="E178" s="9">
        <f t="shared" si="18"/>
        <v>3.251888413874434E-2</v>
      </c>
      <c r="F178" s="9"/>
      <c r="G178" s="5">
        <f t="shared" si="19"/>
        <v>1.0574778256290782E-3</v>
      </c>
      <c r="H178" s="5"/>
      <c r="I178" s="5">
        <f t="shared" si="20"/>
        <v>0.337890625</v>
      </c>
      <c r="J178" s="5"/>
      <c r="U178" s="5">
        <f t="shared" si="21"/>
        <v>4.0546875</v>
      </c>
      <c r="V178" s="5"/>
    </row>
    <row r="179" spans="1:22">
      <c r="B179" s="1" t="s">
        <v>6</v>
      </c>
      <c r="C179" s="1">
        <v>17.5</v>
      </c>
      <c r="D179" t="s">
        <v>191</v>
      </c>
      <c r="E179" s="9">
        <f t="shared" si="18"/>
        <v>6.1053694144853246E-2</v>
      </c>
      <c r="F179" s="9"/>
      <c r="G179" s="5">
        <f t="shared" si="19"/>
        <v>3.7275535687332877E-3</v>
      </c>
      <c r="H179" s="5"/>
      <c r="I179" s="5">
        <f t="shared" si="20"/>
        <v>0.33984375</v>
      </c>
      <c r="J179" s="5"/>
      <c r="U179" s="5">
        <f t="shared" si="21"/>
        <v>4.078125</v>
      </c>
      <c r="V179" s="5"/>
    </row>
    <row r="180" spans="1:22">
      <c r="B180" s="1" t="s">
        <v>7</v>
      </c>
      <c r="C180" s="1">
        <v>17.2</v>
      </c>
      <c r="D180" t="s">
        <v>192</v>
      </c>
      <c r="E180" s="9">
        <f t="shared" si="18"/>
        <v>0.11381669734233045</v>
      </c>
      <c r="F180" s="9"/>
      <c r="G180" s="5">
        <f t="shared" si="19"/>
        <v>1.2954240593915652E-2</v>
      </c>
      <c r="H180" s="5"/>
      <c r="I180" s="5">
        <f t="shared" si="20"/>
        <v>0.341796875</v>
      </c>
      <c r="J180" s="5"/>
      <c r="U180" s="5">
        <f t="shared" si="21"/>
        <v>4.1015625</v>
      </c>
      <c r="V180" s="5"/>
    </row>
    <row r="181" spans="1:22">
      <c r="B181" s="1" t="s">
        <v>8</v>
      </c>
      <c r="C181" s="1">
        <v>14.6</v>
      </c>
      <c r="D181" t="s">
        <v>193</v>
      </c>
      <c r="E181" s="9">
        <f t="shared" si="18"/>
        <v>4.2578573207940958E-2</v>
      </c>
      <c r="F181" s="9"/>
      <c r="G181" s="5">
        <f t="shared" si="19"/>
        <v>1.8129348964239875E-3</v>
      </c>
      <c r="H181" s="5"/>
      <c r="I181" s="5">
        <f t="shared" si="20"/>
        <v>0.34375</v>
      </c>
      <c r="J181" s="5"/>
      <c r="U181" s="5">
        <f t="shared" si="21"/>
        <v>4.125</v>
      </c>
      <c r="V181" s="5"/>
    </row>
    <row r="182" spans="1:22">
      <c r="B182" s="1" t="s">
        <v>9</v>
      </c>
      <c r="C182" s="1">
        <v>10</v>
      </c>
      <c r="D182" t="s">
        <v>194</v>
      </c>
      <c r="E182" s="9">
        <f t="shared" si="18"/>
        <v>2.5680576257467846E-2</v>
      </c>
      <c r="F182" s="9"/>
      <c r="G182" s="5">
        <f t="shared" si="19"/>
        <v>6.5949199691562124E-4</v>
      </c>
      <c r="H182" s="5"/>
      <c r="I182" s="5">
        <f t="shared" si="20"/>
        <v>0.345703125</v>
      </c>
      <c r="J182" s="5"/>
      <c r="U182" s="5">
        <f t="shared" si="21"/>
        <v>4.1484375</v>
      </c>
      <c r="V182" s="5"/>
    </row>
    <row r="183" spans="1:22">
      <c r="B183" s="1" t="s">
        <v>10</v>
      </c>
      <c r="C183" s="1">
        <v>6.4</v>
      </c>
      <c r="D183" t="s">
        <v>195</v>
      </c>
      <c r="E183" s="9">
        <f t="shared" si="18"/>
        <v>6.981909516115227E-2</v>
      </c>
      <c r="F183" s="9"/>
      <c r="G183" s="5">
        <f t="shared" si="19"/>
        <v>4.8747060491220367E-3</v>
      </c>
      <c r="H183" s="5"/>
      <c r="I183" s="5">
        <f t="shared" si="20"/>
        <v>0.34765625</v>
      </c>
      <c r="J183" s="5"/>
      <c r="U183" s="5">
        <f t="shared" si="21"/>
        <v>4.171875</v>
      </c>
      <c r="V183" s="5"/>
    </row>
    <row r="184" spans="1:22">
      <c r="B184" s="1" t="s">
        <v>11</v>
      </c>
      <c r="C184" s="1">
        <v>5.2</v>
      </c>
      <c r="D184" t="s">
        <v>196</v>
      </c>
      <c r="E184" s="9">
        <f t="shared" si="18"/>
        <v>3.4653897636135925E-2</v>
      </c>
      <c r="F184" s="9"/>
      <c r="G184" s="5">
        <f t="shared" si="19"/>
        <v>1.200892621375787E-3</v>
      </c>
      <c r="H184" s="5"/>
      <c r="I184" s="5">
        <f t="shared" si="20"/>
        <v>0.349609375</v>
      </c>
      <c r="J184" s="5"/>
      <c r="U184" s="5">
        <f t="shared" si="21"/>
        <v>4.1953125</v>
      </c>
      <c r="V184" s="5"/>
    </row>
    <row r="185" spans="1:22">
      <c r="A185">
        <v>1992</v>
      </c>
      <c r="B185" s="1" t="s">
        <v>0</v>
      </c>
      <c r="C185" s="1">
        <v>3.8</v>
      </c>
      <c r="D185" t="s">
        <v>197</v>
      </c>
      <c r="E185" s="9">
        <f t="shared" si="18"/>
        <v>4.8934906778089274E-2</v>
      </c>
      <c r="F185" s="9"/>
      <c r="G185" s="5">
        <f t="shared" si="19"/>
        <v>2.3946251013802875E-3</v>
      </c>
      <c r="H185" s="5"/>
      <c r="I185" s="5">
        <f t="shared" si="20"/>
        <v>0.3515625</v>
      </c>
      <c r="J185" s="5"/>
      <c r="U185" s="5">
        <f t="shared" si="21"/>
        <v>4.21875</v>
      </c>
      <c r="V185" s="5"/>
    </row>
    <row r="186" spans="1:22">
      <c r="B186" s="1" t="s">
        <v>1</v>
      </c>
      <c r="C186" s="1">
        <v>5.8</v>
      </c>
      <c r="D186" t="s">
        <v>198</v>
      </c>
      <c r="E186" s="9">
        <f t="shared" si="18"/>
        <v>1.6867164397799759E-2</v>
      </c>
      <c r="F186" s="9"/>
      <c r="G186" s="5">
        <f t="shared" si="19"/>
        <v>2.845012348224037E-4</v>
      </c>
      <c r="H186" s="5"/>
      <c r="I186" s="5">
        <f t="shared" si="20"/>
        <v>0.353515625</v>
      </c>
      <c r="J186" s="5"/>
      <c r="U186" s="5">
        <f t="shared" si="21"/>
        <v>4.2421875</v>
      </c>
      <c r="V186" s="5"/>
    </row>
    <row r="187" spans="1:22">
      <c r="B187" s="1" t="s">
        <v>2</v>
      </c>
      <c r="C187" s="1">
        <v>7</v>
      </c>
      <c r="D187" t="s">
        <v>199</v>
      </c>
      <c r="E187" s="9">
        <f t="shared" si="18"/>
        <v>5.8486919038808372E-2</v>
      </c>
      <c r="F187" s="9"/>
      <c r="G187" s="5">
        <f t="shared" si="19"/>
        <v>3.4207196986521253E-3</v>
      </c>
      <c r="H187" s="5"/>
      <c r="I187" s="5">
        <f t="shared" si="20"/>
        <v>0.35546875</v>
      </c>
      <c r="J187" s="5"/>
      <c r="U187" s="5">
        <f t="shared" si="21"/>
        <v>4.265625</v>
      </c>
      <c r="V187" s="5"/>
    </row>
    <row r="188" spans="1:22">
      <c r="B188" s="1" t="s">
        <v>3</v>
      </c>
      <c r="C188" s="1">
        <v>8.4</v>
      </c>
      <c r="D188" t="s">
        <v>200</v>
      </c>
      <c r="E188" s="9">
        <f t="shared" si="18"/>
        <v>9.4306489795568174E-2</v>
      </c>
      <c r="F188" s="9"/>
      <c r="G188" s="5">
        <f t="shared" si="19"/>
        <v>8.8937140175616037E-3</v>
      </c>
      <c r="H188" s="5"/>
      <c r="I188" s="5">
        <f t="shared" si="20"/>
        <v>0.357421875</v>
      </c>
      <c r="J188" s="5"/>
      <c r="U188" s="5">
        <f t="shared" si="21"/>
        <v>4.2890625</v>
      </c>
      <c r="V188" s="5"/>
    </row>
    <row r="189" spans="1:22">
      <c r="B189" s="1" t="s">
        <v>4</v>
      </c>
      <c r="C189" s="1">
        <v>13.8</v>
      </c>
      <c r="D189" t="s">
        <v>201</v>
      </c>
      <c r="E189" s="9">
        <f t="shared" si="18"/>
        <v>7.9532694058044251E-2</v>
      </c>
      <c r="F189" s="9"/>
      <c r="G189" s="5">
        <f t="shared" si="19"/>
        <v>6.3254494241304672E-3</v>
      </c>
      <c r="H189" s="5"/>
      <c r="I189" s="5">
        <f t="shared" si="20"/>
        <v>0.359375</v>
      </c>
      <c r="J189" s="5"/>
      <c r="U189" s="5">
        <f t="shared" si="21"/>
        <v>4.3125</v>
      </c>
      <c r="V189" s="5"/>
    </row>
    <row r="190" spans="1:22">
      <c r="B190" s="1" t="s">
        <v>5</v>
      </c>
      <c r="C190" s="1">
        <v>16.5</v>
      </c>
      <c r="D190" t="s">
        <v>202</v>
      </c>
      <c r="E190" s="9">
        <f t="shared" si="18"/>
        <v>9.235531081135824E-2</v>
      </c>
      <c r="F190" s="9"/>
      <c r="G190" s="5">
        <f t="shared" si="19"/>
        <v>8.529503435062584E-3</v>
      </c>
      <c r="H190" s="5"/>
      <c r="I190" s="5">
        <f t="shared" si="20"/>
        <v>0.361328125</v>
      </c>
      <c r="J190" s="5"/>
      <c r="U190" s="5">
        <f t="shared" si="21"/>
        <v>4.3359375</v>
      </c>
      <c r="V190" s="5"/>
    </row>
    <row r="191" spans="1:22">
      <c r="B191" s="1" t="s">
        <v>6</v>
      </c>
      <c r="C191" s="1">
        <v>16.2</v>
      </c>
      <c r="D191" t="s">
        <v>203</v>
      </c>
      <c r="E191" s="9">
        <f t="shared" si="18"/>
        <v>0.14096403170305211</v>
      </c>
      <c r="F191" s="9"/>
      <c r="G191" s="5">
        <f t="shared" si="19"/>
        <v>1.9870858233979081E-2</v>
      </c>
      <c r="H191" s="5"/>
      <c r="I191" s="5">
        <f t="shared" si="20"/>
        <v>0.36328125</v>
      </c>
      <c r="J191" s="5"/>
      <c r="U191" s="5">
        <f t="shared" si="21"/>
        <v>4.359375</v>
      </c>
      <c r="V191" s="5"/>
    </row>
    <row r="192" spans="1:22">
      <c r="B192" s="1" t="s">
        <v>7</v>
      </c>
      <c r="C192" s="1">
        <v>15.1</v>
      </c>
      <c r="D192" t="s">
        <v>204</v>
      </c>
      <c r="E192" s="9">
        <f t="shared" si="18"/>
        <v>0.12295239053783835</v>
      </c>
      <c r="F192" s="9"/>
      <c r="G192" s="5">
        <f t="shared" si="19"/>
        <v>1.5117290338969122E-2</v>
      </c>
      <c r="H192" s="5"/>
      <c r="I192" s="5">
        <f t="shared" si="20"/>
        <v>0.365234375</v>
      </c>
      <c r="J192" s="5"/>
      <c r="U192" s="5">
        <f t="shared" si="21"/>
        <v>4.3828125</v>
      </c>
      <c r="V192" s="5"/>
    </row>
    <row r="193" spans="1:22">
      <c r="B193" s="1" t="s">
        <v>8</v>
      </c>
      <c r="C193" s="1">
        <v>13</v>
      </c>
      <c r="D193" t="s">
        <v>205</v>
      </c>
      <c r="E193" s="9">
        <f t="shared" si="18"/>
        <v>3.8396489284528393E-2</v>
      </c>
      <c r="F193" s="9"/>
      <c r="G193" s="5">
        <f t="shared" si="19"/>
        <v>1.4742903893769036E-3</v>
      </c>
      <c r="H193" s="5"/>
      <c r="I193" s="5">
        <f t="shared" si="20"/>
        <v>0.3671875</v>
      </c>
      <c r="J193" s="5"/>
      <c r="U193" s="5">
        <f t="shared" si="21"/>
        <v>4.40625</v>
      </c>
      <c r="V193" s="5"/>
    </row>
    <row r="194" spans="1:22">
      <c r="B194" s="1" t="s">
        <v>9</v>
      </c>
      <c r="C194" s="1">
        <v>7.5</v>
      </c>
      <c r="D194" t="s">
        <v>206</v>
      </c>
      <c r="E194" s="9">
        <f t="shared" si="18"/>
        <v>6.9468121137950034E-2</v>
      </c>
      <c r="F194" s="9"/>
      <c r="G194" s="5">
        <f t="shared" si="19"/>
        <v>4.8258198544369E-3</v>
      </c>
      <c r="H194" s="5"/>
      <c r="I194" s="5">
        <f t="shared" si="20"/>
        <v>0.369140625</v>
      </c>
      <c r="J194" s="5"/>
      <c r="U194" s="5">
        <f t="shared" si="21"/>
        <v>4.4296875</v>
      </c>
      <c r="V194" s="5"/>
    </row>
    <row r="195" spans="1:22">
      <c r="B195" s="1" t="s">
        <v>10</v>
      </c>
      <c r="C195" s="1">
        <v>7</v>
      </c>
      <c r="D195" t="s">
        <v>207</v>
      </c>
      <c r="E195" s="9">
        <f t="shared" si="18"/>
        <v>0.11757949501006321</v>
      </c>
      <c r="F195" s="9"/>
      <c r="G195" s="5">
        <f t="shared" si="19"/>
        <v>1.3824937646821479E-2</v>
      </c>
      <c r="H195" s="5"/>
      <c r="I195" s="5">
        <f t="shared" si="20"/>
        <v>0.37109375</v>
      </c>
      <c r="J195" s="5"/>
      <c r="U195" s="5">
        <f t="shared" si="21"/>
        <v>4.453125</v>
      </c>
      <c r="V195" s="5"/>
    </row>
    <row r="196" spans="1:22">
      <c r="B196" s="1" t="s">
        <v>11</v>
      </c>
      <c r="C196" s="1">
        <v>3.7</v>
      </c>
      <c r="D196" t="s">
        <v>208</v>
      </c>
      <c r="E196" s="9">
        <f t="shared" si="18"/>
        <v>1.6633453744207941E-2</v>
      </c>
      <c r="F196" s="9"/>
      <c r="G196" s="5">
        <f t="shared" si="19"/>
        <v>2.766717834607052E-4</v>
      </c>
      <c r="H196" s="5"/>
      <c r="I196" s="5">
        <f t="shared" si="20"/>
        <v>0.373046875</v>
      </c>
      <c r="J196" s="5"/>
      <c r="U196" s="5">
        <f t="shared" si="21"/>
        <v>4.4765625</v>
      </c>
      <c r="V196" s="5"/>
    </row>
    <row r="197" spans="1:22">
      <c r="A197">
        <v>1993</v>
      </c>
      <c r="B197" s="1" t="s">
        <v>0</v>
      </c>
      <c r="C197" s="1">
        <v>5.4</v>
      </c>
      <c r="D197" t="s">
        <v>209</v>
      </c>
      <c r="E197" s="9">
        <f t="shared" si="18"/>
        <v>8.8446455842087462E-2</v>
      </c>
      <c r="F197" s="9"/>
      <c r="G197" s="5">
        <f t="shared" si="19"/>
        <v>7.8227755510263276E-3</v>
      </c>
      <c r="H197" s="5"/>
      <c r="I197" s="5">
        <f t="shared" si="20"/>
        <v>0.375</v>
      </c>
      <c r="J197" s="5"/>
      <c r="U197" s="5">
        <f t="shared" si="21"/>
        <v>4.5</v>
      </c>
      <c r="V197" s="5"/>
    </row>
    <row r="198" spans="1:22">
      <c r="B198" s="1" t="s">
        <v>1</v>
      </c>
      <c r="C198" s="1">
        <v>5.0999999999999996</v>
      </c>
      <c r="D198" t="s">
        <v>210</v>
      </c>
      <c r="E198" s="9">
        <f t="shared" ref="E198:E261" si="22">SQRT(2)*IMABS(D198)/$K$1</f>
        <v>1.5191678640276535E-2</v>
      </c>
      <c r="F198" s="9"/>
      <c r="G198" s="5">
        <f t="shared" ref="G198:G261" si="23">E198^2</f>
        <v>2.3078709990943431E-4</v>
      </c>
      <c r="H198" s="5"/>
      <c r="I198" s="5">
        <f t="shared" si="20"/>
        <v>0.376953125</v>
      </c>
      <c r="J198" s="5"/>
      <c r="U198" s="5">
        <f t="shared" si="21"/>
        <v>4.5234375</v>
      </c>
      <c r="V198" s="5"/>
    </row>
    <row r="199" spans="1:22">
      <c r="B199" s="1" t="s">
        <v>2</v>
      </c>
      <c r="C199" s="1">
        <v>6.6</v>
      </c>
      <c r="D199" t="s">
        <v>211</v>
      </c>
      <c r="E199" s="9">
        <f t="shared" si="22"/>
        <v>2.1889221319560531E-2</v>
      </c>
      <c r="F199" s="9"/>
      <c r="G199" s="5">
        <f t="shared" si="23"/>
        <v>4.7913800997670327E-4</v>
      </c>
      <c r="H199" s="5"/>
      <c r="I199" s="5">
        <f t="shared" ref="I199:I261" si="24">I198+$K$7</f>
        <v>0.37890625</v>
      </c>
      <c r="J199" s="5"/>
      <c r="U199" s="5">
        <f t="shared" ref="U199:U261" si="25">U198+$W$7</f>
        <v>4.546875</v>
      </c>
      <c r="V199" s="5"/>
    </row>
    <row r="200" spans="1:22">
      <c r="B200" s="1" t="s">
        <v>3</v>
      </c>
      <c r="C200" s="1">
        <v>9.4</v>
      </c>
      <c r="D200" t="s">
        <v>212</v>
      </c>
      <c r="E200" s="9">
        <f t="shared" si="22"/>
        <v>1.4185394081077548E-2</v>
      </c>
      <c r="F200" s="9"/>
      <c r="G200" s="5">
        <f t="shared" si="23"/>
        <v>2.0122540523546993E-4</v>
      </c>
      <c r="H200" s="5"/>
      <c r="I200" s="5">
        <f t="shared" si="24"/>
        <v>0.380859375</v>
      </c>
      <c r="J200" s="5"/>
      <c r="U200" s="5">
        <f t="shared" si="25"/>
        <v>4.5703125</v>
      </c>
      <c r="V200" s="5"/>
    </row>
    <row r="201" spans="1:22">
      <c r="B201" s="1" t="s">
        <v>4</v>
      </c>
      <c r="C201" s="1">
        <v>11.5</v>
      </c>
      <c r="D201" t="s">
        <v>213</v>
      </c>
      <c r="E201" s="9">
        <f t="shared" si="22"/>
        <v>9.307681317197368E-2</v>
      </c>
      <c r="F201" s="9"/>
      <c r="G201" s="5">
        <f t="shared" si="23"/>
        <v>8.6632931502504933E-3</v>
      </c>
      <c r="H201" s="5"/>
      <c r="I201" s="5">
        <f t="shared" si="24"/>
        <v>0.3828125</v>
      </c>
      <c r="J201" s="5"/>
      <c r="U201" s="5">
        <f t="shared" si="25"/>
        <v>4.59375</v>
      </c>
      <c r="V201" s="5"/>
    </row>
    <row r="202" spans="1:22">
      <c r="B202" s="1" t="s">
        <v>5</v>
      </c>
      <c r="C202" s="1">
        <v>15</v>
      </c>
      <c r="D202" t="s">
        <v>214</v>
      </c>
      <c r="E202" s="9">
        <f t="shared" si="22"/>
        <v>0.13979660179614345</v>
      </c>
      <c r="F202" s="9"/>
      <c r="G202" s="5">
        <f t="shared" si="23"/>
        <v>1.9543089873749499E-2</v>
      </c>
      <c r="H202" s="5"/>
      <c r="I202" s="5">
        <f t="shared" si="24"/>
        <v>0.384765625</v>
      </c>
      <c r="J202" s="5"/>
      <c r="U202" s="5">
        <f t="shared" si="25"/>
        <v>4.6171875</v>
      </c>
      <c r="V202" s="5"/>
    </row>
    <row r="203" spans="1:22">
      <c r="B203" s="1" t="s">
        <v>6</v>
      </c>
      <c r="C203" s="1">
        <v>15.4</v>
      </c>
      <c r="D203" t="s">
        <v>215</v>
      </c>
      <c r="E203" s="9">
        <f t="shared" si="22"/>
        <v>8.6774295867329196E-2</v>
      </c>
      <c r="F203" s="9"/>
      <c r="G203" s="5">
        <f t="shared" si="23"/>
        <v>7.5297784232707847E-3</v>
      </c>
      <c r="H203" s="5"/>
      <c r="I203" s="5">
        <f t="shared" si="24"/>
        <v>0.38671875</v>
      </c>
      <c r="J203" s="5"/>
      <c r="U203" s="5">
        <f t="shared" si="25"/>
        <v>4.640625</v>
      </c>
      <c r="V203" s="5"/>
    </row>
    <row r="204" spans="1:22">
      <c r="B204" s="1" t="s">
        <v>7</v>
      </c>
      <c r="C204" s="1">
        <v>14.6</v>
      </c>
      <c r="D204" t="s">
        <v>216</v>
      </c>
      <c r="E204" s="9">
        <f t="shared" si="22"/>
        <v>8.3972966440969313E-2</v>
      </c>
      <c r="F204" s="9"/>
      <c r="G204" s="5">
        <f t="shared" si="23"/>
        <v>7.0514590928961582E-3</v>
      </c>
      <c r="H204" s="5"/>
      <c r="I204" s="5">
        <f t="shared" si="24"/>
        <v>0.388671875</v>
      </c>
      <c r="J204" s="5"/>
      <c r="U204" s="5">
        <f t="shared" si="25"/>
        <v>4.6640625</v>
      </c>
      <c r="V204" s="5"/>
    </row>
    <row r="205" spans="1:22">
      <c r="B205" s="1" t="s">
        <v>8</v>
      </c>
      <c r="C205" s="1">
        <v>13</v>
      </c>
      <c r="D205" t="s">
        <v>217</v>
      </c>
      <c r="E205" s="9">
        <f t="shared" si="22"/>
        <v>2.3804620348777613E-2</v>
      </c>
      <c r="F205" s="9"/>
      <c r="G205" s="5">
        <f t="shared" si="23"/>
        <v>5.6665994994943721E-4</v>
      </c>
      <c r="H205" s="5"/>
      <c r="I205" s="5">
        <f t="shared" si="24"/>
        <v>0.390625</v>
      </c>
      <c r="J205" s="5"/>
      <c r="U205" s="5">
        <f t="shared" si="25"/>
        <v>4.6875</v>
      </c>
      <c r="V205" s="5"/>
    </row>
    <row r="206" spans="1:22">
      <c r="B206" s="1" t="s">
        <v>9</v>
      </c>
      <c r="C206" s="1">
        <v>8</v>
      </c>
      <c r="D206" t="s">
        <v>218</v>
      </c>
      <c r="E206" s="9">
        <f t="shared" si="22"/>
        <v>7.1380344229065196E-2</v>
      </c>
      <c r="F206" s="9"/>
      <c r="G206" s="5">
        <f t="shared" si="23"/>
        <v>5.095153542259841E-3</v>
      </c>
      <c r="H206" s="5"/>
      <c r="I206" s="5">
        <f t="shared" si="24"/>
        <v>0.392578125</v>
      </c>
      <c r="J206" s="5"/>
      <c r="U206" s="5">
        <f t="shared" si="25"/>
        <v>4.7109375</v>
      </c>
      <c r="V206" s="5"/>
    </row>
    <row r="207" spans="1:22">
      <c r="B207" s="1" t="s">
        <v>10</v>
      </c>
      <c r="C207" s="1">
        <v>4.2</v>
      </c>
      <c r="D207" t="s">
        <v>219</v>
      </c>
      <c r="E207" s="9">
        <f t="shared" si="22"/>
        <v>6.5951759713642824E-2</v>
      </c>
      <c r="F207" s="9"/>
      <c r="G207" s="5">
        <f t="shared" si="23"/>
        <v>4.3496346093260807E-3</v>
      </c>
      <c r="H207" s="5"/>
      <c r="I207" s="5">
        <f t="shared" si="24"/>
        <v>0.39453125</v>
      </c>
      <c r="J207" s="5"/>
      <c r="U207" s="5">
        <f t="shared" si="25"/>
        <v>4.734375</v>
      </c>
      <c r="V207" s="5"/>
    </row>
    <row r="208" spans="1:22">
      <c r="B208" s="1" t="s">
        <v>11</v>
      </c>
      <c r="C208" s="1">
        <v>4.5</v>
      </c>
      <c r="D208" t="s">
        <v>220</v>
      </c>
      <c r="E208" s="9">
        <f t="shared" si="22"/>
        <v>6.3592381395799008E-2</v>
      </c>
      <c r="F208" s="9"/>
      <c r="G208" s="5">
        <f t="shared" si="23"/>
        <v>4.0439909715887642E-3</v>
      </c>
      <c r="H208" s="5"/>
      <c r="I208" s="5">
        <f t="shared" si="24"/>
        <v>0.396484375</v>
      </c>
      <c r="J208" s="5"/>
      <c r="U208" s="5">
        <f t="shared" si="25"/>
        <v>4.7578125</v>
      </c>
      <c r="V208" s="5"/>
    </row>
    <row r="209" spans="1:22">
      <c r="A209">
        <v>1994</v>
      </c>
      <c r="B209" s="1" t="s">
        <v>0</v>
      </c>
      <c r="C209" s="1">
        <v>4.7</v>
      </c>
      <c r="D209" t="s">
        <v>221</v>
      </c>
      <c r="E209" s="9">
        <f t="shared" si="22"/>
        <v>6.32170553894469E-2</v>
      </c>
      <c r="F209" s="9"/>
      <c r="G209" s="5">
        <f t="shared" si="23"/>
        <v>3.9963960921123969E-3</v>
      </c>
      <c r="H209" s="5"/>
      <c r="I209" s="5">
        <f t="shared" si="24"/>
        <v>0.3984375</v>
      </c>
      <c r="J209" s="5"/>
      <c r="U209" s="5">
        <f t="shared" si="25"/>
        <v>4.78125</v>
      </c>
      <c r="V209" s="5"/>
    </row>
    <row r="210" spans="1:22">
      <c r="B210" s="1" t="s">
        <v>1</v>
      </c>
      <c r="C210" s="1">
        <v>2.4</v>
      </c>
      <c r="D210" t="s">
        <v>222</v>
      </c>
      <c r="E210" s="9">
        <f t="shared" si="22"/>
        <v>3.3087395778591641E-2</v>
      </c>
      <c r="F210" s="9"/>
      <c r="G210" s="5">
        <f t="shared" si="23"/>
        <v>1.0947757594091639E-3</v>
      </c>
      <c r="H210" s="5"/>
      <c r="I210" s="5">
        <f t="shared" si="24"/>
        <v>0.400390625</v>
      </c>
      <c r="J210" s="5"/>
      <c r="U210" s="5">
        <f t="shared" si="25"/>
        <v>4.8046875</v>
      </c>
      <c r="V210" s="5"/>
    </row>
    <row r="211" spans="1:22">
      <c r="B211" s="1" t="s">
        <v>2</v>
      </c>
      <c r="C211" s="1">
        <v>7.1</v>
      </c>
      <c r="D211" t="s">
        <v>223</v>
      </c>
      <c r="E211" s="9">
        <f t="shared" si="22"/>
        <v>8.1963108251290301E-2</v>
      </c>
      <c r="F211" s="9"/>
      <c r="G211" s="5">
        <f t="shared" si="23"/>
        <v>6.7179511142127319E-3</v>
      </c>
      <c r="H211" s="5"/>
      <c r="I211" s="5">
        <f t="shared" si="24"/>
        <v>0.40234375</v>
      </c>
      <c r="J211" s="5"/>
      <c r="U211" s="5">
        <f t="shared" si="25"/>
        <v>4.828125</v>
      </c>
      <c r="V211" s="5"/>
    </row>
    <row r="212" spans="1:22">
      <c r="B212" s="1" t="s">
        <v>3</v>
      </c>
      <c r="C212" s="1">
        <v>8.1999999999999993</v>
      </c>
      <c r="D212" t="s">
        <v>224</v>
      </c>
      <c r="E212" s="9">
        <f t="shared" si="22"/>
        <v>8.8533857175002555E-3</v>
      </c>
      <c r="F212" s="9"/>
      <c r="G212" s="5">
        <f t="shared" si="23"/>
        <v>7.8382438662837509E-5</v>
      </c>
      <c r="H212" s="5"/>
      <c r="I212" s="5">
        <f t="shared" si="24"/>
        <v>0.404296875</v>
      </c>
      <c r="J212" s="5"/>
      <c r="U212" s="5">
        <f t="shared" si="25"/>
        <v>4.8515625</v>
      </c>
      <c r="V212" s="5"/>
    </row>
    <row r="213" spans="1:22">
      <c r="B213" s="1" t="s">
        <v>4</v>
      </c>
      <c r="C213" s="1">
        <v>10</v>
      </c>
      <c r="D213" t="s">
        <v>225</v>
      </c>
      <c r="E213" s="9">
        <f t="shared" si="22"/>
        <v>6.2542193054342457E-2</v>
      </c>
      <c r="F213" s="9"/>
      <c r="G213" s="5">
        <f t="shared" si="23"/>
        <v>3.9115259120466421E-3</v>
      </c>
      <c r="H213" s="5"/>
      <c r="I213" s="5">
        <f t="shared" si="24"/>
        <v>0.40625</v>
      </c>
      <c r="J213" s="5"/>
      <c r="U213" s="5">
        <f t="shared" si="25"/>
        <v>4.875</v>
      </c>
      <c r="V213" s="5"/>
    </row>
    <row r="214" spans="1:22">
      <c r="B214" s="1" t="s">
        <v>5</v>
      </c>
      <c r="C214" s="1">
        <v>14.9</v>
      </c>
      <c r="D214" t="s">
        <v>226</v>
      </c>
      <c r="E214" s="9">
        <f t="shared" si="22"/>
        <v>0.11756421058985494</v>
      </c>
      <c r="F214" s="9"/>
      <c r="G214" s="5">
        <f t="shared" si="23"/>
        <v>1.3821343611615761E-2</v>
      </c>
      <c r="H214" s="5"/>
      <c r="I214" s="5">
        <f t="shared" si="24"/>
        <v>0.408203125</v>
      </c>
      <c r="J214" s="5"/>
      <c r="U214" s="5">
        <f t="shared" si="25"/>
        <v>4.8984375</v>
      </c>
      <c r="V214" s="5"/>
    </row>
    <row r="215" spans="1:22">
      <c r="B215" s="1" t="s">
        <v>6</v>
      </c>
      <c r="C215" s="1">
        <v>18.3</v>
      </c>
      <c r="D215" t="s">
        <v>227</v>
      </c>
      <c r="E215" s="9">
        <f t="shared" si="22"/>
        <v>0.12061496148547431</v>
      </c>
      <c r="F215" s="9"/>
      <c r="G215" s="5">
        <f t="shared" si="23"/>
        <v>1.4547968934142451E-2</v>
      </c>
      <c r="H215" s="5"/>
      <c r="I215" s="5">
        <f t="shared" si="24"/>
        <v>0.41015625</v>
      </c>
      <c r="J215" s="5"/>
      <c r="U215" s="5">
        <f t="shared" si="25"/>
        <v>4.921875</v>
      </c>
      <c r="V215" s="5"/>
    </row>
    <row r="216" spans="1:22">
      <c r="B216" s="1" t="s">
        <v>7</v>
      </c>
      <c r="C216" s="1">
        <v>15.7</v>
      </c>
      <c r="D216" t="s">
        <v>228</v>
      </c>
      <c r="E216" s="9">
        <f t="shared" si="22"/>
        <v>4.8476769636823507E-2</v>
      </c>
      <c r="F216" s="9"/>
      <c r="G216" s="5">
        <f t="shared" si="23"/>
        <v>2.3499971944216536E-3</v>
      </c>
      <c r="H216" s="5"/>
      <c r="I216" s="5">
        <f t="shared" si="24"/>
        <v>0.412109375</v>
      </c>
      <c r="J216" s="5"/>
      <c r="U216" s="5">
        <f t="shared" si="25"/>
        <v>4.9453125</v>
      </c>
      <c r="V216" s="5"/>
    </row>
    <row r="217" spans="1:22">
      <c r="B217" s="1" t="s">
        <v>8</v>
      </c>
      <c r="C217" s="1">
        <v>12.4</v>
      </c>
      <c r="D217" t="s">
        <v>229</v>
      </c>
      <c r="E217" s="9">
        <f t="shared" si="22"/>
        <v>0.10271185993583574</v>
      </c>
      <c r="F217" s="9"/>
      <c r="G217" s="5">
        <f t="shared" si="23"/>
        <v>1.054972617147874E-2</v>
      </c>
      <c r="H217" s="5"/>
      <c r="I217" s="5">
        <f t="shared" si="24"/>
        <v>0.4140625</v>
      </c>
      <c r="J217" s="5"/>
      <c r="U217" s="5">
        <f t="shared" si="25"/>
        <v>4.96875</v>
      </c>
      <c r="V217" s="5"/>
    </row>
    <row r="218" spans="1:22">
      <c r="B218" s="1" t="s">
        <v>9</v>
      </c>
      <c r="C218" s="1">
        <v>9.6999999999999993</v>
      </c>
      <c r="D218" t="s">
        <v>230</v>
      </c>
      <c r="E218" s="9">
        <f t="shared" si="22"/>
        <v>9.0415739056408567E-2</v>
      </c>
      <c r="F218" s="9"/>
      <c r="G218" s="5">
        <f t="shared" si="23"/>
        <v>8.175005869116566E-3</v>
      </c>
      <c r="H218" s="5"/>
      <c r="I218" s="5">
        <f t="shared" si="24"/>
        <v>0.416015625</v>
      </c>
      <c r="J218" s="5"/>
      <c r="U218" s="5">
        <f t="shared" si="25"/>
        <v>4.9921875</v>
      </c>
      <c r="V218" s="5"/>
    </row>
    <row r="219" spans="1:22">
      <c r="B219" s="1" t="s">
        <v>10</v>
      </c>
      <c r="C219" s="1">
        <v>9.3000000000000007</v>
      </c>
      <c r="D219" t="s">
        <v>231</v>
      </c>
      <c r="E219" s="9">
        <f t="shared" si="22"/>
        <v>2.8946513388368553E-2</v>
      </c>
      <c r="F219" s="9"/>
      <c r="G219" s="5">
        <f t="shared" si="23"/>
        <v>8.3790063734299992E-4</v>
      </c>
      <c r="H219" s="5"/>
      <c r="I219" s="5">
        <f t="shared" si="24"/>
        <v>0.41796875</v>
      </c>
      <c r="J219" s="5"/>
      <c r="U219" s="5">
        <f t="shared" si="25"/>
        <v>5.015625</v>
      </c>
      <c r="V219" s="5"/>
    </row>
    <row r="220" spans="1:22">
      <c r="B220" s="1" t="s">
        <v>11</v>
      </c>
      <c r="C220" s="1">
        <v>6.1</v>
      </c>
      <c r="D220" t="s">
        <v>232</v>
      </c>
      <c r="E220" s="9">
        <f t="shared" si="22"/>
        <v>7.859930521198967E-2</v>
      </c>
      <c r="F220" s="9"/>
      <c r="G220" s="5">
        <f t="shared" si="23"/>
        <v>6.1778507798075062E-3</v>
      </c>
      <c r="H220" s="5"/>
      <c r="I220" s="5">
        <f t="shared" si="24"/>
        <v>0.419921875</v>
      </c>
      <c r="J220" s="5"/>
      <c r="U220" s="5">
        <f t="shared" si="25"/>
        <v>5.0390625</v>
      </c>
      <c r="V220" s="5"/>
    </row>
    <row r="221" spans="1:22">
      <c r="A221">
        <v>1995</v>
      </c>
      <c r="B221" s="1" t="s">
        <v>0</v>
      </c>
      <c r="C221" s="1">
        <v>4.0999999999999996</v>
      </c>
      <c r="D221" t="s">
        <v>233</v>
      </c>
      <c r="E221" s="9">
        <f t="shared" si="22"/>
        <v>5.767888891844454E-2</v>
      </c>
      <c r="F221" s="9"/>
      <c r="G221" s="5">
        <f t="shared" si="23"/>
        <v>3.3268542268662642E-3</v>
      </c>
      <c r="H221" s="5"/>
      <c r="I221" s="5">
        <f t="shared" si="24"/>
        <v>0.421875</v>
      </c>
      <c r="J221" s="5"/>
      <c r="U221" s="5">
        <f t="shared" si="25"/>
        <v>5.0625</v>
      </c>
      <c r="V221" s="5"/>
    </row>
    <row r="222" spans="1:22">
      <c r="B222" s="1" t="s">
        <v>1</v>
      </c>
      <c r="C222" s="1">
        <v>6</v>
      </c>
      <c r="D222" t="s">
        <v>234</v>
      </c>
      <c r="E222" s="9">
        <f t="shared" si="22"/>
        <v>5.5780642494317134E-2</v>
      </c>
      <c r="F222" s="9"/>
      <c r="G222" s="5">
        <f t="shared" si="23"/>
        <v>3.1114800770788184E-3</v>
      </c>
      <c r="H222" s="5"/>
      <c r="I222" s="5">
        <f t="shared" si="24"/>
        <v>0.423828125</v>
      </c>
      <c r="J222" s="5"/>
      <c r="U222" s="5">
        <f t="shared" si="25"/>
        <v>5.0859375</v>
      </c>
      <c r="V222" s="5"/>
    </row>
    <row r="223" spans="1:22">
      <c r="B223" s="1" t="s">
        <v>2</v>
      </c>
      <c r="C223" s="1">
        <v>5.3</v>
      </c>
      <c r="D223" t="s">
        <v>235</v>
      </c>
      <c r="E223" s="9">
        <f t="shared" si="22"/>
        <v>4.9279854292738727E-2</v>
      </c>
      <c r="F223" s="9"/>
      <c r="G223" s="5">
        <f t="shared" si="23"/>
        <v>2.4285040391135593E-3</v>
      </c>
      <c r="H223" s="5"/>
      <c r="I223" s="5">
        <f t="shared" si="24"/>
        <v>0.42578125</v>
      </c>
      <c r="J223" s="5"/>
      <c r="U223" s="5">
        <f t="shared" si="25"/>
        <v>5.109375</v>
      </c>
      <c r="V223" s="5"/>
    </row>
    <row r="224" spans="1:22">
      <c r="B224" s="1" t="s">
        <v>3</v>
      </c>
      <c r="C224" s="1">
        <v>9.1999999999999993</v>
      </c>
      <c r="D224" t="s">
        <v>236</v>
      </c>
      <c r="E224" s="9">
        <f t="shared" si="22"/>
        <v>9.7643921595265443E-2</v>
      </c>
      <c r="F224" s="9"/>
      <c r="G224" s="5">
        <f t="shared" si="23"/>
        <v>9.5343354245023444E-3</v>
      </c>
      <c r="H224" s="5"/>
      <c r="I224" s="5">
        <f t="shared" si="24"/>
        <v>0.427734375</v>
      </c>
      <c r="J224" s="5"/>
      <c r="U224" s="5">
        <f t="shared" si="25"/>
        <v>5.1328125</v>
      </c>
      <c r="V224" s="5"/>
    </row>
    <row r="225" spans="1:22">
      <c r="B225" s="1" t="s">
        <v>4</v>
      </c>
      <c r="C225" s="1">
        <v>12.1</v>
      </c>
      <c r="D225" t="s">
        <v>237</v>
      </c>
      <c r="E225" s="9">
        <f t="shared" si="22"/>
        <v>9.8629810516478192E-2</v>
      </c>
      <c r="F225" s="9"/>
      <c r="G225" s="5">
        <f t="shared" si="23"/>
        <v>9.7278395225163915E-3</v>
      </c>
      <c r="H225" s="5"/>
      <c r="I225" s="5">
        <f t="shared" si="24"/>
        <v>0.4296875</v>
      </c>
      <c r="J225" s="5"/>
      <c r="U225" s="5">
        <f t="shared" si="25"/>
        <v>5.15625</v>
      </c>
      <c r="V225" s="5"/>
    </row>
    <row r="226" spans="1:22">
      <c r="B226" s="1" t="s">
        <v>5</v>
      </c>
      <c r="C226" s="1">
        <v>14.5</v>
      </c>
      <c r="D226" t="s">
        <v>238</v>
      </c>
      <c r="E226" s="9">
        <f t="shared" si="22"/>
        <v>9.2622997379099167E-2</v>
      </c>
      <c r="F226" s="9"/>
      <c r="G226" s="5">
        <f t="shared" si="23"/>
        <v>8.5790196434886116E-3</v>
      </c>
      <c r="H226" s="5"/>
      <c r="I226" s="5">
        <f t="shared" si="24"/>
        <v>0.431640625</v>
      </c>
      <c r="J226" s="5"/>
      <c r="U226" s="5">
        <f t="shared" si="25"/>
        <v>5.1796875</v>
      </c>
      <c r="V226" s="5"/>
    </row>
    <row r="227" spans="1:22">
      <c r="B227" s="1" t="s">
        <v>6</v>
      </c>
      <c r="C227" s="1">
        <v>19.2</v>
      </c>
      <c r="D227" t="s">
        <v>239</v>
      </c>
      <c r="E227" s="9">
        <f t="shared" si="22"/>
        <v>2.8523571321111121E-2</v>
      </c>
      <c r="F227" s="9"/>
      <c r="G227" s="5">
        <f t="shared" si="23"/>
        <v>8.1359412091051289E-4</v>
      </c>
      <c r="H227" s="5"/>
      <c r="I227" s="5">
        <f t="shared" si="24"/>
        <v>0.43359375</v>
      </c>
      <c r="J227" s="5"/>
      <c r="U227" s="5">
        <f t="shared" si="25"/>
        <v>5.203125</v>
      </c>
      <c r="V227" s="5"/>
    </row>
    <row r="228" spans="1:22">
      <c r="B228" s="1" t="s">
        <v>7</v>
      </c>
      <c r="C228" s="1">
        <v>19.3</v>
      </c>
      <c r="D228" t="s">
        <v>240</v>
      </c>
      <c r="E228" s="9">
        <f t="shared" si="22"/>
        <v>3.7088308196086286E-2</v>
      </c>
      <c r="F228" s="9"/>
      <c r="G228" s="5">
        <f t="shared" si="23"/>
        <v>1.3755426048478812E-3</v>
      </c>
      <c r="H228" s="5"/>
      <c r="I228" s="5">
        <f t="shared" si="24"/>
        <v>0.435546875</v>
      </c>
      <c r="J228" s="5"/>
      <c r="U228" s="5">
        <f t="shared" si="25"/>
        <v>5.2265625</v>
      </c>
      <c r="V228" s="5"/>
    </row>
    <row r="229" spans="1:22">
      <c r="B229" s="1" t="s">
        <v>8</v>
      </c>
      <c r="C229" s="1">
        <v>14</v>
      </c>
      <c r="D229" t="s">
        <v>241</v>
      </c>
      <c r="E229" s="9">
        <f t="shared" si="22"/>
        <v>6.9730288483947342E-2</v>
      </c>
      <c r="F229" s="9"/>
      <c r="G229" s="5">
        <f t="shared" si="23"/>
        <v>4.8623131320545193E-3</v>
      </c>
      <c r="H229" s="5"/>
      <c r="I229" s="5">
        <f t="shared" si="24"/>
        <v>0.4375</v>
      </c>
      <c r="J229" s="5"/>
      <c r="U229" s="5">
        <f t="shared" si="25"/>
        <v>5.25</v>
      </c>
      <c r="V229" s="5"/>
    </row>
    <row r="230" spans="1:22">
      <c r="B230" s="1" t="s">
        <v>9</v>
      </c>
      <c r="C230" s="1">
        <v>12.9</v>
      </c>
      <c r="D230" t="s">
        <v>242</v>
      </c>
      <c r="E230" s="9">
        <f t="shared" si="22"/>
        <v>0.11150790161687087</v>
      </c>
      <c r="F230" s="9"/>
      <c r="G230" s="5">
        <f t="shared" si="23"/>
        <v>1.2434012122997752E-2</v>
      </c>
      <c r="H230" s="5"/>
      <c r="I230" s="5">
        <f t="shared" si="24"/>
        <v>0.439453125</v>
      </c>
      <c r="J230" s="5"/>
      <c r="U230" s="5">
        <f t="shared" si="25"/>
        <v>5.2734375</v>
      </c>
      <c r="V230" s="5"/>
    </row>
    <row r="231" spans="1:22">
      <c r="B231" s="1" t="s">
        <v>10</v>
      </c>
      <c r="C231" s="1">
        <v>7.7</v>
      </c>
      <c r="D231" t="s">
        <v>243</v>
      </c>
      <c r="E231" s="9">
        <f t="shared" si="22"/>
        <v>2.0426869617088415E-2</v>
      </c>
      <c r="F231" s="9"/>
      <c r="G231" s="5">
        <f t="shared" si="23"/>
        <v>4.1725700235352984E-4</v>
      </c>
      <c r="H231" s="5"/>
      <c r="I231" s="5">
        <f t="shared" si="24"/>
        <v>0.44140625</v>
      </c>
      <c r="J231" s="5"/>
      <c r="U231" s="5">
        <f t="shared" si="25"/>
        <v>5.296875</v>
      </c>
      <c r="V231" s="5"/>
    </row>
    <row r="232" spans="1:22">
      <c r="B232" s="1" t="s">
        <v>11</v>
      </c>
      <c r="C232" s="1">
        <v>2.1</v>
      </c>
      <c r="D232" t="s">
        <v>244</v>
      </c>
      <c r="E232" s="9">
        <f t="shared" si="22"/>
        <v>2.0170529829338937E-2</v>
      </c>
      <c r="F232" s="9"/>
      <c r="G232" s="5">
        <f t="shared" si="23"/>
        <v>4.0685027359625188E-4</v>
      </c>
      <c r="H232" s="5"/>
      <c r="I232" s="5">
        <f t="shared" si="24"/>
        <v>0.443359375</v>
      </c>
      <c r="J232" s="5"/>
      <c r="U232" s="5">
        <f t="shared" si="25"/>
        <v>5.3203125</v>
      </c>
      <c r="V232" s="5"/>
    </row>
    <row r="233" spans="1:22">
      <c r="A233">
        <v>1996</v>
      </c>
      <c r="B233" s="1" t="s">
        <v>0</v>
      </c>
      <c r="C233" s="1">
        <v>3.6</v>
      </c>
      <c r="D233" t="s">
        <v>245</v>
      </c>
      <c r="E233" s="9">
        <f t="shared" si="22"/>
        <v>6.7605688743248446E-2</v>
      </c>
      <c r="F233" s="9"/>
      <c r="G233" s="5">
        <f t="shared" si="23"/>
        <v>4.5705291504489895E-3</v>
      </c>
      <c r="H233" s="5"/>
      <c r="I233" s="5">
        <f t="shared" si="24"/>
        <v>0.4453125</v>
      </c>
      <c r="J233" s="5"/>
      <c r="U233" s="5">
        <f t="shared" si="25"/>
        <v>5.34375</v>
      </c>
      <c r="V233" s="5"/>
    </row>
    <row r="234" spans="1:22">
      <c r="B234" s="1" t="s">
        <v>1</v>
      </c>
      <c r="C234" s="1">
        <v>2.7</v>
      </c>
      <c r="D234" t="s">
        <v>246</v>
      </c>
      <c r="E234" s="9">
        <f t="shared" si="22"/>
        <v>8.2039677266790054E-2</v>
      </c>
      <c r="F234" s="9"/>
      <c r="G234" s="5">
        <f t="shared" si="23"/>
        <v>6.7305086460390691E-3</v>
      </c>
      <c r="H234" s="5"/>
      <c r="I234" s="5">
        <f t="shared" si="24"/>
        <v>0.447265625</v>
      </c>
      <c r="J234" s="5"/>
      <c r="U234" s="5">
        <f t="shared" si="25"/>
        <v>5.3671875</v>
      </c>
      <c r="V234" s="5"/>
    </row>
    <row r="235" spans="1:22">
      <c r="B235" s="1" t="s">
        <v>2</v>
      </c>
      <c r="C235" s="1">
        <v>4</v>
      </c>
      <c r="D235" t="s">
        <v>247</v>
      </c>
      <c r="E235" s="9">
        <f t="shared" si="22"/>
        <v>7.1389181272509067E-2</v>
      </c>
      <c r="F235" s="9"/>
      <c r="G235" s="5">
        <f t="shared" si="23"/>
        <v>5.0964152027591593E-3</v>
      </c>
      <c r="H235" s="5"/>
      <c r="I235" s="5">
        <f t="shared" si="24"/>
        <v>0.44921875</v>
      </c>
      <c r="J235" s="5"/>
      <c r="U235" s="5">
        <f t="shared" si="25"/>
        <v>5.390625</v>
      </c>
      <c r="V235" s="5"/>
    </row>
    <row r="236" spans="1:22">
      <c r="B236" s="1" t="s">
        <v>3</v>
      </c>
      <c r="C236" s="1">
        <v>8.4</v>
      </c>
      <c r="D236" t="s">
        <v>248</v>
      </c>
      <c r="E236" s="9">
        <f t="shared" si="22"/>
        <v>0.11770325083660561</v>
      </c>
      <c r="F236" s="9"/>
      <c r="G236" s="5">
        <f t="shared" si="23"/>
        <v>1.38540552575049E-2</v>
      </c>
      <c r="H236" s="5"/>
      <c r="I236" s="5">
        <f t="shared" si="24"/>
        <v>0.451171875</v>
      </c>
      <c r="J236" s="5"/>
      <c r="U236" s="5">
        <f t="shared" si="25"/>
        <v>5.4140625</v>
      </c>
      <c r="V236" s="5"/>
    </row>
    <row r="237" spans="1:22">
      <c r="B237" s="1" t="s">
        <v>4</v>
      </c>
      <c r="C237" s="1">
        <v>9.4</v>
      </c>
      <c r="D237" t="s">
        <v>249</v>
      </c>
      <c r="E237" s="9">
        <f t="shared" si="22"/>
        <v>2.5852838744099407E-2</v>
      </c>
      <c r="F237" s="9"/>
      <c r="G237" s="5">
        <f t="shared" si="23"/>
        <v>6.6836927112840741E-4</v>
      </c>
      <c r="H237" s="5"/>
      <c r="I237" s="5">
        <f t="shared" si="24"/>
        <v>0.453125</v>
      </c>
      <c r="J237" s="5"/>
      <c r="U237" s="5">
        <f t="shared" si="25"/>
        <v>5.4375</v>
      </c>
      <c r="V237" s="5"/>
    </row>
    <row r="238" spans="1:22">
      <c r="B238" s="1" t="s">
        <v>5</v>
      </c>
      <c r="C238" s="1">
        <v>14.7</v>
      </c>
      <c r="D238" t="s">
        <v>250</v>
      </c>
      <c r="E238" s="9">
        <f t="shared" si="22"/>
        <v>4.6561458837746157E-2</v>
      </c>
      <c r="F238" s="9"/>
      <c r="G238" s="5">
        <f t="shared" si="23"/>
        <v>2.1679694490991299E-3</v>
      </c>
      <c r="H238" s="5"/>
      <c r="I238" s="5">
        <f t="shared" si="24"/>
        <v>0.455078125</v>
      </c>
      <c r="J238" s="5"/>
      <c r="U238" s="5">
        <f t="shared" si="25"/>
        <v>5.4609375</v>
      </c>
      <c r="V238" s="5"/>
    </row>
    <row r="239" spans="1:22">
      <c r="B239" s="1" t="s">
        <v>6</v>
      </c>
      <c r="C239" s="1">
        <v>16.899999999999999</v>
      </c>
      <c r="D239" t="s">
        <v>251</v>
      </c>
      <c r="E239" s="9">
        <f t="shared" si="22"/>
        <v>7.5411638689948268E-2</v>
      </c>
      <c r="F239" s="9"/>
      <c r="G239" s="5">
        <f t="shared" si="23"/>
        <v>5.6869152499033028E-3</v>
      </c>
      <c r="H239" s="5"/>
      <c r="I239" s="5">
        <f t="shared" si="24"/>
        <v>0.45703125</v>
      </c>
      <c r="J239" s="5"/>
      <c r="U239" s="5">
        <f t="shared" si="25"/>
        <v>5.484375</v>
      </c>
      <c r="V239" s="5"/>
    </row>
    <row r="240" spans="1:22">
      <c r="B240" s="1" t="s">
        <v>7</v>
      </c>
      <c r="C240" s="1">
        <v>17</v>
      </c>
      <c r="D240" t="s">
        <v>252</v>
      </c>
      <c r="E240" s="9">
        <f t="shared" si="22"/>
        <v>7.2618527295262317E-2</v>
      </c>
      <c r="F240" s="9"/>
      <c r="G240" s="5">
        <f t="shared" si="23"/>
        <v>5.2734505065327583E-3</v>
      </c>
      <c r="H240" s="5"/>
      <c r="I240" s="5">
        <f t="shared" si="24"/>
        <v>0.458984375</v>
      </c>
      <c r="J240" s="5"/>
      <c r="U240" s="5">
        <f t="shared" si="25"/>
        <v>5.5078125</v>
      </c>
      <c r="V240" s="5"/>
    </row>
    <row r="241" spans="1:22">
      <c r="B241" s="1" t="s">
        <v>8</v>
      </c>
      <c r="C241" s="1">
        <v>13.5</v>
      </c>
      <c r="D241" t="s">
        <v>253</v>
      </c>
      <c r="E241" s="9">
        <f t="shared" si="22"/>
        <v>5.3574112404313666E-2</v>
      </c>
      <c r="F241" s="9"/>
      <c r="G241" s="5">
        <f t="shared" si="23"/>
        <v>2.8701855199100355E-3</v>
      </c>
      <c r="H241" s="5"/>
      <c r="I241" s="5">
        <f t="shared" si="24"/>
        <v>0.4609375</v>
      </c>
      <c r="J241" s="5"/>
      <c r="U241" s="5">
        <f t="shared" si="25"/>
        <v>5.53125</v>
      </c>
      <c r="V241" s="5"/>
    </row>
    <row r="242" spans="1:22">
      <c r="B242" s="1" t="s">
        <v>9</v>
      </c>
      <c r="C242" s="1">
        <v>11.3</v>
      </c>
      <c r="D242" t="s">
        <v>254</v>
      </c>
      <c r="E242" s="9">
        <f t="shared" si="22"/>
        <v>8.1503462623587764E-2</v>
      </c>
      <c r="F242" s="9"/>
      <c r="G242" s="5">
        <f t="shared" si="23"/>
        <v>6.6428144196345679E-3</v>
      </c>
      <c r="H242" s="5"/>
      <c r="I242" s="5">
        <f t="shared" si="24"/>
        <v>0.462890625</v>
      </c>
      <c r="J242" s="5"/>
      <c r="U242" s="5">
        <f t="shared" si="25"/>
        <v>5.5546875</v>
      </c>
      <c r="V242" s="5"/>
    </row>
    <row r="243" spans="1:22">
      <c r="B243" s="1" t="s">
        <v>10</v>
      </c>
      <c r="C243" s="1">
        <v>5.7</v>
      </c>
      <c r="D243" t="s">
        <v>255</v>
      </c>
      <c r="E243" s="9">
        <f t="shared" si="22"/>
        <v>6.8832400542329211E-2</v>
      </c>
      <c r="F243" s="9"/>
      <c r="G243" s="5">
        <f t="shared" si="23"/>
        <v>4.7378993644196423E-3</v>
      </c>
      <c r="H243" s="5"/>
      <c r="I243" s="5">
        <f t="shared" si="24"/>
        <v>0.46484375</v>
      </c>
      <c r="J243" s="5"/>
      <c r="U243" s="5">
        <f t="shared" si="25"/>
        <v>5.578125</v>
      </c>
      <c r="V243" s="5"/>
    </row>
    <row r="244" spans="1:22">
      <c r="B244" s="1" t="s">
        <v>11</v>
      </c>
      <c r="C244" s="1">
        <v>2.8</v>
      </c>
      <c r="D244" t="s">
        <v>256</v>
      </c>
      <c r="E244" s="9">
        <f t="shared" si="22"/>
        <v>2.7870200703704592E-2</v>
      </c>
      <c r="F244" s="9"/>
      <c r="G244" s="5">
        <f t="shared" si="23"/>
        <v>7.7674808726477598E-4</v>
      </c>
      <c r="H244" s="5"/>
      <c r="I244" s="5">
        <f t="shared" si="24"/>
        <v>0.466796875</v>
      </c>
      <c r="J244" s="5"/>
      <c r="U244" s="5">
        <f t="shared" si="25"/>
        <v>5.6015625</v>
      </c>
      <c r="V244" s="5"/>
    </row>
    <row r="245" spans="1:22">
      <c r="A245">
        <v>1997</v>
      </c>
      <c r="B245" s="1" t="s">
        <v>0</v>
      </c>
      <c r="C245" s="1">
        <v>2.6</v>
      </c>
      <c r="D245" t="s">
        <v>257</v>
      </c>
      <c r="E245" s="9">
        <f t="shared" si="22"/>
        <v>6.6125678024454237E-2</v>
      </c>
      <c r="F245" s="9"/>
      <c r="G245" s="5">
        <f t="shared" si="23"/>
        <v>4.3726052941937899E-3</v>
      </c>
      <c r="H245" s="5"/>
      <c r="I245" s="5">
        <f t="shared" si="24"/>
        <v>0.46875</v>
      </c>
      <c r="J245" s="5"/>
      <c r="U245" s="5">
        <f t="shared" si="25"/>
        <v>5.625</v>
      </c>
      <c r="V245" s="5"/>
    </row>
    <row r="246" spans="1:22">
      <c r="B246" s="1" t="s">
        <v>1</v>
      </c>
      <c r="C246" s="1">
        <v>6.5</v>
      </c>
      <c r="D246" t="s">
        <v>258</v>
      </c>
      <c r="E246" s="9">
        <f t="shared" si="22"/>
        <v>6.0036976099649919E-2</v>
      </c>
      <c r="F246" s="9"/>
      <c r="G246" s="5">
        <f t="shared" si="23"/>
        <v>3.6044384991899357E-3</v>
      </c>
      <c r="H246" s="5"/>
      <c r="I246" s="5">
        <f t="shared" si="24"/>
        <v>0.470703125</v>
      </c>
      <c r="J246" s="5"/>
      <c r="U246" s="5">
        <f t="shared" si="25"/>
        <v>5.6484375</v>
      </c>
      <c r="V246" s="5"/>
    </row>
    <row r="247" spans="1:22">
      <c r="B247" s="1" t="s">
        <v>2</v>
      </c>
      <c r="C247" s="1">
        <v>8.6999999999999993</v>
      </c>
      <c r="D247" t="s">
        <v>259</v>
      </c>
      <c r="E247" s="9">
        <f t="shared" si="22"/>
        <v>5.551547349068469E-2</v>
      </c>
      <c r="F247" s="9"/>
      <c r="G247" s="5">
        <f t="shared" si="23"/>
        <v>3.0819677968949148E-3</v>
      </c>
      <c r="H247" s="5"/>
      <c r="I247" s="5">
        <f t="shared" si="24"/>
        <v>0.47265625</v>
      </c>
      <c r="J247" s="5"/>
      <c r="U247" s="5">
        <f t="shared" si="25"/>
        <v>5.671875</v>
      </c>
      <c r="V247" s="5"/>
    </row>
    <row r="248" spans="1:22">
      <c r="B248" s="1" t="s">
        <v>3</v>
      </c>
      <c r="C248" s="1">
        <v>9.1999999999999993</v>
      </c>
      <c r="D248" t="s">
        <v>260</v>
      </c>
      <c r="E248" s="9">
        <f t="shared" si="22"/>
        <v>7.6401628597001378E-2</v>
      </c>
      <c r="F248" s="9"/>
      <c r="G248" s="5">
        <f t="shared" si="23"/>
        <v>5.8372088522741384E-3</v>
      </c>
      <c r="H248" s="5"/>
      <c r="I248" s="5">
        <f t="shared" si="24"/>
        <v>0.474609375</v>
      </c>
      <c r="J248" s="5"/>
      <c r="U248" s="5">
        <f t="shared" si="25"/>
        <v>5.6953125</v>
      </c>
      <c r="V248" s="5"/>
    </row>
    <row r="249" spans="1:22">
      <c r="B249" s="1" t="s">
        <v>4</v>
      </c>
      <c r="C249" s="1">
        <v>11.7</v>
      </c>
      <c r="D249" t="s">
        <v>261</v>
      </c>
      <c r="E249" s="9">
        <f t="shared" si="22"/>
        <v>7.8992733290064038E-2</v>
      </c>
      <c r="F249" s="9"/>
      <c r="G249" s="5">
        <f t="shared" si="23"/>
        <v>6.2398519126351916E-3</v>
      </c>
      <c r="H249" s="5"/>
      <c r="I249" s="5">
        <f t="shared" si="24"/>
        <v>0.4765625</v>
      </c>
      <c r="J249" s="5"/>
      <c r="U249" s="5">
        <f t="shared" si="25"/>
        <v>5.71875</v>
      </c>
      <c r="V249" s="5"/>
    </row>
    <row r="250" spans="1:22">
      <c r="B250" s="1" t="s">
        <v>5</v>
      </c>
      <c r="C250" s="1">
        <v>13.8</v>
      </c>
      <c r="D250" t="s">
        <v>262</v>
      </c>
      <c r="E250" s="9">
        <f t="shared" si="22"/>
        <v>6.1738568349680806E-2</v>
      </c>
      <c r="F250" s="9"/>
      <c r="G250" s="5">
        <f t="shared" si="23"/>
        <v>3.8116508218682087E-3</v>
      </c>
      <c r="H250" s="5"/>
      <c r="I250" s="5">
        <f t="shared" si="24"/>
        <v>0.478515625</v>
      </c>
      <c r="J250" s="5"/>
      <c r="U250" s="5">
        <f t="shared" si="25"/>
        <v>5.7421875</v>
      </c>
      <c r="V250" s="5"/>
    </row>
    <row r="251" spans="1:22">
      <c r="B251" s="1" t="s">
        <v>6</v>
      </c>
      <c r="C251" s="1">
        <v>17.100000000000001</v>
      </c>
      <c r="D251" t="s">
        <v>263</v>
      </c>
      <c r="E251" s="9">
        <f t="shared" si="22"/>
        <v>0.11366473997738778</v>
      </c>
      <c r="F251" s="9"/>
      <c r="G251" s="5">
        <f t="shared" si="23"/>
        <v>1.2919673114127176E-2</v>
      </c>
      <c r="H251" s="5"/>
      <c r="I251" s="5">
        <f t="shared" si="24"/>
        <v>0.48046875</v>
      </c>
      <c r="J251" s="5"/>
      <c r="U251" s="5">
        <f t="shared" si="25"/>
        <v>5.765625</v>
      </c>
      <c r="V251" s="5"/>
    </row>
    <row r="252" spans="1:22">
      <c r="B252" s="1" t="s">
        <v>7</v>
      </c>
      <c r="C252" s="1">
        <v>18.8</v>
      </c>
      <c r="D252" t="s">
        <v>264</v>
      </c>
      <c r="E252" s="9">
        <f t="shared" si="22"/>
        <v>1.5507053943731976E-2</v>
      </c>
      <c r="F252" s="9"/>
      <c r="G252" s="5">
        <f t="shared" si="23"/>
        <v>2.4046872201381343E-4</v>
      </c>
      <c r="H252" s="5"/>
      <c r="I252" s="5">
        <f t="shared" si="24"/>
        <v>0.482421875</v>
      </c>
      <c r="J252" s="5"/>
      <c r="U252" s="5">
        <f t="shared" si="25"/>
        <v>5.7890625</v>
      </c>
      <c r="V252" s="5"/>
    </row>
    <row r="253" spans="1:22">
      <c r="B253" s="1" t="s">
        <v>8</v>
      </c>
      <c r="C253" s="1">
        <v>13.9</v>
      </c>
      <c r="D253" t="s">
        <v>265</v>
      </c>
      <c r="E253" s="9">
        <f t="shared" si="22"/>
        <v>4.1209314775588528E-2</v>
      </c>
      <c r="F253" s="9"/>
      <c r="G253" s="5">
        <f t="shared" si="23"/>
        <v>1.6982076242735389E-3</v>
      </c>
      <c r="H253" s="5"/>
      <c r="I253" s="5">
        <f t="shared" si="24"/>
        <v>0.484375</v>
      </c>
      <c r="J253" s="5"/>
      <c r="U253" s="5">
        <f t="shared" si="25"/>
        <v>5.8125</v>
      </c>
      <c r="V253" s="5"/>
    </row>
    <row r="254" spans="1:22">
      <c r="B254" s="1" t="s">
        <v>9</v>
      </c>
      <c r="C254" s="1">
        <v>10</v>
      </c>
      <c r="D254" t="s">
        <v>266</v>
      </c>
      <c r="E254" s="9">
        <f t="shared" si="22"/>
        <v>4.0540756382885283E-2</v>
      </c>
      <c r="F254" s="9"/>
      <c r="G254" s="5">
        <f t="shared" si="23"/>
        <v>1.6435529280964538E-3</v>
      </c>
      <c r="H254" s="5"/>
      <c r="I254" s="5">
        <f t="shared" si="24"/>
        <v>0.486328125</v>
      </c>
      <c r="J254" s="5"/>
      <c r="U254" s="5">
        <f t="shared" si="25"/>
        <v>5.8359375</v>
      </c>
      <c r="V254" s="5"/>
    </row>
    <row r="255" spans="1:22">
      <c r="B255" s="1" t="s">
        <v>10</v>
      </c>
      <c r="C255" s="1">
        <v>8.3000000000000007</v>
      </c>
      <c r="D255" t="s">
        <v>267</v>
      </c>
      <c r="E255" s="9">
        <f t="shared" si="22"/>
        <v>4.0969670545465867E-2</v>
      </c>
      <c r="F255" s="9"/>
      <c r="G255" s="5">
        <f t="shared" si="23"/>
        <v>1.6785139046040134E-3</v>
      </c>
      <c r="H255" s="5"/>
      <c r="I255" s="5">
        <f t="shared" si="24"/>
        <v>0.48828125</v>
      </c>
      <c r="J255" s="5"/>
      <c r="U255" s="5">
        <f t="shared" si="25"/>
        <v>5.859375</v>
      </c>
      <c r="V255" s="5"/>
    </row>
    <row r="256" spans="1:22">
      <c r="B256" s="1" t="s">
        <v>11</v>
      </c>
      <c r="C256" s="1">
        <v>6.1</v>
      </c>
      <c r="D256" t="s">
        <v>268</v>
      </c>
      <c r="E256" s="9">
        <f t="shared" si="22"/>
        <v>0.1047321967270089</v>
      </c>
      <c r="F256" s="9"/>
      <c r="G256" s="5">
        <f t="shared" si="23"/>
        <v>1.0968833031264892E-2</v>
      </c>
      <c r="H256" s="5"/>
      <c r="I256" s="5">
        <f t="shared" si="24"/>
        <v>0.490234375</v>
      </c>
      <c r="J256" s="5"/>
      <c r="U256" s="5">
        <f t="shared" si="25"/>
        <v>5.8828125</v>
      </c>
      <c r="V256" s="5"/>
    </row>
    <row r="257" spans="1:22">
      <c r="A257">
        <v>1998</v>
      </c>
      <c r="B257" s="1" t="s">
        <v>0</v>
      </c>
      <c r="C257" s="1">
        <v>5.0999999999999996</v>
      </c>
      <c r="D257" t="s">
        <v>269</v>
      </c>
      <c r="E257" s="9">
        <f t="shared" si="22"/>
        <v>9.0545767264202326E-2</v>
      </c>
      <c r="F257" s="9"/>
      <c r="G257" s="5">
        <f t="shared" si="23"/>
        <v>8.198535969463093E-3</v>
      </c>
      <c r="H257" s="5"/>
      <c r="I257" s="5">
        <f t="shared" si="24"/>
        <v>0.4921875</v>
      </c>
      <c r="J257" s="5"/>
      <c r="U257" s="5">
        <f t="shared" si="25"/>
        <v>5.90625</v>
      </c>
      <c r="V257" s="5"/>
    </row>
    <row r="258" spans="1:22">
      <c r="B258" s="1" t="s">
        <v>1</v>
      </c>
      <c r="C258" s="1">
        <v>8.3000000000000007</v>
      </c>
      <c r="D258" t="s">
        <v>270</v>
      </c>
      <c r="E258" s="9">
        <f t="shared" si="22"/>
        <v>4.5792532062509765E-2</v>
      </c>
      <c r="F258" s="9"/>
      <c r="G258" s="5">
        <f t="shared" si="23"/>
        <v>2.096955992695985E-3</v>
      </c>
      <c r="H258" s="5"/>
      <c r="I258" s="5">
        <f t="shared" si="24"/>
        <v>0.494140625</v>
      </c>
      <c r="J258" s="5"/>
      <c r="U258" s="5">
        <f t="shared" si="25"/>
        <v>5.9296875</v>
      </c>
      <c r="V258" s="5"/>
    </row>
    <row r="259" spans="1:22">
      <c r="B259" s="1" t="s">
        <v>2</v>
      </c>
      <c r="C259" s="1">
        <v>8.1</v>
      </c>
      <c r="D259" t="s">
        <v>271</v>
      </c>
      <c r="E259" s="9">
        <f t="shared" si="22"/>
        <v>3.8143038289184118E-2</v>
      </c>
      <c r="F259" s="9"/>
      <c r="G259" s="5">
        <f t="shared" si="23"/>
        <v>1.4548913699301658E-3</v>
      </c>
      <c r="H259" s="5"/>
      <c r="I259" s="5">
        <f t="shared" si="24"/>
        <v>0.49609375</v>
      </c>
      <c r="J259" s="5"/>
      <c r="U259" s="5">
        <f t="shared" si="25"/>
        <v>5.953125</v>
      </c>
      <c r="V259" s="5"/>
    </row>
    <row r="260" spans="1:22">
      <c r="B260" s="1" t="s">
        <v>3</v>
      </c>
      <c r="C260" s="1">
        <v>7.8</v>
      </c>
      <c r="D260" t="s">
        <v>272</v>
      </c>
      <c r="E260" s="9">
        <f t="shared" si="22"/>
        <v>4.1553688327199925E-2</v>
      </c>
      <c r="F260" s="9"/>
      <c r="G260" s="5">
        <f t="shared" si="23"/>
        <v>1.7267090135940713E-3</v>
      </c>
      <c r="H260" s="5"/>
      <c r="I260" s="5">
        <f t="shared" si="24"/>
        <v>0.498046875</v>
      </c>
      <c r="J260" s="5"/>
      <c r="U260" s="5">
        <f t="shared" si="25"/>
        <v>5.9765625</v>
      </c>
      <c r="V260" s="5"/>
    </row>
    <row r="261" spans="1:22">
      <c r="B261" s="1" t="s">
        <v>4</v>
      </c>
      <c r="C261" s="1">
        <v>13</v>
      </c>
      <c r="D261" t="s">
        <v>273</v>
      </c>
      <c r="E261" s="9">
        <f t="shared" si="22"/>
        <v>6.7948542254644528E-2</v>
      </c>
      <c r="F261" s="9"/>
      <c r="G261" s="5">
        <f t="shared" si="23"/>
        <v>4.6170043945312133E-3</v>
      </c>
      <c r="H261" s="5"/>
      <c r="I261" s="5">
        <f t="shared" si="24"/>
        <v>0.5</v>
      </c>
      <c r="J261" s="5"/>
      <c r="U261" s="5">
        <f t="shared" si="25"/>
        <v>6</v>
      </c>
      <c r="V261" s="5"/>
    </row>
    <row r="262" spans="1:22">
      <c r="B262" s="1" t="s">
        <v>5</v>
      </c>
      <c r="C262" s="1">
        <v>14</v>
      </c>
      <c r="D262" t="s">
        <v>274</v>
      </c>
      <c r="E262" s="9">
        <f t="shared" ref="E262:E325" si="26">SQRT(2)*IMABS(D262)/$K$1</f>
        <v>4.1553688327200231E-2</v>
      </c>
      <c r="F262" s="9"/>
      <c r="G262" s="5"/>
      <c r="H262" s="5"/>
      <c r="I262" s="5"/>
      <c r="J262" s="5"/>
    </row>
    <row r="263" spans="1:22">
      <c r="B263" s="1" t="s">
        <v>6</v>
      </c>
      <c r="C263" s="1">
        <v>15.7</v>
      </c>
      <c r="D263" t="s">
        <v>275</v>
      </c>
      <c r="E263" s="9">
        <f t="shared" si="26"/>
        <v>3.8143038289184222E-2</v>
      </c>
      <c r="F263" s="9"/>
      <c r="G263" s="5"/>
      <c r="H263" s="5"/>
      <c r="I263" s="5"/>
      <c r="J263" s="5"/>
    </row>
    <row r="264" spans="1:22">
      <c r="B264" s="1" t="s">
        <v>7</v>
      </c>
      <c r="C264" s="1">
        <v>16.100000000000001</v>
      </c>
      <c r="D264" t="s">
        <v>276</v>
      </c>
      <c r="E264" s="9">
        <f t="shared" si="26"/>
        <v>4.5792532062509612E-2</v>
      </c>
      <c r="F264" s="9"/>
      <c r="G264" s="5"/>
      <c r="H264" s="5"/>
      <c r="I264" s="5"/>
      <c r="J264" s="5"/>
    </row>
    <row r="265" spans="1:22">
      <c r="B265" s="1" t="s">
        <v>8</v>
      </c>
      <c r="C265" s="1">
        <v>14.6</v>
      </c>
      <c r="D265" t="s">
        <v>277</v>
      </c>
      <c r="E265" s="9">
        <f t="shared" si="26"/>
        <v>9.0545767264202381E-2</v>
      </c>
      <c r="F265" s="9"/>
      <c r="G265" s="5"/>
      <c r="H265" s="5"/>
      <c r="I265" s="5"/>
      <c r="J265" s="5"/>
    </row>
    <row r="266" spans="1:22">
      <c r="B266" s="1" t="s">
        <v>9</v>
      </c>
      <c r="C266" s="1">
        <v>10.1</v>
      </c>
      <c r="D266" t="s">
        <v>278</v>
      </c>
      <c r="E266" s="9">
        <f t="shared" si="26"/>
        <v>0.10473219672700845</v>
      </c>
      <c r="F266" s="9"/>
      <c r="G266" s="5"/>
      <c r="H266" s="5"/>
      <c r="I266" s="5"/>
      <c r="J266" s="5"/>
    </row>
    <row r="267" spans="1:22">
      <c r="B267" s="1" t="s">
        <v>10</v>
      </c>
      <c r="C267" s="1">
        <v>6.2</v>
      </c>
      <c r="D267" t="s">
        <v>279</v>
      </c>
      <c r="E267" s="9">
        <f t="shared" si="26"/>
        <v>4.096967054546588E-2</v>
      </c>
      <c r="F267" s="9"/>
      <c r="G267" s="5"/>
      <c r="H267" s="5"/>
      <c r="I267" s="5"/>
      <c r="J267" s="5"/>
    </row>
    <row r="268" spans="1:22">
      <c r="B268" s="1" t="s">
        <v>11</v>
      </c>
      <c r="C268" s="1">
        <v>5.5</v>
      </c>
      <c r="D268" t="s">
        <v>280</v>
      </c>
      <c r="E268" s="9">
        <f t="shared" si="26"/>
        <v>4.0540756382885262E-2</v>
      </c>
      <c r="F268" s="9"/>
      <c r="G268" s="5"/>
      <c r="H268" s="5"/>
      <c r="I268" s="5"/>
      <c r="J268" s="5"/>
    </row>
    <row r="269" spans="1:22">
      <c r="A269">
        <v>1999</v>
      </c>
      <c r="B269" s="1" t="s">
        <v>0</v>
      </c>
      <c r="C269" s="1">
        <v>5.4</v>
      </c>
      <c r="D269" t="s">
        <v>281</v>
      </c>
      <c r="E269" s="9">
        <f t="shared" si="26"/>
        <v>4.1209314775588604E-2</v>
      </c>
      <c r="F269" s="9"/>
      <c r="G269" s="5"/>
      <c r="H269" s="5"/>
      <c r="I269" s="5"/>
      <c r="J269" s="5"/>
    </row>
    <row r="270" spans="1:22">
      <c r="B270" s="1" t="s">
        <v>1</v>
      </c>
      <c r="C270" s="1">
        <v>5.4</v>
      </c>
      <c r="D270" t="s">
        <v>282</v>
      </c>
      <c r="E270" s="9">
        <f t="shared" si="26"/>
        <v>1.5507053943731933E-2</v>
      </c>
      <c r="F270" s="9"/>
      <c r="G270" s="5"/>
      <c r="H270" s="5"/>
      <c r="I270" s="5"/>
      <c r="J270" s="5"/>
    </row>
    <row r="271" spans="1:22">
      <c r="B271" s="1" t="s">
        <v>2</v>
      </c>
      <c r="C271" s="1">
        <v>7.5</v>
      </c>
      <c r="D271" t="s">
        <v>283</v>
      </c>
      <c r="E271" s="9">
        <f t="shared" si="26"/>
        <v>0.11366473997738769</v>
      </c>
      <c r="F271" s="9"/>
      <c r="G271" s="5"/>
      <c r="H271" s="5"/>
      <c r="I271" s="5"/>
      <c r="J271" s="5"/>
    </row>
    <row r="272" spans="1:22">
      <c r="B272" s="1" t="s">
        <v>3</v>
      </c>
      <c r="C272" s="1">
        <v>9.8000000000000007</v>
      </c>
      <c r="D272" t="s">
        <v>284</v>
      </c>
      <c r="E272" s="9">
        <f t="shared" si="26"/>
        <v>6.1738568349681201E-2</v>
      </c>
      <c r="F272" s="9"/>
      <c r="G272" s="5"/>
      <c r="H272" s="5"/>
      <c r="I272" s="5"/>
      <c r="J272" s="5"/>
    </row>
    <row r="273" spans="1:10">
      <c r="B273" s="1" t="s">
        <v>4</v>
      </c>
      <c r="C273" s="1">
        <v>13.5</v>
      </c>
      <c r="D273" t="s">
        <v>285</v>
      </c>
      <c r="E273" s="9">
        <f t="shared" si="26"/>
        <v>7.8992733290064204E-2</v>
      </c>
      <c r="F273" s="9"/>
      <c r="G273" s="5"/>
      <c r="H273" s="5"/>
      <c r="I273" s="5"/>
      <c r="J273" s="5"/>
    </row>
    <row r="274" spans="1:10">
      <c r="B274" s="1" t="s">
        <v>5</v>
      </c>
      <c r="C274" s="1">
        <v>13.8</v>
      </c>
      <c r="D274" t="s">
        <v>286</v>
      </c>
      <c r="E274" s="9">
        <f t="shared" si="26"/>
        <v>7.6401628597001045E-2</v>
      </c>
      <c r="F274" s="9"/>
      <c r="G274" s="5"/>
      <c r="H274" s="5"/>
      <c r="I274" s="5"/>
      <c r="J274" s="5"/>
    </row>
    <row r="275" spans="1:10">
      <c r="B275" s="1" t="s">
        <v>6</v>
      </c>
      <c r="C275" s="1">
        <v>18.3</v>
      </c>
      <c r="D275" t="s">
        <v>287</v>
      </c>
      <c r="E275" s="9">
        <f t="shared" si="26"/>
        <v>5.551547349068435E-2</v>
      </c>
      <c r="F275" s="9"/>
      <c r="G275" s="5"/>
      <c r="H275" s="5"/>
      <c r="I275" s="5"/>
      <c r="J275" s="5"/>
    </row>
    <row r="276" spans="1:10">
      <c r="B276" s="1" t="s">
        <v>7</v>
      </c>
      <c r="C276" s="1">
        <v>16.100000000000001</v>
      </c>
      <c r="D276" t="s">
        <v>288</v>
      </c>
      <c r="E276" s="9">
        <f t="shared" si="26"/>
        <v>6.0036976099649975E-2</v>
      </c>
      <c r="F276" s="9"/>
      <c r="G276" s="5"/>
      <c r="H276" s="5"/>
      <c r="I276" s="5"/>
      <c r="J276" s="5"/>
    </row>
    <row r="277" spans="1:10">
      <c r="B277" s="1" t="s">
        <v>8</v>
      </c>
      <c r="C277" s="1">
        <v>15.9</v>
      </c>
      <c r="D277" t="s">
        <v>289</v>
      </c>
      <c r="E277" s="9">
        <f t="shared" si="26"/>
        <v>6.6125678024454057E-2</v>
      </c>
      <c r="F277" s="9"/>
      <c r="G277" s="5"/>
      <c r="H277" s="5"/>
      <c r="I277" s="5"/>
      <c r="J277" s="5"/>
    </row>
    <row r="278" spans="1:10">
      <c r="B278" s="1" t="s">
        <v>9</v>
      </c>
      <c r="C278" s="1">
        <v>10.9</v>
      </c>
      <c r="D278" t="s">
        <v>290</v>
      </c>
      <c r="E278" s="9">
        <f t="shared" si="26"/>
        <v>2.7870200703704582E-2</v>
      </c>
      <c r="F278" s="9"/>
      <c r="G278" s="5"/>
      <c r="H278" s="5"/>
      <c r="I278" s="5"/>
      <c r="J278" s="5"/>
    </row>
    <row r="279" spans="1:10">
      <c r="B279" s="1" t="s">
        <v>10</v>
      </c>
      <c r="C279" s="1">
        <v>7.9</v>
      </c>
      <c r="D279" t="s">
        <v>291</v>
      </c>
      <c r="E279" s="9">
        <f t="shared" si="26"/>
        <v>6.8832400542329072E-2</v>
      </c>
      <c r="F279" s="9"/>
      <c r="G279" s="5"/>
      <c r="H279" s="5"/>
      <c r="I279" s="5"/>
      <c r="J279" s="5"/>
    </row>
    <row r="280" spans="1:10">
      <c r="B280" s="1" t="s">
        <v>11</v>
      </c>
      <c r="C280" s="1">
        <v>4.5999999999999996</v>
      </c>
      <c r="D280" t="s">
        <v>292</v>
      </c>
      <c r="E280" s="9">
        <f t="shared" si="26"/>
        <v>8.1503462623587528E-2</v>
      </c>
      <c r="F280" s="9"/>
      <c r="G280" s="5"/>
      <c r="H280" s="5"/>
      <c r="I280" s="5"/>
      <c r="J280" s="5"/>
    </row>
    <row r="281" spans="1:10">
      <c r="A281">
        <v>2000</v>
      </c>
      <c r="B281" s="1" t="s">
        <v>0</v>
      </c>
      <c r="C281" s="1">
        <v>6</v>
      </c>
      <c r="D281" t="s">
        <v>293</v>
      </c>
      <c r="E281" s="9">
        <f t="shared" si="26"/>
        <v>5.3574112404313631E-2</v>
      </c>
      <c r="F281" s="9"/>
      <c r="G281" s="5"/>
      <c r="H281" s="5"/>
      <c r="I281" s="5"/>
      <c r="J281" s="5"/>
    </row>
    <row r="282" spans="1:10">
      <c r="B282" s="1" t="s">
        <v>1</v>
      </c>
      <c r="C282" s="1">
        <v>6.5</v>
      </c>
      <c r="D282" t="s">
        <v>294</v>
      </c>
      <c r="E282" s="9">
        <f t="shared" si="26"/>
        <v>7.2618527295261651E-2</v>
      </c>
      <c r="F282" s="9"/>
      <c r="G282" s="5"/>
      <c r="H282" s="5"/>
      <c r="I282" s="5"/>
      <c r="J282" s="5"/>
    </row>
    <row r="283" spans="1:10">
      <c r="B283" s="1" t="s">
        <v>2</v>
      </c>
      <c r="C283" s="1">
        <v>7.7</v>
      </c>
      <c r="D283" t="s">
        <v>295</v>
      </c>
      <c r="E283" s="9">
        <f t="shared" si="26"/>
        <v>7.5411638689948546E-2</v>
      </c>
      <c r="F283" s="9"/>
      <c r="G283" s="5"/>
      <c r="H283" s="5"/>
      <c r="I283" s="5"/>
      <c r="J283" s="5"/>
    </row>
    <row r="284" spans="1:10">
      <c r="B284" s="1" t="s">
        <v>3</v>
      </c>
      <c r="C284" s="1">
        <v>7.9</v>
      </c>
      <c r="D284" t="s">
        <v>296</v>
      </c>
      <c r="E284" s="9">
        <f t="shared" si="26"/>
        <v>4.6561458837746345E-2</v>
      </c>
      <c r="F284" s="9"/>
      <c r="G284" s="5"/>
      <c r="H284" s="5"/>
      <c r="I284" s="5"/>
      <c r="J284" s="5"/>
    </row>
    <row r="285" spans="1:10">
      <c r="B285" s="1" t="s">
        <v>4</v>
      </c>
      <c r="C285" s="1">
        <v>12.1</v>
      </c>
      <c r="D285" t="s">
        <v>297</v>
      </c>
      <c r="E285" s="9">
        <f t="shared" si="26"/>
        <v>2.5852838744099299E-2</v>
      </c>
      <c r="F285" s="9"/>
      <c r="G285" s="5"/>
      <c r="H285" s="5"/>
      <c r="I285" s="5"/>
      <c r="J285" s="5"/>
    </row>
    <row r="286" spans="1:10">
      <c r="B286" s="1" t="s">
        <v>5</v>
      </c>
      <c r="C286" s="1">
        <v>15.1</v>
      </c>
      <c r="D286" t="s">
        <v>298</v>
      </c>
      <c r="E286" s="9">
        <f t="shared" si="26"/>
        <v>0.11770325083660579</v>
      </c>
      <c r="F286" s="9"/>
      <c r="G286" s="5"/>
      <c r="H286" s="5"/>
      <c r="I286" s="5"/>
      <c r="J286" s="5"/>
    </row>
    <row r="287" spans="1:10">
      <c r="B287" s="1" t="s">
        <v>6</v>
      </c>
      <c r="C287" s="1">
        <v>15.6</v>
      </c>
      <c r="D287" t="s">
        <v>299</v>
      </c>
      <c r="E287" s="9">
        <f t="shared" si="26"/>
        <v>7.13891812725089E-2</v>
      </c>
      <c r="F287" s="9"/>
      <c r="G287" s="5"/>
      <c r="H287" s="5"/>
      <c r="I287" s="5"/>
      <c r="J287" s="5"/>
    </row>
    <row r="288" spans="1:10">
      <c r="B288" s="1" t="s">
        <v>7</v>
      </c>
      <c r="C288" s="1">
        <v>17.2</v>
      </c>
      <c r="D288" t="s">
        <v>300</v>
      </c>
      <c r="E288" s="9">
        <f t="shared" si="26"/>
        <v>8.2039677266789929E-2</v>
      </c>
      <c r="F288" s="9"/>
      <c r="G288" s="5"/>
      <c r="H288" s="5"/>
      <c r="I288" s="5"/>
      <c r="J288" s="5"/>
    </row>
    <row r="289" spans="1:10">
      <c r="B289" s="1" t="s">
        <v>8</v>
      </c>
      <c r="C289" s="1">
        <v>14.6</v>
      </c>
      <c r="D289" t="s">
        <v>301</v>
      </c>
      <c r="E289" s="9">
        <f t="shared" si="26"/>
        <v>6.7605688743248626E-2</v>
      </c>
      <c r="F289" s="9"/>
      <c r="G289" s="5"/>
      <c r="H289" s="5"/>
      <c r="I289" s="5"/>
      <c r="J289" s="5"/>
    </row>
    <row r="290" spans="1:10">
      <c r="B290" s="1" t="s">
        <v>9</v>
      </c>
      <c r="C290" s="1">
        <v>10.1</v>
      </c>
      <c r="D290" t="s">
        <v>302</v>
      </c>
      <c r="E290" s="9">
        <f t="shared" si="26"/>
        <v>2.0170529829338688E-2</v>
      </c>
      <c r="F290" s="9"/>
      <c r="G290" s="5"/>
      <c r="H290" s="5"/>
      <c r="I290" s="5"/>
      <c r="J290" s="5"/>
    </row>
    <row r="291" spans="1:10">
      <c r="B291" s="1" t="s">
        <v>10</v>
      </c>
      <c r="C291" s="1">
        <v>6.7</v>
      </c>
      <c r="D291" t="s">
        <v>303</v>
      </c>
      <c r="E291" s="9">
        <f t="shared" si="26"/>
        <v>2.0426869617088523E-2</v>
      </c>
      <c r="F291" s="9"/>
      <c r="G291" s="5"/>
      <c r="H291" s="5"/>
      <c r="I291" s="5"/>
      <c r="J291" s="5"/>
    </row>
    <row r="292" spans="1:10">
      <c r="B292" s="1" t="s">
        <v>11</v>
      </c>
      <c r="C292" s="1">
        <v>5.5</v>
      </c>
      <c r="D292" t="s">
        <v>304</v>
      </c>
      <c r="E292" s="9">
        <f t="shared" si="26"/>
        <v>0.11150790161687058</v>
      </c>
      <c r="F292" s="9"/>
      <c r="G292" s="5"/>
      <c r="H292" s="5"/>
      <c r="I292" s="5"/>
      <c r="J292" s="5"/>
    </row>
    <row r="293" spans="1:10">
      <c r="A293">
        <v>2001</v>
      </c>
      <c r="B293" s="1" t="s">
        <v>0</v>
      </c>
      <c r="C293" s="1">
        <v>3</v>
      </c>
      <c r="D293" t="s">
        <v>305</v>
      </c>
      <c r="E293" s="9">
        <f t="shared" si="26"/>
        <v>6.9730288483947342E-2</v>
      </c>
      <c r="F293" s="9"/>
      <c r="G293" s="5"/>
      <c r="H293" s="5"/>
      <c r="I293" s="5"/>
      <c r="J293" s="5"/>
    </row>
    <row r="294" spans="1:10">
      <c r="B294" s="1" t="s">
        <v>1</v>
      </c>
      <c r="C294" s="1">
        <v>4.8</v>
      </c>
      <c r="D294" t="s">
        <v>306</v>
      </c>
      <c r="E294" s="9">
        <f t="shared" si="26"/>
        <v>3.708830819608646E-2</v>
      </c>
      <c r="F294" s="9"/>
      <c r="G294" s="5"/>
      <c r="H294" s="5"/>
      <c r="I294" s="5"/>
      <c r="J294" s="5"/>
    </row>
    <row r="295" spans="1:10">
      <c r="B295" s="1" t="s">
        <v>2</v>
      </c>
      <c r="C295" s="1">
        <v>4.8</v>
      </c>
      <c r="D295" t="s">
        <v>307</v>
      </c>
      <c r="E295" s="9">
        <f t="shared" si="26"/>
        <v>2.8523571321111094E-2</v>
      </c>
      <c r="F295" s="9"/>
      <c r="G295" s="5"/>
      <c r="H295" s="5"/>
      <c r="I295" s="5"/>
      <c r="J295" s="5"/>
    </row>
    <row r="296" spans="1:10">
      <c r="B296" s="1" t="s">
        <v>3</v>
      </c>
      <c r="C296" s="1">
        <v>6.7</v>
      </c>
      <c r="D296" t="s">
        <v>308</v>
      </c>
      <c r="E296" s="9">
        <f t="shared" si="26"/>
        <v>9.2622997379099459E-2</v>
      </c>
      <c r="F296" s="9"/>
      <c r="G296" s="5"/>
      <c r="H296" s="5"/>
      <c r="I296" s="5"/>
      <c r="J296" s="5"/>
    </row>
    <row r="297" spans="1:10">
      <c r="B297" s="1" t="s">
        <v>4</v>
      </c>
      <c r="C297" s="1">
        <v>13.1</v>
      </c>
      <c r="D297" t="s">
        <v>309</v>
      </c>
      <c r="E297" s="9">
        <f t="shared" si="26"/>
        <v>9.8629810516478386E-2</v>
      </c>
      <c r="F297" s="9"/>
      <c r="G297" s="5"/>
      <c r="H297" s="5"/>
      <c r="I297" s="5"/>
      <c r="J297" s="5"/>
    </row>
    <row r="298" spans="1:10">
      <c r="B298" s="1" t="s">
        <v>5</v>
      </c>
      <c r="C298" s="1">
        <v>14.6</v>
      </c>
      <c r="D298" t="s">
        <v>310</v>
      </c>
      <c r="E298" s="9">
        <f t="shared" si="26"/>
        <v>9.7643921595265054E-2</v>
      </c>
      <c r="F298" s="9"/>
      <c r="G298" s="5"/>
      <c r="H298" s="5"/>
      <c r="I298" s="5"/>
      <c r="J298" s="5"/>
    </row>
    <row r="299" spans="1:10">
      <c r="B299" s="1" t="s">
        <v>6</v>
      </c>
      <c r="C299" s="1">
        <v>17.600000000000001</v>
      </c>
      <c r="D299" t="s">
        <v>311</v>
      </c>
      <c r="E299" s="9">
        <f t="shared" si="26"/>
        <v>4.9279854292738665E-2</v>
      </c>
      <c r="F299" s="9"/>
      <c r="G299" s="5"/>
      <c r="H299" s="5"/>
      <c r="I299" s="5"/>
      <c r="J299" s="5"/>
    </row>
    <row r="300" spans="1:10">
      <c r="B300" s="1" t="s">
        <v>7</v>
      </c>
      <c r="C300" s="1">
        <v>16.899999999999999</v>
      </c>
      <c r="D300" t="s">
        <v>312</v>
      </c>
      <c r="E300" s="9">
        <f t="shared" si="26"/>
        <v>5.5780642494316753E-2</v>
      </c>
      <c r="F300" s="9"/>
      <c r="G300" s="5"/>
      <c r="H300" s="5"/>
      <c r="I300" s="5"/>
      <c r="J300" s="5"/>
    </row>
    <row r="301" spans="1:10">
      <c r="B301" s="1" t="s">
        <v>8</v>
      </c>
      <c r="C301" s="1">
        <v>13</v>
      </c>
      <c r="D301" t="s">
        <v>313</v>
      </c>
      <c r="E301" s="9">
        <f t="shared" si="26"/>
        <v>5.7678888918444353E-2</v>
      </c>
      <c r="F301" s="9"/>
      <c r="G301" s="5"/>
      <c r="H301" s="5"/>
      <c r="I301" s="5"/>
      <c r="J301" s="5"/>
    </row>
    <row r="302" spans="1:10">
      <c r="B302" s="1" t="s">
        <v>9</v>
      </c>
      <c r="C302" s="1">
        <v>13</v>
      </c>
      <c r="D302" t="s">
        <v>314</v>
      </c>
      <c r="E302" s="9">
        <f t="shared" si="26"/>
        <v>7.8599305211989698E-2</v>
      </c>
      <c r="F302" s="9"/>
      <c r="G302" s="5"/>
      <c r="H302" s="5"/>
      <c r="I302" s="5"/>
      <c r="J302" s="5"/>
    </row>
    <row r="303" spans="1:10">
      <c r="B303" s="1" t="s">
        <v>10</v>
      </c>
      <c r="C303" s="1">
        <v>7.9</v>
      </c>
      <c r="D303" t="s">
        <v>315</v>
      </c>
      <c r="E303" s="9">
        <f t="shared" si="26"/>
        <v>2.8946513388369809E-2</v>
      </c>
      <c r="F303" s="9"/>
      <c r="G303" s="5"/>
      <c r="H303" s="5"/>
      <c r="I303" s="5"/>
      <c r="J303" s="5"/>
    </row>
    <row r="304" spans="1:10">
      <c r="B304" s="1" t="s">
        <v>11</v>
      </c>
      <c r="C304" s="1">
        <v>3.7</v>
      </c>
      <c r="D304" t="s">
        <v>316</v>
      </c>
      <c r="E304" s="9">
        <f t="shared" si="26"/>
        <v>9.0415739056411801E-2</v>
      </c>
      <c r="F304" s="9"/>
      <c r="G304" s="5"/>
      <c r="H304" s="5"/>
      <c r="I304" s="5"/>
      <c r="J304" s="5"/>
    </row>
    <row r="305" spans="1:10">
      <c r="A305">
        <v>2002</v>
      </c>
      <c r="B305" s="1" t="s">
        <v>0</v>
      </c>
      <c r="C305" s="1">
        <v>5.4</v>
      </c>
      <c r="D305" t="s">
        <v>317</v>
      </c>
      <c r="E305" s="9">
        <f t="shared" si="26"/>
        <v>0.10271185993583612</v>
      </c>
      <c r="F305" s="9"/>
      <c r="G305" s="5"/>
      <c r="H305" s="5"/>
      <c r="I305" s="5"/>
      <c r="J305" s="5"/>
    </row>
    <row r="306" spans="1:10">
      <c r="B306" s="1" t="s">
        <v>1</v>
      </c>
      <c r="C306" s="1">
        <v>6.9</v>
      </c>
      <c r="D306" t="s">
        <v>318</v>
      </c>
      <c r="E306" s="9">
        <f t="shared" si="26"/>
        <v>4.8476769636823895E-2</v>
      </c>
      <c r="F306" s="9"/>
      <c r="G306" s="5"/>
      <c r="H306" s="5"/>
      <c r="I306" s="5"/>
      <c r="J306" s="5"/>
    </row>
    <row r="307" spans="1:10">
      <c r="B307" s="1" t="s">
        <v>2</v>
      </c>
      <c r="C307" s="1">
        <v>7.8</v>
      </c>
      <c r="D307" t="s">
        <v>319</v>
      </c>
      <c r="E307" s="9">
        <f t="shared" si="26"/>
        <v>0.12061496148547439</v>
      </c>
      <c r="F307" s="9"/>
      <c r="G307" s="5"/>
      <c r="H307" s="5"/>
      <c r="I307" s="5"/>
      <c r="J307" s="5"/>
    </row>
    <row r="308" spans="1:10">
      <c r="B308" s="1" t="s">
        <v>3</v>
      </c>
      <c r="C308" s="1">
        <v>9.4</v>
      </c>
      <c r="D308" t="s">
        <v>320</v>
      </c>
      <c r="E308" s="9">
        <f t="shared" si="26"/>
        <v>0.11756421058985514</v>
      </c>
      <c r="F308" s="9"/>
      <c r="G308" s="5"/>
      <c r="H308" s="5"/>
      <c r="I308" s="5"/>
      <c r="J308" s="5"/>
    </row>
    <row r="309" spans="1:10">
      <c r="B309" s="1" t="s">
        <v>4</v>
      </c>
      <c r="C309" s="1">
        <v>12.2</v>
      </c>
      <c r="D309" t="s">
        <v>321</v>
      </c>
      <c r="E309" s="9">
        <f t="shared" si="26"/>
        <v>6.2542193054342707E-2</v>
      </c>
      <c r="F309" s="9"/>
      <c r="G309" s="5"/>
      <c r="H309" s="5"/>
      <c r="I309" s="5"/>
      <c r="J309" s="5"/>
    </row>
    <row r="310" spans="1:10">
      <c r="B310" s="1" t="s">
        <v>5</v>
      </c>
      <c r="C310" s="1">
        <v>14.7</v>
      </c>
      <c r="D310" t="s">
        <v>322</v>
      </c>
      <c r="E310" s="9">
        <f t="shared" si="26"/>
        <v>8.8533857175004775E-3</v>
      </c>
      <c r="F310" s="9"/>
      <c r="G310" s="5"/>
      <c r="H310" s="5"/>
      <c r="I310" s="5"/>
      <c r="J310" s="5"/>
    </row>
    <row r="311" spans="1:10">
      <c r="B311" s="1" t="s">
        <v>6</v>
      </c>
      <c r="C311" s="1">
        <v>16</v>
      </c>
      <c r="D311" t="s">
        <v>323</v>
      </c>
      <c r="E311" s="9">
        <f t="shared" si="26"/>
        <v>8.1963108251290412E-2</v>
      </c>
      <c r="F311" s="9"/>
      <c r="G311" s="5"/>
      <c r="H311" s="5"/>
      <c r="I311" s="5"/>
      <c r="J311" s="5"/>
    </row>
    <row r="312" spans="1:10">
      <c r="B312" s="1" t="s">
        <v>7</v>
      </c>
      <c r="C312" s="1">
        <v>17</v>
      </c>
      <c r="D312" t="s">
        <v>324</v>
      </c>
      <c r="E312" s="9">
        <f t="shared" si="26"/>
        <v>3.3087395778591731E-2</v>
      </c>
      <c r="F312" s="9"/>
      <c r="G312" s="5"/>
      <c r="H312" s="5"/>
      <c r="I312" s="5"/>
      <c r="J312" s="5"/>
    </row>
    <row r="313" spans="1:10">
      <c r="B313" s="1" t="s">
        <v>8</v>
      </c>
      <c r="C313" s="1">
        <v>14.1</v>
      </c>
      <c r="D313" t="s">
        <v>325</v>
      </c>
      <c r="E313" s="9">
        <f t="shared" si="26"/>
        <v>6.3217055389446733E-2</v>
      </c>
      <c r="F313" s="9"/>
      <c r="G313" s="5"/>
      <c r="H313" s="5"/>
      <c r="I313" s="5"/>
      <c r="J313" s="5"/>
    </row>
    <row r="314" spans="1:10">
      <c r="B314" s="1" t="s">
        <v>9</v>
      </c>
      <c r="C314" s="1">
        <v>9.3000000000000007</v>
      </c>
      <c r="D314" t="s">
        <v>326</v>
      </c>
      <c r="E314" s="9">
        <f t="shared" si="26"/>
        <v>6.3592381395798508E-2</v>
      </c>
      <c r="F314" s="9"/>
      <c r="G314" s="5"/>
      <c r="H314" s="5"/>
      <c r="I314" s="5"/>
      <c r="J314" s="5"/>
    </row>
    <row r="315" spans="1:10">
      <c r="B315" s="1" t="s">
        <v>10</v>
      </c>
      <c r="C315" s="1">
        <v>7.7</v>
      </c>
      <c r="D315" t="s">
        <v>327</v>
      </c>
      <c r="E315" s="9">
        <f t="shared" si="26"/>
        <v>6.5951759713642824E-2</v>
      </c>
      <c r="F315" s="9"/>
      <c r="G315" s="5"/>
      <c r="H315" s="5"/>
      <c r="I315" s="5"/>
      <c r="J315" s="5"/>
    </row>
    <row r="316" spans="1:10">
      <c r="B316" s="1" t="s">
        <v>11</v>
      </c>
      <c r="C316" s="1">
        <v>4.9000000000000004</v>
      </c>
      <c r="D316" t="s">
        <v>328</v>
      </c>
      <c r="E316" s="9">
        <f t="shared" si="26"/>
        <v>7.1380344229065251E-2</v>
      </c>
      <c r="F316" s="9"/>
      <c r="G316" s="5"/>
      <c r="H316" s="5"/>
      <c r="I316" s="5"/>
      <c r="J316" s="5"/>
    </row>
    <row r="317" spans="1:10">
      <c r="A317">
        <v>2003</v>
      </c>
      <c r="B317" s="1" t="s">
        <v>0</v>
      </c>
      <c r="C317" s="1">
        <v>4.7</v>
      </c>
      <c r="D317" t="s">
        <v>329</v>
      </c>
      <c r="E317" s="9">
        <f t="shared" si="26"/>
        <v>2.3804620348777353E-2</v>
      </c>
      <c r="F317" s="9"/>
      <c r="G317" s="5"/>
      <c r="H317" s="5"/>
      <c r="I317" s="5"/>
      <c r="J317" s="5"/>
    </row>
    <row r="318" spans="1:10">
      <c r="B318" s="1" t="s">
        <v>1</v>
      </c>
      <c r="C318" s="1">
        <v>3.3</v>
      </c>
      <c r="D318" t="s">
        <v>330</v>
      </c>
      <c r="E318" s="9">
        <f t="shared" si="26"/>
        <v>8.397296644096934E-2</v>
      </c>
      <c r="F318" s="9"/>
      <c r="G318" s="5"/>
      <c r="H318" s="5"/>
      <c r="I318" s="5"/>
      <c r="J318" s="5"/>
    </row>
    <row r="319" spans="1:10">
      <c r="B319" s="1" t="s">
        <v>2</v>
      </c>
      <c r="C319" s="1">
        <v>7.6</v>
      </c>
      <c r="D319" t="s">
        <v>331</v>
      </c>
      <c r="E319" s="9">
        <f t="shared" si="26"/>
        <v>8.6774295867329224E-2</v>
      </c>
      <c r="F319" s="9"/>
      <c r="G319" s="5"/>
      <c r="H319" s="5"/>
      <c r="I319" s="5"/>
      <c r="J319" s="5"/>
    </row>
    <row r="320" spans="1:10">
      <c r="B320" s="1" t="s">
        <v>3</v>
      </c>
      <c r="C320" s="1">
        <v>9.8000000000000007</v>
      </c>
      <c r="D320" t="s">
        <v>332</v>
      </c>
      <c r="E320" s="9">
        <f t="shared" si="26"/>
        <v>0.13979660179614312</v>
      </c>
      <c r="F320" s="9"/>
      <c r="G320" s="5"/>
      <c r="H320" s="5"/>
      <c r="I320" s="5"/>
      <c r="J320" s="5"/>
    </row>
    <row r="321" spans="1:10">
      <c r="B321" s="1" t="s">
        <v>4</v>
      </c>
      <c r="C321" s="1">
        <v>12.2</v>
      </c>
      <c r="D321" t="s">
        <v>333</v>
      </c>
      <c r="E321" s="9">
        <f t="shared" si="26"/>
        <v>9.307681317197368E-2</v>
      </c>
      <c r="F321" s="9"/>
      <c r="G321" s="5"/>
      <c r="H321" s="5"/>
      <c r="I321" s="5"/>
      <c r="J321" s="5"/>
    </row>
    <row r="322" spans="1:10">
      <c r="B322" s="1" t="s">
        <v>5</v>
      </c>
      <c r="C322" s="1">
        <v>15.9</v>
      </c>
      <c r="D322" t="s">
        <v>334</v>
      </c>
      <c r="E322" s="9">
        <f t="shared" si="26"/>
        <v>1.4185394081077324E-2</v>
      </c>
      <c r="F322" s="9"/>
      <c r="G322" s="5"/>
      <c r="H322" s="5"/>
      <c r="I322" s="5"/>
      <c r="J322" s="5"/>
    </row>
    <row r="323" spans="1:10">
      <c r="B323" s="1" t="s">
        <v>6</v>
      </c>
      <c r="C323" s="1">
        <v>17.3</v>
      </c>
      <c r="D323" t="s">
        <v>335</v>
      </c>
      <c r="E323" s="9">
        <f t="shared" si="26"/>
        <v>2.1889221319560698E-2</v>
      </c>
      <c r="F323" s="9"/>
      <c r="G323" s="5"/>
      <c r="H323" s="5"/>
      <c r="I323" s="5"/>
      <c r="J323" s="5"/>
    </row>
    <row r="324" spans="1:10">
      <c r="B324" s="1" t="s">
        <v>7</v>
      </c>
      <c r="C324" s="1">
        <v>17.899999999999999</v>
      </c>
      <c r="D324" t="s">
        <v>336</v>
      </c>
      <c r="E324" s="9">
        <f t="shared" si="26"/>
        <v>1.5191678640276641E-2</v>
      </c>
      <c r="F324" s="9"/>
      <c r="G324" s="5"/>
      <c r="H324" s="5"/>
      <c r="I324" s="5"/>
      <c r="J324" s="5"/>
    </row>
    <row r="325" spans="1:10">
      <c r="B325" s="1" t="s">
        <v>8</v>
      </c>
      <c r="C325" s="1">
        <v>14.5</v>
      </c>
      <c r="D325" t="s">
        <v>337</v>
      </c>
      <c r="E325" s="9">
        <f t="shared" si="26"/>
        <v>8.8446455842087462E-2</v>
      </c>
      <c r="F325" s="9"/>
      <c r="G325" s="5"/>
      <c r="H325" s="5"/>
      <c r="I325" s="5"/>
      <c r="J325" s="5"/>
    </row>
    <row r="326" spans="1:10">
      <c r="B326" s="1" t="s">
        <v>9</v>
      </c>
      <c r="C326" s="1">
        <v>9.1999999999999993</v>
      </c>
      <c r="D326" t="s">
        <v>338</v>
      </c>
      <c r="E326" s="9">
        <f t="shared" ref="E326:E389" si="27">SQRT(2)*IMABS(D326)/$K$1</f>
        <v>1.6633453744208035E-2</v>
      </c>
      <c r="F326" s="9"/>
      <c r="G326" s="5"/>
      <c r="H326" s="5"/>
      <c r="I326" s="5"/>
      <c r="J326" s="5"/>
    </row>
    <row r="327" spans="1:10">
      <c r="B327" s="1" t="s">
        <v>10</v>
      </c>
      <c r="C327" s="1">
        <v>7.7</v>
      </c>
      <c r="D327" t="s">
        <v>339</v>
      </c>
      <c r="E327" s="9">
        <f t="shared" si="27"/>
        <v>0.11757949501006329</v>
      </c>
      <c r="F327" s="9"/>
      <c r="G327" s="5"/>
      <c r="H327" s="5"/>
      <c r="I327" s="5"/>
      <c r="J327" s="5"/>
    </row>
    <row r="328" spans="1:10">
      <c r="B328" s="1" t="s">
        <v>11</v>
      </c>
      <c r="C328" s="1">
        <v>4.8</v>
      </c>
      <c r="D328" t="s">
        <v>340</v>
      </c>
      <c r="E328" s="9">
        <f t="shared" si="27"/>
        <v>6.9468121137949909E-2</v>
      </c>
      <c r="F328" s="9"/>
      <c r="G328" s="5"/>
      <c r="H328" s="5"/>
      <c r="I328" s="5"/>
      <c r="J328" s="5"/>
    </row>
    <row r="329" spans="1:10">
      <c r="A329">
        <v>2004</v>
      </c>
      <c r="B329" s="1" t="s">
        <v>0</v>
      </c>
      <c r="C329" s="1">
        <v>5.0999999999999996</v>
      </c>
      <c r="D329" t="s">
        <v>341</v>
      </c>
      <c r="E329" s="9">
        <f t="shared" si="27"/>
        <v>3.8396489284528434E-2</v>
      </c>
      <c r="F329" s="9"/>
      <c r="G329" s="5"/>
      <c r="H329" s="5"/>
      <c r="I329" s="5"/>
      <c r="J329" s="5"/>
    </row>
    <row r="330" spans="1:10">
      <c r="B330" s="1" t="s">
        <v>1</v>
      </c>
      <c r="C330" s="1">
        <v>5.7</v>
      </c>
      <c r="D330" t="s">
        <v>342</v>
      </c>
      <c r="E330" s="9">
        <f t="shared" si="27"/>
        <v>0.12295239053783845</v>
      </c>
      <c r="F330" s="9"/>
      <c r="G330" s="5"/>
      <c r="H330" s="5"/>
      <c r="I330" s="5"/>
      <c r="J330" s="5"/>
    </row>
    <row r="331" spans="1:10">
      <c r="B331" s="1" t="s">
        <v>2</v>
      </c>
      <c r="C331" s="1">
        <v>6.6</v>
      </c>
      <c r="D331" t="s">
        <v>343</v>
      </c>
      <c r="E331" s="9">
        <f t="shared" si="27"/>
        <v>0.14096403170305208</v>
      </c>
      <c r="F331" s="9"/>
      <c r="G331" s="5"/>
      <c r="H331" s="5"/>
      <c r="I331" s="5"/>
      <c r="J331" s="5"/>
    </row>
    <row r="332" spans="1:10">
      <c r="B332" s="1" t="s">
        <v>3</v>
      </c>
      <c r="C332" s="1">
        <v>9.8000000000000007</v>
      </c>
      <c r="D332" t="s">
        <v>344</v>
      </c>
      <c r="E332" s="9">
        <f t="shared" si="27"/>
        <v>9.2355310811358324E-2</v>
      </c>
      <c r="F332" s="9"/>
      <c r="G332" s="5"/>
      <c r="H332" s="5"/>
      <c r="I332" s="5"/>
      <c r="J332" s="5"/>
    </row>
    <row r="333" spans="1:10">
      <c r="B333" s="1" t="s">
        <v>4</v>
      </c>
      <c r="C333" s="1">
        <v>12.7</v>
      </c>
      <c r="D333" t="s">
        <v>345</v>
      </c>
      <c r="E333" s="9">
        <f t="shared" si="27"/>
        <v>7.9532694058044057E-2</v>
      </c>
      <c r="F333" s="9"/>
      <c r="G333" s="5"/>
      <c r="H333" s="5"/>
      <c r="I333" s="5"/>
      <c r="J333" s="5"/>
    </row>
    <row r="334" spans="1:10">
      <c r="B334" s="1" t="s">
        <v>5</v>
      </c>
      <c r="C334" s="1">
        <v>15.4</v>
      </c>
      <c r="D334" t="s">
        <v>346</v>
      </c>
      <c r="E334" s="9">
        <f t="shared" si="27"/>
        <v>9.4306489795568424E-2</v>
      </c>
      <c r="F334" s="9"/>
      <c r="G334" s="5"/>
      <c r="H334" s="5"/>
      <c r="I334" s="5"/>
      <c r="J334" s="5"/>
    </row>
    <row r="335" spans="1:10">
      <c r="B335" s="1" t="s">
        <v>6</v>
      </c>
      <c r="C335" s="1">
        <v>15.9</v>
      </c>
      <c r="D335" t="s">
        <v>347</v>
      </c>
      <c r="E335" s="9">
        <f t="shared" si="27"/>
        <v>5.848691903880833E-2</v>
      </c>
      <c r="F335" s="9"/>
      <c r="G335" s="5"/>
      <c r="H335" s="5"/>
      <c r="I335" s="5"/>
      <c r="J335" s="5"/>
    </row>
    <row r="336" spans="1:10">
      <c r="B336" s="1" t="s">
        <v>7</v>
      </c>
      <c r="C336" s="1">
        <v>17.3</v>
      </c>
      <c r="D336" t="s">
        <v>348</v>
      </c>
      <c r="E336" s="9">
        <f t="shared" si="27"/>
        <v>1.6867164397799263E-2</v>
      </c>
      <c r="F336" s="9"/>
      <c r="G336" s="5"/>
      <c r="H336" s="5"/>
      <c r="I336" s="5"/>
      <c r="J336" s="5"/>
    </row>
    <row r="337" spans="1:10">
      <c r="B337" s="1" t="s">
        <v>8</v>
      </c>
      <c r="C337" s="1">
        <v>14.8</v>
      </c>
      <c r="D337" t="s">
        <v>349</v>
      </c>
      <c r="E337" s="9">
        <f t="shared" si="27"/>
        <v>4.8934906778089218E-2</v>
      </c>
      <c r="F337" s="9"/>
      <c r="G337" s="5"/>
      <c r="H337" s="5"/>
      <c r="I337" s="5"/>
      <c r="J337" s="5"/>
    </row>
    <row r="338" spans="1:10">
      <c r="B338" s="1" t="s">
        <v>9</v>
      </c>
      <c r="C338" s="1">
        <v>10.3</v>
      </c>
      <c r="D338" t="s">
        <v>350</v>
      </c>
      <c r="E338" s="9">
        <f t="shared" si="27"/>
        <v>3.4653897636135945E-2</v>
      </c>
      <c r="F338" s="9"/>
      <c r="G338" s="5"/>
      <c r="H338" s="5"/>
      <c r="I338" s="5"/>
      <c r="J338" s="5"/>
    </row>
    <row r="339" spans="1:10">
      <c r="B339" s="1" t="s">
        <v>10</v>
      </c>
      <c r="C339" s="1">
        <v>7.6</v>
      </c>
      <c r="D339" t="s">
        <v>351</v>
      </c>
      <c r="E339" s="9">
        <f t="shared" si="27"/>
        <v>6.9819095161152284E-2</v>
      </c>
      <c r="F339" s="9"/>
      <c r="G339" s="5"/>
      <c r="H339" s="5"/>
      <c r="I339" s="5"/>
      <c r="J339" s="5"/>
    </row>
    <row r="340" spans="1:10">
      <c r="B340" s="1" t="s">
        <v>11</v>
      </c>
      <c r="C340" s="1">
        <v>6.2</v>
      </c>
      <c r="D340" t="s">
        <v>352</v>
      </c>
      <c r="E340" s="9">
        <f t="shared" si="27"/>
        <v>2.5680576257467835E-2</v>
      </c>
      <c r="F340" s="9"/>
      <c r="G340" s="5"/>
      <c r="H340" s="5"/>
      <c r="I340" s="5"/>
      <c r="J340" s="5"/>
    </row>
    <row r="341" spans="1:10">
      <c r="A341">
        <v>2005</v>
      </c>
      <c r="B341" s="1" t="s">
        <v>0</v>
      </c>
      <c r="C341" s="1">
        <v>6.1</v>
      </c>
      <c r="D341" t="s">
        <v>353</v>
      </c>
      <c r="E341" s="9">
        <f t="shared" si="27"/>
        <v>4.2578573207941048E-2</v>
      </c>
      <c r="F341" s="9"/>
      <c r="G341" s="5"/>
      <c r="H341" s="5"/>
      <c r="I341" s="5"/>
      <c r="J341" s="5"/>
    </row>
    <row r="342" spans="1:10">
      <c r="B342" s="1" t="s">
        <v>1</v>
      </c>
      <c r="C342" s="1">
        <v>4.5</v>
      </c>
      <c r="D342" t="s">
        <v>354</v>
      </c>
      <c r="E342" s="9">
        <f t="shared" si="27"/>
        <v>0.11381669734233024</v>
      </c>
      <c r="F342" s="9"/>
      <c r="G342" s="5"/>
      <c r="H342" s="5"/>
      <c r="I342" s="5"/>
      <c r="J342" s="5"/>
    </row>
    <row r="343" spans="1:10">
      <c r="B343" s="1" t="s">
        <v>2</v>
      </c>
      <c r="C343" s="1">
        <v>7</v>
      </c>
      <c r="D343" t="s">
        <v>355</v>
      </c>
      <c r="E343" s="9">
        <f t="shared" si="27"/>
        <v>6.1053694144853225E-2</v>
      </c>
      <c r="F343" s="9"/>
      <c r="G343" s="5"/>
      <c r="H343" s="5"/>
      <c r="I343" s="5"/>
      <c r="J343" s="5"/>
    </row>
    <row r="344" spans="1:10">
      <c r="B344" s="1" t="s">
        <v>3</v>
      </c>
      <c r="C344" s="1">
        <v>8.6999999999999993</v>
      </c>
      <c r="D344" t="s">
        <v>356</v>
      </c>
      <c r="E344" s="9">
        <f t="shared" si="27"/>
        <v>3.2518884138744243E-2</v>
      </c>
      <c r="F344" s="9"/>
      <c r="G344" s="5"/>
      <c r="H344" s="5"/>
      <c r="I344" s="5"/>
      <c r="J344" s="5"/>
    </row>
    <row r="345" spans="1:10">
      <c r="B345" s="1" t="s">
        <v>4</v>
      </c>
      <c r="C345" s="1">
        <v>11.5</v>
      </c>
      <c r="D345" t="s">
        <v>357</v>
      </c>
      <c r="E345" s="9">
        <f t="shared" si="27"/>
        <v>6.901755967074974E-2</v>
      </c>
      <c r="F345" s="9"/>
      <c r="G345" s="5"/>
      <c r="H345" s="5"/>
      <c r="I345" s="5"/>
      <c r="J345" s="5"/>
    </row>
    <row r="346" spans="1:10">
      <c r="B346" s="1" t="s">
        <v>5</v>
      </c>
      <c r="C346" s="1">
        <v>15.7</v>
      </c>
      <c r="D346" t="s">
        <v>358</v>
      </c>
      <c r="E346" s="9">
        <f t="shared" si="27"/>
        <v>3.8524414243643348E-2</v>
      </c>
      <c r="F346" s="9"/>
      <c r="G346" s="5"/>
      <c r="H346" s="5"/>
      <c r="I346" s="5"/>
      <c r="J346" s="5"/>
    </row>
    <row r="347" spans="1:10">
      <c r="B347" s="1" t="s">
        <v>6</v>
      </c>
      <c r="C347" s="1">
        <v>16.8</v>
      </c>
      <c r="D347" t="s">
        <v>359</v>
      </c>
      <c r="E347" s="9">
        <f t="shared" si="27"/>
        <v>5.8504579528889114E-2</v>
      </c>
      <c r="F347" s="9"/>
      <c r="G347" s="5"/>
      <c r="H347" s="5"/>
      <c r="I347" s="5"/>
      <c r="J347" s="5"/>
    </row>
    <row r="348" spans="1:10">
      <c r="B348" s="1" t="s">
        <v>7</v>
      </c>
      <c r="C348" s="1">
        <v>16.399999999999999</v>
      </c>
      <c r="D348" t="s">
        <v>360</v>
      </c>
      <c r="E348" s="9">
        <f t="shared" si="27"/>
        <v>0.1097802683612052</v>
      </c>
      <c r="F348" s="9"/>
      <c r="G348" s="5"/>
      <c r="H348" s="5"/>
      <c r="I348" s="5"/>
      <c r="J348" s="5"/>
    </row>
    <row r="349" spans="1:10">
      <c r="B349" s="1" t="s">
        <v>8</v>
      </c>
      <c r="C349" s="1">
        <v>15</v>
      </c>
      <c r="D349" t="s">
        <v>361</v>
      </c>
      <c r="E349" s="9">
        <f t="shared" si="27"/>
        <v>2.2990821929181799E-2</v>
      </c>
      <c r="F349" s="9"/>
      <c r="G349" s="5"/>
      <c r="H349" s="5"/>
      <c r="I349" s="5"/>
      <c r="J349" s="5"/>
    </row>
    <row r="350" spans="1:10">
      <c r="B350" s="1" t="s">
        <v>9</v>
      </c>
      <c r="C350" s="1">
        <v>12.5</v>
      </c>
      <c r="D350" t="s">
        <v>362</v>
      </c>
      <c r="E350" s="9">
        <f t="shared" si="27"/>
        <v>0.10834126108735365</v>
      </c>
      <c r="F350" s="9"/>
      <c r="G350" s="5"/>
      <c r="H350" s="5"/>
      <c r="I350" s="5"/>
      <c r="J350" s="5"/>
    </row>
    <row r="351" spans="1:10">
      <c r="B351" s="1" t="s">
        <v>10</v>
      </c>
      <c r="C351" s="1">
        <v>6.8</v>
      </c>
      <c r="D351" t="s">
        <v>363</v>
      </c>
      <c r="E351" s="9">
        <f t="shared" si="27"/>
        <v>3.7018724540465495E-2</v>
      </c>
      <c r="F351" s="9"/>
      <c r="G351" s="5"/>
      <c r="H351" s="5"/>
      <c r="I351" s="5"/>
      <c r="J351" s="5"/>
    </row>
    <row r="352" spans="1:10">
      <c r="B352" s="1" t="s">
        <v>11</v>
      </c>
      <c r="C352" s="1">
        <v>4.8</v>
      </c>
      <c r="D352" t="s">
        <v>364</v>
      </c>
      <c r="E352" s="9">
        <f t="shared" si="27"/>
        <v>7.3890713640827443E-2</v>
      </c>
      <c r="F352" s="9"/>
      <c r="G352" s="5"/>
      <c r="H352" s="5"/>
      <c r="I352" s="5"/>
      <c r="J352" s="5"/>
    </row>
    <row r="353" spans="1:10">
      <c r="A353">
        <v>2006</v>
      </c>
      <c r="B353" s="1" t="s">
        <v>0</v>
      </c>
      <c r="C353" s="1">
        <v>4.5</v>
      </c>
      <c r="D353" t="s">
        <v>365</v>
      </c>
      <c r="E353" s="9">
        <f t="shared" si="27"/>
        <v>0.10514839148677638</v>
      </c>
      <c r="F353" s="9"/>
      <c r="G353" s="5"/>
      <c r="H353" s="5"/>
      <c r="I353" s="5"/>
      <c r="J353" s="5"/>
    </row>
    <row r="354" spans="1:10">
      <c r="B354" s="1" t="s">
        <v>1</v>
      </c>
      <c r="C354" s="1">
        <v>4</v>
      </c>
      <c r="D354" t="s">
        <v>366</v>
      </c>
      <c r="E354" s="9">
        <f t="shared" si="27"/>
        <v>0.12908940053175477</v>
      </c>
      <c r="F354" s="9"/>
      <c r="G354" s="5"/>
      <c r="H354" s="5"/>
      <c r="I354" s="5"/>
      <c r="J354" s="5"/>
    </row>
    <row r="355" spans="1:10">
      <c r="B355" s="1" t="s">
        <v>2</v>
      </c>
      <c r="C355" s="1">
        <v>4.5999999999999996</v>
      </c>
      <c r="D355" t="s">
        <v>367</v>
      </c>
      <c r="E355" s="9">
        <f t="shared" si="27"/>
        <v>1.7784567265532718E-2</v>
      </c>
      <c r="F355" s="9"/>
      <c r="G355" s="5"/>
      <c r="H355" s="5"/>
      <c r="I355" s="5"/>
      <c r="J355" s="5"/>
    </row>
    <row r="356" spans="1:10">
      <c r="B356" s="1" t="s">
        <v>3</v>
      </c>
      <c r="C356" s="1">
        <v>8.5</v>
      </c>
      <c r="D356" t="s">
        <v>368</v>
      </c>
      <c r="E356" s="9">
        <f t="shared" si="27"/>
        <v>7.642109113198739E-2</v>
      </c>
      <c r="F356" s="9"/>
      <c r="G356" s="5"/>
      <c r="H356" s="5"/>
      <c r="I356" s="5"/>
      <c r="J356" s="5"/>
    </row>
    <row r="357" spans="1:10">
      <c r="B357" s="1" t="s">
        <v>4</v>
      </c>
      <c r="C357" s="1">
        <v>12.1</v>
      </c>
      <c r="D357" t="s">
        <v>369</v>
      </c>
      <c r="E357" s="9">
        <f t="shared" si="27"/>
        <v>0.16084562536013949</v>
      </c>
      <c r="F357" s="9"/>
      <c r="G357" s="5"/>
      <c r="H357" s="5"/>
      <c r="I357" s="5"/>
      <c r="J357" s="5"/>
    </row>
    <row r="358" spans="1:10">
      <c r="B358" s="1" t="s">
        <v>5</v>
      </c>
      <c r="C358" s="1">
        <v>16.600000000000001</v>
      </c>
      <c r="D358" t="s">
        <v>370</v>
      </c>
      <c r="E358" s="9">
        <f t="shared" si="27"/>
        <v>3.5693376159210581E-2</v>
      </c>
      <c r="F358" s="9"/>
      <c r="G358" s="5"/>
      <c r="H358" s="5"/>
      <c r="I358" s="5"/>
      <c r="J358" s="5"/>
    </row>
    <row r="359" spans="1:10">
      <c r="B359" s="1" t="s">
        <v>6</v>
      </c>
      <c r="C359" s="1">
        <v>20</v>
      </c>
      <c r="D359" t="s">
        <v>371</v>
      </c>
      <c r="E359" s="9">
        <f t="shared" si="27"/>
        <v>7.9490775016021337E-2</v>
      </c>
      <c r="F359" s="9"/>
      <c r="G359" s="5"/>
      <c r="H359" s="5"/>
      <c r="I359" s="5"/>
      <c r="J359" s="5"/>
    </row>
    <row r="360" spans="1:10">
      <c r="B360" s="1" t="s">
        <v>7</v>
      </c>
      <c r="C360" s="1">
        <v>16.100000000000001</v>
      </c>
      <c r="D360" t="s">
        <v>372</v>
      </c>
      <c r="E360" s="9">
        <f t="shared" si="27"/>
        <v>5.5498484006995565E-2</v>
      </c>
      <c r="F360" s="9"/>
      <c r="G360" s="5"/>
      <c r="H360" s="5"/>
      <c r="I360" s="5"/>
      <c r="J360" s="5"/>
    </row>
    <row r="361" spans="1:10">
      <c r="B361" s="1" t="s">
        <v>8</v>
      </c>
      <c r="C361" s="1">
        <v>16.3</v>
      </c>
      <c r="D361" t="s">
        <v>373</v>
      </c>
      <c r="E361" s="9">
        <f t="shared" si="27"/>
        <v>4.6000610330710401E-2</v>
      </c>
      <c r="F361" s="9"/>
      <c r="G361" s="5"/>
      <c r="H361" s="5"/>
      <c r="I361" s="5"/>
      <c r="J361" s="5"/>
    </row>
    <row r="362" spans="1:10">
      <c r="B362" s="1" t="s">
        <v>9</v>
      </c>
      <c r="C362" s="1">
        <v>12.1</v>
      </c>
      <c r="D362" t="s">
        <v>374</v>
      </c>
      <c r="E362" s="9">
        <f t="shared" si="27"/>
        <v>5.9548862474969974E-2</v>
      </c>
      <c r="F362" s="9"/>
      <c r="G362" s="5"/>
      <c r="H362" s="5"/>
      <c r="I362" s="5"/>
      <c r="J362" s="5"/>
    </row>
    <row r="363" spans="1:10">
      <c r="B363" s="1" t="s">
        <v>10</v>
      </c>
      <c r="C363" s="1">
        <v>7.8</v>
      </c>
      <c r="D363" t="s">
        <v>375</v>
      </c>
      <c r="E363" s="9">
        <f t="shared" si="27"/>
        <v>7.5365122387885508E-2</v>
      </c>
      <c r="F363" s="9"/>
      <c r="G363" s="5"/>
      <c r="H363" s="5"/>
      <c r="I363" s="5"/>
      <c r="J363" s="5"/>
    </row>
    <row r="364" spans="1:10">
      <c r="B364" s="1" t="s">
        <v>11</v>
      </c>
      <c r="C364" s="1">
        <v>6.1</v>
      </c>
      <c r="D364" t="s">
        <v>376</v>
      </c>
      <c r="E364" s="9">
        <f t="shared" si="27"/>
        <v>8.3694540533055459E-2</v>
      </c>
      <c r="F364" s="9"/>
      <c r="G364" s="5"/>
      <c r="H364" s="5"/>
      <c r="I364" s="5"/>
      <c r="J364" s="5"/>
    </row>
    <row r="365" spans="1:10">
      <c r="A365">
        <v>2007</v>
      </c>
      <c r="B365" s="1" t="s">
        <v>0</v>
      </c>
      <c r="C365" s="1">
        <v>6.4</v>
      </c>
      <c r="D365" t="s">
        <v>377</v>
      </c>
      <c r="E365" s="9">
        <f t="shared" si="27"/>
        <v>9.4395273433157484E-2</v>
      </c>
      <c r="F365" s="9"/>
      <c r="G365" s="5"/>
      <c r="H365" s="5"/>
      <c r="I365" s="5"/>
      <c r="J365" s="5"/>
    </row>
    <row r="366" spans="1:10">
      <c r="B366" s="1" t="s">
        <v>1</v>
      </c>
      <c r="C366" s="1">
        <v>5.9</v>
      </c>
      <c r="D366" t="s">
        <v>378</v>
      </c>
      <c r="E366" s="9">
        <f t="shared" si="27"/>
        <v>3.5159513781769847E-2</v>
      </c>
      <c r="F366" s="9"/>
      <c r="G366" s="5"/>
      <c r="H366" s="5"/>
      <c r="I366" s="5"/>
      <c r="J366" s="5"/>
    </row>
    <row r="367" spans="1:10">
      <c r="B367" s="1" t="s">
        <v>2</v>
      </c>
      <c r="C367" s="1">
        <v>6.6</v>
      </c>
      <c r="D367" t="s">
        <v>379</v>
      </c>
      <c r="E367" s="9">
        <f t="shared" si="27"/>
        <v>1.7375163933278492E-2</v>
      </c>
      <c r="F367" s="9"/>
      <c r="G367" s="5"/>
      <c r="H367" s="5"/>
      <c r="I367" s="5"/>
      <c r="J367" s="5"/>
    </row>
    <row r="368" spans="1:10">
      <c r="B368" s="1" t="s">
        <v>3</v>
      </c>
      <c r="C368" s="1">
        <v>11.2</v>
      </c>
      <c r="D368" t="s">
        <v>380</v>
      </c>
      <c r="E368" s="9">
        <f t="shared" si="27"/>
        <v>0.1117077845085363</v>
      </c>
      <c r="F368" s="9"/>
      <c r="G368" s="5"/>
      <c r="H368" s="5"/>
      <c r="I368" s="5"/>
      <c r="J368" s="5"/>
    </row>
    <row r="369" spans="1:10">
      <c r="B369" s="1" t="s">
        <v>4</v>
      </c>
      <c r="C369" s="1">
        <v>11.5</v>
      </c>
      <c r="D369" t="s">
        <v>381</v>
      </c>
      <c r="E369" s="9">
        <f t="shared" si="27"/>
        <v>5.2470582087458029E-2</v>
      </c>
      <c r="F369" s="9"/>
      <c r="G369" s="5"/>
      <c r="H369" s="5"/>
      <c r="I369" s="5"/>
      <c r="J369" s="5"/>
    </row>
    <row r="370" spans="1:10">
      <c r="B370" s="1" t="s">
        <v>5</v>
      </c>
      <c r="C370" s="1">
        <v>14.4</v>
      </c>
      <c r="D370" t="s">
        <v>382</v>
      </c>
      <c r="E370" s="9">
        <f t="shared" si="27"/>
        <v>4.9701708061743469E-2</v>
      </c>
      <c r="F370" s="9"/>
      <c r="G370" s="5"/>
      <c r="H370" s="5"/>
      <c r="I370" s="5"/>
      <c r="J370" s="5"/>
    </row>
    <row r="371" spans="1:10">
      <c r="B371" s="1" t="s">
        <v>6</v>
      </c>
      <c r="C371" s="1">
        <v>14.7</v>
      </c>
      <c r="D371" t="s">
        <v>383</v>
      </c>
      <c r="E371" s="9">
        <f t="shared" si="27"/>
        <v>7.8989025757942546E-2</v>
      </c>
      <c r="F371" s="9"/>
      <c r="G371" s="5"/>
      <c r="H371" s="5"/>
      <c r="I371" s="5"/>
      <c r="J371" s="5"/>
    </row>
    <row r="372" spans="1:10">
      <c r="B372" s="1" t="s">
        <v>7</v>
      </c>
      <c r="C372" s="1">
        <v>15.2</v>
      </c>
      <c r="D372" t="s">
        <v>384</v>
      </c>
      <c r="E372" s="9">
        <f t="shared" si="27"/>
        <v>0.10763916171562868</v>
      </c>
      <c r="F372" s="9"/>
      <c r="G372" s="5"/>
      <c r="H372" s="5"/>
      <c r="I372" s="5"/>
      <c r="J372" s="5"/>
    </row>
    <row r="373" spans="1:10">
      <c r="B373" s="1" t="s">
        <v>8</v>
      </c>
      <c r="C373" s="1">
        <v>13.5</v>
      </c>
      <c r="D373" t="s">
        <v>385</v>
      </c>
      <c r="E373" s="9">
        <f t="shared" si="27"/>
        <v>5.6106101262075825E-2</v>
      </c>
      <c r="F373" s="9"/>
      <c r="G373" s="5"/>
      <c r="H373" s="5"/>
      <c r="I373" s="5"/>
      <c r="J373" s="5"/>
    </row>
    <row r="374" spans="1:10">
      <c r="B374" s="1" t="s">
        <v>9</v>
      </c>
      <c r="C374" s="1">
        <v>10.5</v>
      </c>
      <c r="D374" t="s">
        <v>386</v>
      </c>
      <c r="E374" s="9">
        <f t="shared" si="27"/>
        <v>2.8177897484871268E-2</v>
      </c>
      <c r="F374" s="9"/>
      <c r="G374" s="5"/>
      <c r="H374" s="5"/>
      <c r="I374" s="5"/>
      <c r="J374" s="5"/>
    </row>
    <row r="375" spans="1:10">
      <c r="B375" s="1" t="s">
        <v>10</v>
      </c>
      <c r="C375" s="1">
        <v>7.2</v>
      </c>
      <c r="D375" t="s">
        <v>387</v>
      </c>
      <c r="E375" s="9">
        <f t="shared" si="27"/>
        <v>6.7982641169952174E-2</v>
      </c>
      <c r="F375" s="9"/>
      <c r="G375" s="5"/>
      <c r="H375" s="5"/>
      <c r="I375" s="5"/>
      <c r="J375" s="5"/>
    </row>
    <row r="376" spans="1:10">
      <c r="B376" s="1" t="s">
        <v>11</v>
      </c>
      <c r="C376" s="1">
        <v>4.5</v>
      </c>
      <c r="D376" t="s">
        <v>388</v>
      </c>
      <c r="E376" s="9">
        <f t="shared" si="27"/>
        <v>6.3021107890722586E-2</v>
      </c>
      <c r="F376" s="9"/>
      <c r="G376" s="5"/>
      <c r="H376" s="5"/>
      <c r="I376" s="5"/>
      <c r="J376" s="5"/>
    </row>
    <row r="377" spans="1:10">
      <c r="A377">
        <v>2008</v>
      </c>
      <c r="B377" s="1" t="s">
        <v>0</v>
      </c>
      <c r="C377" s="1">
        <v>5.9</v>
      </c>
      <c r="D377" t="s">
        <v>389</v>
      </c>
      <c r="E377" s="9">
        <f t="shared" si="27"/>
        <v>0.10354306466131327</v>
      </c>
      <c r="F377" s="9"/>
      <c r="G377" s="5"/>
      <c r="H377" s="5"/>
      <c r="I377" s="5"/>
      <c r="J377" s="5"/>
    </row>
    <row r="378" spans="1:10">
      <c r="B378" s="1" t="s">
        <v>1</v>
      </c>
      <c r="C378" s="1">
        <v>4.9000000000000004</v>
      </c>
      <c r="D378" t="s">
        <v>390</v>
      </c>
      <c r="E378" s="9">
        <f t="shared" si="27"/>
        <v>1.4983299117197264E-2</v>
      </c>
      <c r="F378" s="9"/>
      <c r="G378" s="5"/>
      <c r="H378" s="5"/>
      <c r="I378" s="5"/>
      <c r="J378" s="5"/>
    </row>
    <row r="379" spans="1:10">
      <c r="B379" s="1" t="s">
        <v>2</v>
      </c>
      <c r="C379" s="1">
        <v>5.3</v>
      </c>
      <c r="D379" t="s">
        <v>391</v>
      </c>
      <c r="E379" s="9">
        <f t="shared" si="27"/>
        <v>3.661075160664911E-2</v>
      </c>
      <c r="F379" s="9"/>
      <c r="G379" s="5"/>
      <c r="H379" s="5"/>
      <c r="I379" s="5"/>
      <c r="J379" s="5"/>
    </row>
    <row r="380" spans="1:10">
      <c r="B380" s="1" t="s">
        <v>3</v>
      </c>
      <c r="C380" s="1">
        <v>7.4</v>
      </c>
      <c r="D380" t="s">
        <v>392</v>
      </c>
      <c r="E380" s="9">
        <f t="shared" si="27"/>
        <v>0.10171168708002658</v>
      </c>
      <c r="F380" s="9"/>
      <c r="G380" s="5"/>
      <c r="H380" s="5"/>
      <c r="I380" s="5"/>
      <c r="J380" s="5"/>
    </row>
    <row r="381" spans="1:10">
      <c r="B381" s="1" t="s">
        <v>4</v>
      </c>
      <c r="C381" s="1">
        <v>12.6</v>
      </c>
      <c r="D381" t="s">
        <v>393</v>
      </c>
      <c r="E381" s="9">
        <f t="shared" si="27"/>
        <v>8.1723068043268704E-2</v>
      </c>
      <c r="F381" s="9"/>
      <c r="G381" s="5"/>
      <c r="H381" s="5"/>
      <c r="I381" s="5"/>
      <c r="J381" s="5"/>
    </row>
    <row r="382" spans="1:10">
      <c r="B382" s="1" t="s">
        <v>5</v>
      </c>
      <c r="C382" s="1">
        <v>13.9</v>
      </c>
      <c r="D382" t="s">
        <v>394</v>
      </c>
      <c r="E382" s="9">
        <f t="shared" si="27"/>
        <v>7.0274746889146908E-2</v>
      </c>
      <c r="F382" s="9"/>
      <c r="G382" s="5"/>
      <c r="H382" s="5"/>
      <c r="I382" s="5"/>
      <c r="J382" s="5"/>
    </row>
    <row r="383" spans="1:10">
      <c r="B383" s="1" t="s">
        <v>6</v>
      </c>
      <c r="C383" s="1">
        <v>15.9</v>
      </c>
      <c r="D383" t="s">
        <v>395</v>
      </c>
      <c r="E383" s="9">
        <f t="shared" si="27"/>
        <v>2.8665699927040003E-2</v>
      </c>
      <c r="F383" s="9"/>
      <c r="G383" s="5"/>
      <c r="H383" s="5"/>
      <c r="I383" s="5"/>
      <c r="J383" s="5"/>
    </row>
    <row r="384" spans="1:10">
      <c r="B384" s="1" t="s">
        <v>7</v>
      </c>
      <c r="C384" s="1">
        <v>15.8</v>
      </c>
      <c r="D384" t="s">
        <v>396</v>
      </c>
      <c r="E384" s="9">
        <f t="shared" si="27"/>
        <v>7.5898292017706759E-2</v>
      </c>
      <c r="F384" s="9"/>
      <c r="G384" s="5"/>
      <c r="H384" s="5"/>
      <c r="I384" s="5"/>
      <c r="J384" s="5"/>
    </row>
    <row r="385" spans="1:10">
      <c r="B385" s="1" t="s">
        <v>8</v>
      </c>
      <c r="C385" s="1">
        <v>13</v>
      </c>
      <c r="D385" t="s">
        <v>397</v>
      </c>
      <c r="E385" s="9">
        <f t="shared" si="27"/>
        <v>5.0851068518673742E-2</v>
      </c>
      <c r="F385" s="9"/>
      <c r="G385" s="5"/>
      <c r="H385" s="5"/>
      <c r="I385" s="5"/>
      <c r="J385" s="5"/>
    </row>
    <row r="386" spans="1:10">
      <c r="B386" s="1" t="s">
        <v>9</v>
      </c>
      <c r="C386" s="1">
        <v>9.1999999999999993</v>
      </c>
      <c r="D386" t="s">
        <v>398</v>
      </c>
      <c r="E386" s="9">
        <f t="shared" si="27"/>
        <v>5.3141472074738905E-2</v>
      </c>
      <c r="F386" s="9"/>
      <c r="G386" s="5"/>
      <c r="H386" s="5"/>
      <c r="I386" s="5"/>
      <c r="J386" s="5"/>
    </row>
    <row r="387" spans="1:10">
      <c r="B387" s="1" t="s">
        <v>10</v>
      </c>
      <c r="C387" s="1">
        <v>6.4</v>
      </c>
      <c r="D387" t="s">
        <v>399</v>
      </c>
      <c r="E387" s="9">
        <f t="shared" si="27"/>
        <v>6.4400445268103734E-2</v>
      </c>
      <c r="F387" s="9"/>
      <c r="G387" s="5"/>
      <c r="H387" s="5"/>
      <c r="I387" s="5"/>
      <c r="J387" s="5"/>
    </row>
    <row r="388" spans="1:10">
      <c r="B388" s="1" t="s">
        <v>11</v>
      </c>
      <c r="C388" s="1">
        <v>3.6</v>
      </c>
      <c r="D388" t="s">
        <v>400</v>
      </c>
      <c r="E388" s="9">
        <f t="shared" si="27"/>
        <v>7.5997869499564552E-2</v>
      </c>
      <c r="F388" s="9"/>
      <c r="G388" s="5"/>
      <c r="H388" s="5"/>
      <c r="I388" s="5"/>
      <c r="J388" s="5"/>
    </row>
    <row r="389" spans="1:10">
      <c r="A389">
        <v>2009</v>
      </c>
      <c r="B389" s="1" t="s">
        <v>0</v>
      </c>
      <c r="C389" s="1">
        <v>3</v>
      </c>
      <c r="D389" t="s">
        <v>401</v>
      </c>
      <c r="E389" s="9">
        <f t="shared" si="27"/>
        <v>7.452342890043466E-2</v>
      </c>
      <c r="F389" s="9"/>
      <c r="G389" s="5"/>
      <c r="H389" s="5"/>
      <c r="I389" s="5"/>
      <c r="J389" s="5"/>
    </row>
    <row r="390" spans="1:10">
      <c r="B390" s="1" t="s">
        <v>1</v>
      </c>
      <c r="C390" s="1">
        <v>4</v>
      </c>
      <c r="D390" t="s">
        <v>402</v>
      </c>
      <c r="E390" s="9">
        <f t="shared" ref="E390:E453" si="28">SQRT(2)*IMABS(D390)/$K$1</f>
        <v>9.169152058204813E-2</v>
      </c>
      <c r="F390" s="9"/>
      <c r="G390" s="5"/>
      <c r="H390" s="5"/>
      <c r="I390" s="5"/>
      <c r="J390" s="5"/>
    </row>
    <row r="391" spans="1:10">
      <c r="B391" s="1" t="s">
        <v>2</v>
      </c>
      <c r="C391" s="1">
        <v>6.7</v>
      </c>
      <c r="D391" t="s">
        <v>403</v>
      </c>
      <c r="E391" s="9">
        <f t="shared" si="28"/>
        <v>7.710458111723241E-2</v>
      </c>
      <c r="F391" s="9"/>
      <c r="G391" s="5"/>
      <c r="H391" s="5"/>
      <c r="I391" s="5"/>
      <c r="J391" s="5"/>
    </row>
    <row r="392" spans="1:10">
      <c r="B392" s="1" t="s">
        <v>3</v>
      </c>
      <c r="C392" s="1">
        <v>9.6</v>
      </c>
      <c r="D392" t="s">
        <v>404</v>
      </c>
      <c r="E392" s="9">
        <f t="shared" si="28"/>
        <v>4.6795305514540184E-2</v>
      </c>
      <c r="F392" s="9"/>
      <c r="G392" s="5"/>
      <c r="H392" s="5"/>
      <c r="I392" s="5"/>
      <c r="J392" s="5"/>
    </row>
    <row r="393" spans="1:10">
      <c r="B393" s="1" t="s">
        <v>4</v>
      </c>
      <c r="C393" s="1">
        <v>11.6</v>
      </c>
      <c r="D393" t="s">
        <v>405</v>
      </c>
      <c r="E393" s="9">
        <f t="shared" si="28"/>
        <v>2.6448788518773702E-2</v>
      </c>
      <c r="F393" s="9"/>
      <c r="G393" s="5"/>
      <c r="H393" s="5"/>
      <c r="I393" s="5"/>
      <c r="J393" s="5"/>
    </row>
    <row r="394" spans="1:10">
      <c r="B394" s="1" t="s">
        <v>5</v>
      </c>
      <c r="C394" s="1">
        <v>14.6</v>
      </c>
      <c r="D394" t="s">
        <v>406</v>
      </c>
      <c r="E394" s="9">
        <f t="shared" si="28"/>
        <v>8.8859005387949261E-2</v>
      </c>
      <c r="F394" s="9"/>
      <c r="G394" s="5"/>
      <c r="H394" s="5"/>
      <c r="I394" s="5"/>
      <c r="J394" s="5"/>
    </row>
    <row r="395" spans="1:10">
      <c r="B395" s="1" t="s">
        <v>6</v>
      </c>
      <c r="C395" s="1">
        <v>15.9</v>
      </c>
      <c r="D395" t="s">
        <v>407</v>
      </c>
      <c r="E395" s="9">
        <f t="shared" si="28"/>
        <v>6.3747402016016821E-2</v>
      </c>
      <c r="F395" s="9"/>
      <c r="G395" s="5"/>
      <c r="H395" s="5"/>
      <c r="I395" s="5"/>
      <c r="J395" s="5"/>
    </row>
    <row r="396" spans="1:10">
      <c r="B396" s="1" t="s">
        <v>7</v>
      </c>
      <c r="C396" s="1">
        <v>16.3</v>
      </c>
      <c r="D396" t="s">
        <v>408</v>
      </c>
      <c r="E396" s="9">
        <f t="shared" si="28"/>
        <v>0.12752112739315979</v>
      </c>
      <c r="F396" s="9"/>
      <c r="G396" s="5"/>
      <c r="H396" s="5"/>
      <c r="I396" s="5"/>
      <c r="J396" s="5"/>
    </row>
    <row r="397" spans="1:10">
      <c r="B397" s="1" t="s">
        <v>8</v>
      </c>
      <c r="C397" s="1">
        <v>14</v>
      </c>
      <c r="D397" t="s">
        <v>409</v>
      </c>
      <c r="E397" s="9">
        <f t="shared" si="28"/>
        <v>5.0097777650542269E-2</v>
      </c>
      <c r="F397" s="9"/>
      <c r="G397" s="5"/>
      <c r="H397" s="5"/>
      <c r="I397" s="5"/>
      <c r="J397" s="5"/>
    </row>
    <row r="398" spans="1:10">
      <c r="B398" s="1" t="s">
        <v>9</v>
      </c>
      <c r="C398" s="1">
        <v>10.8</v>
      </c>
      <c r="D398" t="s">
        <v>410</v>
      </c>
      <c r="E398" s="9">
        <f t="shared" si="28"/>
        <v>3.4749300355379945E-2</v>
      </c>
      <c r="F398" s="9"/>
      <c r="G398" s="5"/>
      <c r="H398" s="5"/>
      <c r="I398" s="5"/>
      <c r="J398" s="5"/>
    </row>
    <row r="399" spans="1:10">
      <c r="B399" s="1" t="s">
        <v>10</v>
      </c>
      <c r="C399" s="1">
        <v>7.8</v>
      </c>
      <c r="D399" t="s">
        <v>411</v>
      </c>
      <c r="E399" s="9">
        <f t="shared" si="28"/>
        <v>5.6587815173849573E-2</v>
      </c>
      <c r="F399" s="9"/>
      <c r="G399" s="5"/>
      <c r="H399" s="5"/>
      <c r="I399" s="5"/>
      <c r="J399" s="5"/>
    </row>
    <row r="400" spans="1:10">
      <c r="B400" s="1" t="s">
        <v>11</v>
      </c>
      <c r="C400" s="1">
        <v>2.7</v>
      </c>
      <c r="D400" t="s">
        <v>412</v>
      </c>
      <c r="E400" s="9">
        <f t="shared" si="28"/>
        <v>0.12740635068153025</v>
      </c>
      <c r="F400" s="9"/>
      <c r="G400" s="5"/>
      <c r="H400" s="5"/>
      <c r="I400" s="5"/>
      <c r="J400" s="5"/>
    </row>
    <row r="401" spans="1:10">
      <c r="A401">
        <v>2010</v>
      </c>
      <c r="B401" s="1" t="s">
        <v>0</v>
      </c>
      <c r="C401" s="1">
        <v>1.2</v>
      </c>
      <c r="D401" t="s">
        <v>413</v>
      </c>
      <c r="E401" s="9">
        <f t="shared" si="28"/>
        <v>0.16459234706001349</v>
      </c>
      <c r="F401" s="9"/>
      <c r="G401" s="5"/>
      <c r="H401" s="5"/>
      <c r="I401" s="5"/>
      <c r="J401" s="5"/>
    </row>
    <row r="402" spans="1:10">
      <c r="B402" s="1" t="s">
        <v>1</v>
      </c>
      <c r="C402" s="1">
        <v>1.9</v>
      </c>
      <c r="D402" t="s">
        <v>414</v>
      </c>
      <c r="E402" s="9">
        <f t="shared" si="28"/>
        <v>0.10801121978540039</v>
      </c>
      <c r="F402" s="9"/>
      <c r="G402" s="5"/>
      <c r="H402" s="5"/>
      <c r="I402" s="5"/>
      <c r="J402" s="5"/>
    </row>
    <row r="403" spans="1:10">
      <c r="B403" s="1" t="s">
        <v>2</v>
      </c>
      <c r="C403" s="1">
        <v>5.9</v>
      </c>
      <c r="D403" t="s">
        <v>415</v>
      </c>
      <c r="E403" s="9">
        <f t="shared" si="28"/>
        <v>8.2974302550580137E-2</v>
      </c>
      <c r="F403" s="9"/>
      <c r="G403" s="5"/>
      <c r="H403" s="5"/>
      <c r="I403" s="5"/>
      <c r="J403" s="5"/>
    </row>
    <row r="404" spans="1:10">
      <c r="B404" s="1" t="s">
        <v>3</v>
      </c>
      <c r="C404" s="1">
        <v>9.1</v>
      </c>
      <c r="D404" t="s">
        <v>416</v>
      </c>
      <c r="E404" s="9">
        <f t="shared" si="28"/>
        <v>1.664462925747481E-2</v>
      </c>
      <c r="F404" s="9"/>
      <c r="G404" s="5"/>
      <c r="H404" s="5"/>
      <c r="I404" s="5"/>
      <c r="J404" s="5"/>
    </row>
    <row r="405" spans="1:10">
      <c r="B405" s="1" t="s">
        <v>4</v>
      </c>
      <c r="C405" s="1">
        <v>10.9</v>
      </c>
      <c r="D405" t="s">
        <v>417</v>
      </c>
      <c r="E405" s="9">
        <f t="shared" si="28"/>
        <v>5.9932064071804618E-2</v>
      </c>
      <c r="F405" s="9"/>
      <c r="G405" s="5"/>
      <c r="H405" s="5"/>
      <c r="I405" s="5"/>
      <c r="J405" s="5"/>
    </row>
    <row r="406" spans="1:10">
      <c r="B406" s="1" t="s">
        <v>5</v>
      </c>
      <c r="C406" s="1">
        <v>15.2</v>
      </c>
      <c r="D406" t="s">
        <v>418</v>
      </c>
      <c r="E406" s="9">
        <f t="shared" si="28"/>
        <v>0.11743963808345668</v>
      </c>
      <c r="F406" s="9"/>
      <c r="G406" s="5"/>
      <c r="H406" s="5"/>
      <c r="I406" s="5"/>
      <c r="J406" s="5"/>
    </row>
    <row r="407" spans="1:10">
      <c r="B407" s="1" t="s">
        <v>6</v>
      </c>
      <c r="C407" s="1">
        <v>16.2</v>
      </c>
      <c r="D407" t="s">
        <v>419</v>
      </c>
      <c r="E407" s="9">
        <f t="shared" si="28"/>
        <v>4.9222196889838095E-2</v>
      </c>
      <c r="F407" s="9"/>
      <c r="G407" s="5"/>
      <c r="H407" s="5"/>
      <c r="I407" s="5"/>
      <c r="J407" s="5"/>
    </row>
    <row r="408" spans="1:10">
      <c r="B408" s="1" t="s">
        <v>7</v>
      </c>
      <c r="C408" s="1">
        <v>14.9</v>
      </c>
      <c r="D408" t="s">
        <v>420</v>
      </c>
      <c r="E408" s="9">
        <f t="shared" si="28"/>
        <v>6.6181122523910771E-2</v>
      </c>
      <c r="F408" s="9"/>
      <c r="G408" s="5"/>
      <c r="H408" s="5"/>
      <c r="I408" s="5"/>
      <c r="J408" s="5"/>
    </row>
    <row r="409" spans="1:10">
      <c r="B409" s="1" t="s">
        <v>8</v>
      </c>
      <c r="C409" s="1">
        <v>13.4</v>
      </c>
      <c r="D409" t="s">
        <v>421</v>
      </c>
      <c r="E409" s="9">
        <f t="shared" si="28"/>
        <v>4.18882169304979E-2</v>
      </c>
      <c r="F409" s="9"/>
      <c r="G409" s="5"/>
      <c r="H409" s="5"/>
      <c r="I409" s="5"/>
      <c r="J409" s="5"/>
    </row>
    <row r="410" spans="1:10">
      <c r="B410" s="1" t="s">
        <v>9</v>
      </c>
      <c r="C410" s="1">
        <v>9.5</v>
      </c>
      <c r="D410" t="s">
        <v>422</v>
      </c>
      <c r="E410" s="9">
        <f t="shared" si="28"/>
        <v>0.10991960301466362</v>
      </c>
      <c r="F410" s="9"/>
      <c r="G410" s="5"/>
      <c r="H410" s="5"/>
      <c r="I410" s="5"/>
      <c r="J410" s="5"/>
    </row>
    <row r="411" spans="1:10">
      <c r="B411" s="1" t="s">
        <v>10</v>
      </c>
      <c r="C411" s="1">
        <v>4.9000000000000004</v>
      </c>
      <c r="D411" t="s">
        <v>423</v>
      </c>
      <c r="E411" s="9">
        <f t="shared" si="28"/>
        <v>0.12148637752325216</v>
      </c>
      <c r="F411" s="9"/>
      <c r="G411" s="5"/>
      <c r="H411" s="5"/>
      <c r="I411" s="5"/>
      <c r="J411" s="5"/>
    </row>
    <row r="412" spans="1:10">
      <c r="B412" s="1" t="s">
        <v>11</v>
      </c>
      <c r="C412" s="1">
        <v>0.4</v>
      </c>
      <c r="D412" t="s">
        <v>424</v>
      </c>
      <c r="E412" s="9">
        <f t="shared" si="28"/>
        <v>3.132967240616559E-2</v>
      </c>
      <c r="F412" s="9"/>
      <c r="G412" s="5"/>
      <c r="H412" s="5"/>
      <c r="I412" s="5"/>
      <c r="J412" s="5"/>
    </row>
    <row r="413" spans="1:10">
      <c r="A413">
        <v>2011</v>
      </c>
      <c r="B413" s="1" t="s">
        <v>0</v>
      </c>
      <c r="C413" s="1">
        <v>3.9</v>
      </c>
      <c r="D413" t="s">
        <v>425</v>
      </c>
      <c r="E413" s="9">
        <f t="shared" si="28"/>
        <v>6.3612318340545135E-2</v>
      </c>
      <c r="F413" s="9"/>
      <c r="G413" s="5"/>
      <c r="H413" s="5"/>
      <c r="I413" s="5"/>
      <c r="J413" s="5"/>
    </row>
    <row r="414" spans="1:10">
      <c r="B414" s="1" t="s">
        <v>1</v>
      </c>
      <c r="C414" s="1">
        <v>6</v>
      </c>
      <c r="D414" t="s">
        <v>426</v>
      </c>
      <c r="E414" s="9">
        <f t="shared" si="28"/>
        <v>8.1337886244715246E-2</v>
      </c>
      <c r="F414" s="9"/>
      <c r="G414" s="5"/>
      <c r="H414" s="5"/>
      <c r="I414" s="5"/>
      <c r="J414" s="5"/>
    </row>
    <row r="415" spans="1:10">
      <c r="B415" s="1" t="s">
        <v>2</v>
      </c>
      <c r="C415" s="1">
        <v>6.6</v>
      </c>
      <c r="D415" t="s">
        <v>427</v>
      </c>
      <c r="E415" s="9">
        <f t="shared" si="28"/>
        <v>3.7718152332540618E-2</v>
      </c>
      <c r="F415" s="9"/>
      <c r="G415" s="5"/>
      <c r="H415" s="5"/>
      <c r="I415" s="5"/>
      <c r="J415" s="5"/>
    </row>
    <row r="416" spans="1:10">
      <c r="B416" s="1" t="s">
        <v>3</v>
      </c>
      <c r="C416" s="1">
        <v>12</v>
      </c>
      <c r="D416" t="s">
        <v>428</v>
      </c>
      <c r="E416" s="9">
        <f t="shared" si="28"/>
        <v>7.4142580461395685E-2</v>
      </c>
      <c r="F416" s="9"/>
      <c r="G416" s="5"/>
      <c r="H416" s="5"/>
      <c r="I416" s="5"/>
      <c r="J416" s="5"/>
    </row>
    <row r="417" spans="1:10">
      <c r="B417" s="1" t="s">
        <v>4</v>
      </c>
      <c r="C417" s="1">
        <v>12</v>
      </c>
      <c r="D417" t="s">
        <v>429</v>
      </c>
      <c r="E417" s="9">
        <f t="shared" si="28"/>
        <v>8.800973736900497E-2</v>
      </c>
      <c r="F417" s="9"/>
      <c r="G417" s="5"/>
      <c r="H417" s="5"/>
      <c r="I417" s="5"/>
      <c r="J417" s="5"/>
    </row>
    <row r="418" spans="1:10">
      <c r="B418" s="1" t="s">
        <v>5</v>
      </c>
      <c r="C418" s="1">
        <v>14.2</v>
      </c>
      <c r="D418" t="s">
        <v>430</v>
      </c>
      <c r="E418" s="9">
        <f t="shared" si="28"/>
        <v>7.5666874358124123E-2</v>
      </c>
      <c r="F418" s="9"/>
      <c r="G418" s="5"/>
      <c r="H418" s="5"/>
      <c r="I418" s="5"/>
      <c r="J418" s="5"/>
    </row>
    <row r="419" spans="1:10">
      <c r="B419" s="1" t="s">
        <v>6</v>
      </c>
      <c r="C419" s="1">
        <v>15.8</v>
      </c>
      <c r="D419" t="s">
        <v>431</v>
      </c>
      <c r="E419" s="9">
        <f t="shared" si="28"/>
        <v>4.1760949607973427E-2</v>
      </c>
      <c r="F419" s="9"/>
      <c r="G419" s="5"/>
      <c r="H419" s="5"/>
      <c r="I419" s="5"/>
      <c r="J419" s="5"/>
    </row>
    <row r="420" spans="1:10">
      <c r="B420" s="1" t="s">
        <v>7</v>
      </c>
      <c r="C420" s="1">
        <v>15.8</v>
      </c>
      <c r="D420" t="s">
        <v>432</v>
      </c>
      <c r="E420" s="9">
        <f t="shared" si="28"/>
        <v>5.5661748019956575E-2</v>
      </c>
      <c r="F420" s="9"/>
      <c r="G420" s="5"/>
      <c r="H420" s="5"/>
      <c r="I420" s="5"/>
      <c r="J420" s="5"/>
    </row>
    <row r="421" spans="1:10">
      <c r="B421" s="1" t="s">
        <v>8</v>
      </c>
      <c r="C421" s="1">
        <v>14.9</v>
      </c>
      <c r="D421" t="s">
        <v>433</v>
      </c>
      <c r="E421" s="9">
        <f t="shared" si="28"/>
        <v>5.6079080867798232E-2</v>
      </c>
      <c r="F421" s="9"/>
      <c r="G421" s="5"/>
      <c r="H421" s="5"/>
      <c r="I421" s="5"/>
      <c r="J421" s="5"/>
    </row>
    <row r="422" spans="1:10">
      <c r="B422" s="1" t="s">
        <v>9</v>
      </c>
      <c r="C422" s="1">
        <v>12.2</v>
      </c>
      <c r="D422" t="s">
        <v>434</v>
      </c>
      <c r="E422" s="9">
        <f t="shared" si="28"/>
        <v>3.6244727482753258E-2</v>
      </c>
      <c r="F422" s="9"/>
      <c r="G422" s="5"/>
      <c r="H422" s="5"/>
      <c r="I422" s="5"/>
      <c r="J422" s="5"/>
    </row>
    <row r="423" spans="1:10">
      <c r="B423" s="1" t="s">
        <v>10</v>
      </c>
      <c r="C423" s="1">
        <v>8.9</v>
      </c>
      <c r="D423" t="s">
        <v>435</v>
      </c>
      <c r="E423" s="9">
        <f t="shared" si="28"/>
        <v>0.11087771776841575</v>
      </c>
      <c r="F423" s="9"/>
      <c r="G423" s="5"/>
      <c r="H423" s="5"/>
      <c r="I423" s="5"/>
      <c r="J423" s="5"/>
    </row>
    <row r="424" spans="1:10">
      <c r="B424" s="1" t="s">
        <v>11</v>
      </c>
      <c r="C424" s="1">
        <v>5.4</v>
      </c>
      <c r="D424" t="s">
        <v>436</v>
      </c>
      <c r="E424" s="9">
        <f t="shared" si="28"/>
        <v>2.5222371531575406E-2</v>
      </c>
      <c r="F424" s="9"/>
      <c r="G424" s="5"/>
      <c r="H424" s="5"/>
      <c r="I424" s="5"/>
      <c r="J424" s="5"/>
    </row>
    <row r="425" spans="1:10">
      <c r="A425">
        <v>2012</v>
      </c>
      <c r="B425" s="1" t="s">
        <v>0</v>
      </c>
      <c r="C425" s="1">
        <v>5.0999999999999996</v>
      </c>
      <c r="D425" t="s">
        <v>437</v>
      </c>
      <c r="E425" s="9">
        <f t="shared" si="28"/>
        <v>8.2930275939718301E-2</v>
      </c>
      <c r="F425" s="9"/>
      <c r="G425" s="5"/>
      <c r="H425" s="5"/>
      <c r="I425" s="5"/>
      <c r="J425" s="5"/>
    </row>
    <row r="426" spans="1:10">
      <c r="B426" s="1" t="s">
        <v>1</v>
      </c>
      <c r="C426" s="1">
        <v>4.5</v>
      </c>
      <c r="D426" t="s">
        <v>438</v>
      </c>
      <c r="E426" s="9">
        <f t="shared" si="28"/>
        <v>0.16345878256572832</v>
      </c>
      <c r="F426" s="9"/>
      <c r="G426" s="5"/>
      <c r="H426" s="5"/>
      <c r="I426" s="5"/>
      <c r="J426" s="5"/>
    </row>
    <row r="427" spans="1:10">
      <c r="B427" s="1" t="s">
        <v>2</v>
      </c>
      <c r="C427" s="1">
        <v>8.6</v>
      </c>
      <c r="D427" t="s">
        <v>439</v>
      </c>
      <c r="E427" s="9">
        <f t="shared" si="28"/>
        <v>0.10892048567122743</v>
      </c>
      <c r="F427" s="9"/>
      <c r="G427" s="5"/>
      <c r="H427" s="5"/>
      <c r="I427" s="5"/>
      <c r="J427" s="5"/>
    </row>
    <row r="428" spans="1:10">
      <c r="B428" s="1" t="s">
        <v>3</v>
      </c>
      <c r="C428" s="1">
        <v>6.7</v>
      </c>
      <c r="D428" t="s">
        <v>440</v>
      </c>
      <c r="E428" s="9">
        <f t="shared" si="28"/>
        <v>0.12008550249512025</v>
      </c>
      <c r="F428" s="9"/>
      <c r="G428" s="5"/>
      <c r="H428" s="5"/>
      <c r="I428" s="5"/>
      <c r="J428" s="5"/>
    </row>
    <row r="429" spans="1:10">
      <c r="B429" s="1" t="s">
        <v>4</v>
      </c>
      <c r="C429" s="1">
        <v>11.6</v>
      </c>
      <c r="D429" t="s">
        <v>441</v>
      </c>
      <c r="E429" s="9">
        <f t="shared" si="28"/>
        <v>0.14638528679721322</v>
      </c>
      <c r="F429" s="9"/>
      <c r="G429" s="5"/>
      <c r="H429" s="5"/>
      <c r="I429" s="5"/>
      <c r="J429" s="5"/>
    </row>
    <row r="430" spans="1:10">
      <c r="B430" s="1" t="s">
        <v>5</v>
      </c>
      <c r="C430" s="1">
        <v>13.4</v>
      </c>
      <c r="D430" t="s">
        <v>442</v>
      </c>
      <c r="E430" s="9">
        <f t="shared" si="28"/>
        <v>7.631917510358377E-2</v>
      </c>
      <c r="F430" s="9"/>
      <c r="G430" s="5"/>
      <c r="H430" s="5"/>
      <c r="I430" s="5"/>
      <c r="J430" s="5"/>
    </row>
    <row r="431" spans="1:10">
      <c r="B431" s="1" t="s">
        <v>6</v>
      </c>
      <c r="C431" s="1">
        <v>15.5</v>
      </c>
      <c r="D431" t="s">
        <v>443</v>
      </c>
      <c r="E431" s="9">
        <f t="shared" si="28"/>
        <v>0.25574371807253232</v>
      </c>
      <c r="F431" s="9"/>
      <c r="G431" s="5"/>
      <c r="H431" s="5"/>
      <c r="I431" s="5"/>
      <c r="J431" s="5"/>
    </row>
    <row r="432" spans="1:10">
      <c r="B432" s="1" t="s">
        <v>7</v>
      </c>
      <c r="C432" s="1">
        <v>16.2</v>
      </c>
      <c r="D432" t="s">
        <v>444</v>
      </c>
      <c r="E432" s="9">
        <f t="shared" si="28"/>
        <v>0.30918402101142672</v>
      </c>
      <c r="F432" s="9"/>
      <c r="G432" s="5"/>
      <c r="H432" s="5"/>
      <c r="I432" s="5"/>
      <c r="J432" s="5"/>
    </row>
    <row r="433" spans="1:10">
      <c r="B433" s="1" t="s">
        <v>8</v>
      </c>
      <c r="C433" s="1">
        <v>12.7</v>
      </c>
      <c r="D433" t="s">
        <v>445</v>
      </c>
      <c r="E433" s="9">
        <f t="shared" si="28"/>
        <v>0.16034565894044872</v>
      </c>
      <c r="F433" s="9"/>
      <c r="G433" s="5"/>
      <c r="H433" s="5"/>
      <c r="I433" s="5"/>
      <c r="J433" s="5"/>
    </row>
    <row r="434" spans="1:10">
      <c r="B434" s="1" t="s">
        <v>9</v>
      </c>
      <c r="C434" s="1">
        <v>8.8000000000000007</v>
      </c>
      <c r="D434" t="s">
        <v>446</v>
      </c>
      <c r="E434" s="9">
        <f t="shared" si="28"/>
        <v>3.4171532425567017E-2</v>
      </c>
      <c r="F434" s="9"/>
      <c r="G434" s="5"/>
      <c r="H434" s="5"/>
      <c r="I434" s="5"/>
      <c r="J434" s="5"/>
    </row>
    <row r="435" spans="1:10">
      <c r="B435" s="1" t="s">
        <v>10</v>
      </c>
      <c r="C435" s="1">
        <v>6.1</v>
      </c>
      <c r="D435" t="s">
        <v>447</v>
      </c>
      <c r="E435" s="9">
        <f t="shared" si="28"/>
        <v>0.12827864790247021</v>
      </c>
      <c r="F435" s="9"/>
      <c r="G435" s="5"/>
      <c r="H435" s="5"/>
      <c r="I435" s="5"/>
      <c r="J435" s="5"/>
    </row>
    <row r="436" spans="1:10">
      <c r="B436" s="1" t="s">
        <v>11</v>
      </c>
      <c r="C436" s="1">
        <v>4.2</v>
      </c>
      <c r="D436" t="s">
        <v>448</v>
      </c>
      <c r="E436" s="9">
        <f t="shared" si="28"/>
        <v>7.6833544162163134E-2</v>
      </c>
      <c r="F436" s="9"/>
      <c r="G436" s="5"/>
      <c r="H436" s="5"/>
      <c r="I436" s="5"/>
      <c r="J436" s="5"/>
    </row>
    <row r="437" spans="1:10">
      <c r="A437">
        <v>2013</v>
      </c>
      <c r="B437" s="1" t="s">
        <v>0</v>
      </c>
      <c r="C437" s="1">
        <v>3.4</v>
      </c>
      <c r="D437" t="s">
        <v>449</v>
      </c>
      <c r="E437" s="9">
        <f t="shared" si="28"/>
        <v>9.8653243046495184E-2</v>
      </c>
      <c r="F437" s="9"/>
      <c r="G437" s="5"/>
      <c r="H437" s="5"/>
      <c r="I437" s="5"/>
      <c r="J437" s="5"/>
    </row>
    <row r="438" spans="1:10">
      <c r="B438" s="1" t="s">
        <v>1</v>
      </c>
      <c r="C438" s="1">
        <v>2.7</v>
      </c>
      <c r="D438" t="s">
        <v>450</v>
      </c>
      <c r="E438" s="9">
        <f t="shared" si="28"/>
        <v>7.6867294340558112E-2</v>
      </c>
      <c r="F438" s="9"/>
      <c r="G438" s="5"/>
      <c r="H438" s="5"/>
      <c r="I438" s="5"/>
      <c r="J438" s="5"/>
    </row>
    <row r="439" spans="1:10">
      <c r="B439" s="1" t="s">
        <v>2</v>
      </c>
      <c r="C439" s="1">
        <v>1.7</v>
      </c>
      <c r="D439" t="s">
        <v>451</v>
      </c>
      <c r="E439" s="9">
        <f t="shared" si="28"/>
        <v>0.12494041408518515</v>
      </c>
      <c r="F439" s="9"/>
      <c r="G439" s="5"/>
      <c r="H439" s="5"/>
      <c r="I439" s="5"/>
      <c r="J439" s="5"/>
    </row>
    <row r="440" spans="1:10">
      <c r="B440" s="1" t="s">
        <v>3</v>
      </c>
      <c r="C440" s="1">
        <v>7.4</v>
      </c>
      <c r="D440" t="s">
        <v>452</v>
      </c>
      <c r="E440" s="9">
        <f t="shared" si="28"/>
        <v>0.10698355491328855</v>
      </c>
      <c r="F440" s="9"/>
      <c r="G440" s="5"/>
      <c r="H440" s="5"/>
      <c r="I440" s="5"/>
      <c r="J440" s="5"/>
    </row>
    <row r="441" spans="1:10">
      <c r="B441" s="1" t="s">
        <v>4</v>
      </c>
      <c r="C441" s="1">
        <v>10.6</v>
      </c>
      <c r="D441" t="s">
        <v>453</v>
      </c>
      <c r="E441" s="9">
        <f t="shared" si="28"/>
        <v>2.258897186415396E-2</v>
      </c>
      <c r="F441" s="9"/>
      <c r="G441" s="5"/>
      <c r="H441" s="5"/>
      <c r="I441" s="5"/>
      <c r="J441" s="5"/>
    </row>
    <row r="442" spans="1:10">
      <c r="B442" s="1" t="s">
        <v>5</v>
      </c>
      <c r="C442" s="1">
        <v>14.1</v>
      </c>
      <c r="D442" t="s">
        <v>454</v>
      </c>
      <c r="E442" s="9">
        <f t="shared" si="28"/>
        <v>3.937498057496816E-2</v>
      </c>
      <c r="F442" s="9"/>
      <c r="G442" s="5"/>
      <c r="H442" s="5"/>
      <c r="I442" s="5"/>
      <c r="J442" s="5"/>
    </row>
    <row r="443" spans="1:10">
      <c r="B443" s="1" t="s">
        <v>6</v>
      </c>
      <c r="C443" s="1">
        <v>18.399999999999999</v>
      </c>
      <c r="D443" t="s">
        <v>455</v>
      </c>
      <c r="E443" s="9">
        <f t="shared" si="28"/>
        <v>6.1500248133874981E-2</v>
      </c>
      <c r="F443" s="9"/>
      <c r="G443" s="5"/>
      <c r="H443" s="5"/>
      <c r="I443" s="5"/>
      <c r="J443" s="5"/>
    </row>
    <row r="444" spans="1:10">
      <c r="B444" s="1" t="s">
        <v>7</v>
      </c>
      <c r="C444" s="1">
        <v>16.8</v>
      </c>
      <c r="D444" t="s">
        <v>456</v>
      </c>
      <c r="E444" s="9">
        <f t="shared" si="28"/>
        <v>6.2693489589229351E-2</v>
      </c>
      <c r="F444" s="9"/>
      <c r="G444" s="5"/>
      <c r="H444" s="5"/>
      <c r="I444" s="5"/>
      <c r="J444" s="5"/>
    </row>
    <row r="445" spans="1:10">
      <c r="B445" s="1" t="s">
        <v>8</v>
      </c>
      <c r="C445" s="1">
        <v>13.3</v>
      </c>
      <c r="D445" t="s">
        <v>457</v>
      </c>
      <c r="E445" s="9">
        <f t="shared" si="28"/>
        <v>0.12793921762615501</v>
      </c>
      <c r="F445" s="9"/>
      <c r="G445" s="5"/>
      <c r="H445" s="5"/>
      <c r="I445" s="5"/>
      <c r="J445" s="5"/>
    </row>
    <row r="446" spans="1:10">
      <c r="B446" s="1" t="s">
        <v>9</v>
      </c>
      <c r="C446" s="1">
        <v>11.7</v>
      </c>
      <c r="D446" t="s">
        <v>458</v>
      </c>
      <c r="E446" s="9">
        <f t="shared" si="28"/>
        <v>0.22713398797808076</v>
      </c>
      <c r="F446" s="9"/>
      <c r="G446" s="5"/>
      <c r="H446" s="5"/>
      <c r="I446" s="5"/>
      <c r="J446" s="5"/>
    </row>
    <row r="447" spans="1:10">
      <c r="B447" s="1" t="s">
        <v>10</v>
      </c>
      <c r="C447" s="1">
        <v>6.2</v>
      </c>
      <c r="D447" t="s">
        <v>459</v>
      </c>
      <c r="E447" s="9">
        <f t="shared" si="28"/>
        <v>0.12905705852622223</v>
      </c>
      <c r="F447" s="9"/>
      <c r="G447" s="5"/>
      <c r="H447" s="5"/>
      <c r="I447" s="5"/>
      <c r="J447" s="5"/>
    </row>
    <row r="448" spans="1:10">
      <c r="B448" s="1" t="s">
        <v>11</v>
      </c>
      <c r="C448" s="1">
        <v>6.3</v>
      </c>
      <c r="D448" t="s">
        <v>460</v>
      </c>
      <c r="E448" s="9">
        <f t="shared" si="28"/>
        <v>7.4578816443889556E-2</v>
      </c>
      <c r="F448" s="9"/>
      <c r="G448" s="5"/>
      <c r="H448" s="5"/>
      <c r="I448" s="5"/>
      <c r="J448" s="5"/>
    </row>
    <row r="449" spans="1:10">
      <c r="A449">
        <v>2014</v>
      </c>
      <c r="B449" s="1" t="s">
        <v>0</v>
      </c>
      <c r="C449" s="1">
        <v>5</v>
      </c>
      <c r="D449" t="s">
        <v>461</v>
      </c>
      <c r="E449" s="9">
        <f t="shared" si="28"/>
        <v>7.2989645405408643E-2</v>
      </c>
      <c r="F449" s="9"/>
      <c r="G449" s="5"/>
      <c r="H449" s="5"/>
      <c r="I449" s="5"/>
      <c r="J449" s="5"/>
    </row>
    <row r="450" spans="1:10">
      <c r="B450" s="1" t="s">
        <v>1</v>
      </c>
      <c r="C450" s="1">
        <v>5.6</v>
      </c>
      <c r="D450" t="s">
        <v>462</v>
      </c>
      <c r="E450" s="9">
        <f t="shared" si="28"/>
        <v>1.3123232446695533E-2</v>
      </c>
      <c r="F450" s="9"/>
      <c r="G450" s="5"/>
      <c r="H450" s="5"/>
      <c r="I450" s="5"/>
      <c r="J450" s="5"/>
    </row>
    <row r="451" spans="1:10">
      <c r="B451" s="1" t="s">
        <v>2</v>
      </c>
      <c r="C451" s="1">
        <v>7.4</v>
      </c>
      <c r="D451" t="s">
        <v>463</v>
      </c>
      <c r="E451" s="9">
        <f t="shared" si="28"/>
        <v>9.3799896860125187E-2</v>
      </c>
      <c r="F451" s="9"/>
      <c r="G451" s="5"/>
      <c r="H451" s="5"/>
      <c r="I451" s="5"/>
      <c r="J451" s="5"/>
    </row>
    <row r="452" spans="1:10">
      <c r="B452" s="1" t="s">
        <v>3</v>
      </c>
      <c r="C452" s="1">
        <v>10.1</v>
      </c>
      <c r="D452" t="s">
        <v>464</v>
      </c>
      <c r="E452" s="9">
        <f t="shared" si="28"/>
        <v>4.8671345163413454E-2</v>
      </c>
      <c r="F452" s="9"/>
      <c r="G452" s="5"/>
      <c r="H452" s="5"/>
      <c r="I452" s="5"/>
      <c r="J452" s="5"/>
    </row>
    <row r="453" spans="1:10">
      <c r="B453" s="1" t="s">
        <v>4</v>
      </c>
      <c r="C453" s="1">
        <v>12.2</v>
      </c>
      <c r="D453" t="s">
        <v>465</v>
      </c>
      <c r="E453" s="9">
        <f t="shared" si="28"/>
        <v>1.8432608878492272E-2</v>
      </c>
      <c r="F453" s="9"/>
      <c r="G453" s="5"/>
      <c r="H453" s="5"/>
      <c r="I453" s="5"/>
      <c r="J453" s="5"/>
    </row>
    <row r="454" spans="1:10">
      <c r="B454" s="1" t="s">
        <v>5</v>
      </c>
      <c r="C454" s="1">
        <v>15.3</v>
      </c>
      <c r="D454" t="s">
        <v>466</v>
      </c>
      <c r="E454" s="9">
        <f t="shared" ref="E454:E517" si="29">SQRT(2)*IMABS(D454)/$K$1</f>
        <v>0.11465747886356677</v>
      </c>
      <c r="F454" s="9"/>
      <c r="G454" s="5"/>
      <c r="H454" s="5"/>
      <c r="I454" s="5"/>
      <c r="J454" s="5"/>
    </row>
    <row r="455" spans="1:10">
      <c r="B455" s="1" t="s">
        <v>6</v>
      </c>
      <c r="C455" s="1">
        <v>17.899999999999999</v>
      </c>
      <c r="D455" t="s">
        <v>467</v>
      </c>
      <c r="E455" s="9">
        <f t="shared" si="29"/>
        <v>0.14658099331134972</v>
      </c>
      <c r="F455" s="9"/>
      <c r="G455" s="5"/>
      <c r="H455" s="5"/>
      <c r="I455" s="5"/>
      <c r="J455" s="5"/>
    </row>
    <row r="456" spans="1:10">
      <c r="B456" s="1" t="s">
        <v>7</v>
      </c>
      <c r="C456" s="1">
        <v>14.9</v>
      </c>
      <c r="D456" t="s">
        <v>468</v>
      </c>
      <c r="E456" s="9">
        <f t="shared" si="29"/>
        <v>0.11206062302691554</v>
      </c>
      <c r="F456" s="9"/>
      <c r="G456" s="5"/>
      <c r="H456" s="5"/>
      <c r="I456" s="5"/>
      <c r="J456" s="5"/>
    </row>
    <row r="457" spans="1:10">
      <c r="B457" s="1" t="s">
        <v>8</v>
      </c>
      <c r="C457" s="1">
        <v>14.4</v>
      </c>
      <c r="D457" t="s">
        <v>469</v>
      </c>
      <c r="E457" s="9">
        <f t="shared" si="29"/>
        <v>0.17048204765474212</v>
      </c>
      <c r="F457" s="9"/>
      <c r="G457" s="5"/>
      <c r="H457" s="5"/>
      <c r="I457" s="5"/>
      <c r="J457" s="5"/>
    </row>
    <row r="458" spans="1:10">
      <c r="B458" s="1" t="s">
        <v>9</v>
      </c>
      <c r="C458" s="1">
        <v>11.4</v>
      </c>
      <c r="D458" t="s">
        <v>470</v>
      </c>
      <c r="E458" s="9">
        <f t="shared" si="29"/>
        <v>7.3152894630174325E-2</v>
      </c>
      <c r="F458" s="9"/>
      <c r="G458" s="5"/>
      <c r="H458" s="5"/>
      <c r="I458" s="5"/>
      <c r="J458" s="5"/>
    </row>
    <row r="459" spans="1:10">
      <c r="B459" s="1" t="s">
        <v>10</v>
      </c>
      <c r="C459" s="1">
        <v>7.8</v>
      </c>
      <c r="D459" t="s">
        <v>471</v>
      </c>
      <c r="E459" s="9">
        <f t="shared" si="29"/>
        <v>5.4972268769095479E-2</v>
      </c>
      <c r="F459" s="9"/>
      <c r="G459" s="5"/>
      <c r="H459" s="5"/>
      <c r="I459" s="5"/>
      <c r="J459" s="5"/>
    </row>
    <row r="460" spans="1:10">
      <c r="B460" s="1" t="s">
        <v>11</v>
      </c>
      <c r="C460" s="1">
        <v>5.2</v>
      </c>
      <c r="D460" t="s">
        <v>472</v>
      </c>
      <c r="E460" s="9">
        <f t="shared" si="29"/>
        <v>0.12110984859360018</v>
      </c>
      <c r="F460" s="9"/>
      <c r="G460" s="5"/>
      <c r="H460" s="5"/>
      <c r="I460" s="5"/>
      <c r="J460" s="5"/>
    </row>
    <row r="461" spans="1:10">
      <c r="A461">
        <v>2015</v>
      </c>
      <c r="B461" s="1" t="s">
        <v>0</v>
      </c>
      <c r="C461" s="1">
        <v>4.0999999999999996</v>
      </c>
      <c r="D461" t="s">
        <v>473</v>
      </c>
      <c r="E461" s="9">
        <f t="shared" si="29"/>
        <v>0.13966480486765018</v>
      </c>
      <c r="F461" s="9"/>
      <c r="G461" s="5"/>
      <c r="H461" s="5"/>
      <c r="I461" s="5"/>
      <c r="J461" s="5"/>
    </row>
    <row r="462" spans="1:10">
      <c r="B462" s="1" t="s">
        <v>1</v>
      </c>
      <c r="C462" s="1">
        <v>3.8</v>
      </c>
      <c r="D462" t="s">
        <v>474</v>
      </c>
      <c r="E462" s="9">
        <f t="shared" si="29"/>
        <v>0.12545429567880875</v>
      </c>
      <c r="F462" s="9"/>
      <c r="G462" s="5"/>
      <c r="H462" s="5"/>
      <c r="I462" s="5"/>
      <c r="J462" s="5"/>
    </row>
    <row r="463" spans="1:10">
      <c r="B463" s="1" t="s">
        <v>2</v>
      </c>
      <c r="C463" s="1">
        <v>5.9</v>
      </c>
      <c r="D463" t="s">
        <v>475</v>
      </c>
      <c r="E463" s="9">
        <f t="shared" si="29"/>
        <v>8.7189761767501386E-2</v>
      </c>
      <c r="F463" s="9"/>
      <c r="G463" s="5"/>
      <c r="H463" s="5"/>
      <c r="I463" s="5"/>
      <c r="J463" s="5"/>
    </row>
    <row r="464" spans="1:10">
      <c r="B464" s="1" t="s">
        <v>3</v>
      </c>
      <c r="C464" s="1">
        <v>9.1</v>
      </c>
      <c r="D464" t="s">
        <v>476</v>
      </c>
      <c r="E464" s="9">
        <f t="shared" si="29"/>
        <v>0.10073193810011397</v>
      </c>
      <c r="F464" s="9"/>
      <c r="G464" s="5"/>
      <c r="H464" s="5"/>
      <c r="I464" s="5"/>
      <c r="J464" s="5"/>
    </row>
    <row r="465" spans="1:10">
      <c r="B465" s="1" t="s">
        <v>4</v>
      </c>
      <c r="C465" s="1">
        <v>10.6</v>
      </c>
      <c r="D465" t="s">
        <v>477</v>
      </c>
      <c r="E465" s="9">
        <f t="shared" si="29"/>
        <v>0.27356782209830899</v>
      </c>
      <c r="F465" s="9"/>
      <c r="G465" s="5"/>
      <c r="H465" s="5"/>
      <c r="I465" s="5"/>
      <c r="J465" s="5"/>
    </row>
    <row r="466" spans="1:10">
      <c r="B466" s="1" t="s">
        <v>5</v>
      </c>
      <c r="C466" s="1">
        <v>13.9</v>
      </c>
      <c r="D466" t="s">
        <v>478</v>
      </c>
      <c r="E466" s="9">
        <f t="shared" si="29"/>
        <v>9.5870906395087732E-2</v>
      </c>
      <c r="F466" s="9"/>
      <c r="G466" s="5"/>
      <c r="H466" s="5"/>
      <c r="I466" s="5"/>
      <c r="J466" s="5"/>
    </row>
    <row r="467" spans="1:10">
      <c r="B467" s="1" t="s">
        <v>6</v>
      </c>
      <c r="C467" s="1">
        <v>15.7</v>
      </c>
      <c r="D467" t="s">
        <v>479</v>
      </c>
      <c r="E467" s="9">
        <f t="shared" si="29"/>
        <v>0.25720490582038008</v>
      </c>
      <c r="F467" s="9"/>
      <c r="G467" s="5"/>
      <c r="H467" s="5"/>
      <c r="I467" s="5"/>
      <c r="J467" s="5"/>
    </row>
    <row r="468" spans="1:10">
      <c r="B468" s="1" t="s">
        <v>7</v>
      </c>
      <c r="C468" s="1">
        <v>15.8</v>
      </c>
      <c r="D468" t="s">
        <v>480</v>
      </c>
      <c r="E468" s="9">
        <f t="shared" si="29"/>
        <v>0.24970865463717656</v>
      </c>
      <c r="F468" s="9"/>
      <c r="G468" s="5"/>
      <c r="H468" s="5"/>
      <c r="I468" s="5"/>
      <c r="J468" s="5"/>
    </row>
    <row r="469" spans="1:10">
      <c r="B469" s="1" t="s">
        <v>8</v>
      </c>
      <c r="C469" s="1">
        <v>12.2</v>
      </c>
      <c r="D469" t="s">
        <v>481</v>
      </c>
      <c r="E469" s="9">
        <f t="shared" si="29"/>
        <v>0.31780845388379991</v>
      </c>
      <c r="F469" s="9"/>
      <c r="G469" s="5"/>
      <c r="H469" s="5"/>
      <c r="I469" s="5"/>
      <c r="J469" s="5"/>
    </row>
    <row r="470" spans="1:10">
      <c r="B470" s="1" t="s">
        <v>9</v>
      </c>
      <c r="C470" s="1">
        <v>10.199999999999999</v>
      </c>
      <c r="D470" t="s">
        <v>482</v>
      </c>
      <c r="E470" s="9">
        <f t="shared" si="29"/>
        <v>0.35305143928890154</v>
      </c>
      <c r="F470" s="9"/>
      <c r="G470" s="5"/>
      <c r="H470" s="5"/>
      <c r="I470" s="5"/>
      <c r="J470" s="5"/>
    </row>
    <row r="471" spans="1:10">
      <c r="B471" s="1" t="s">
        <v>10</v>
      </c>
      <c r="C471" s="1">
        <v>8.6999999999999993</v>
      </c>
      <c r="D471" t="s">
        <v>483</v>
      </c>
      <c r="E471" s="9">
        <f t="shared" si="29"/>
        <v>0.39770908149384315</v>
      </c>
      <c r="F471" s="9"/>
      <c r="G471" s="5"/>
      <c r="H471" s="5"/>
      <c r="I471" s="5"/>
      <c r="J471" s="5"/>
    </row>
    <row r="472" spans="1:10">
      <c r="B472" s="1" t="s">
        <v>11</v>
      </c>
      <c r="C472" s="1">
        <v>8.6</v>
      </c>
      <c r="D472" t="s">
        <v>484</v>
      </c>
      <c r="E472" s="9">
        <f t="shared" si="29"/>
        <v>0.53171594521320864</v>
      </c>
      <c r="F472" s="9"/>
      <c r="G472" s="5"/>
      <c r="H472" s="5"/>
      <c r="I472" s="5"/>
      <c r="J472" s="5"/>
    </row>
    <row r="473" spans="1:10">
      <c r="A473">
        <v>2016</v>
      </c>
      <c r="B473" s="1" t="s">
        <v>0</v>
      </c>
      <c r="C473" s="1">
        <v>4.8</v>
      </c>
      <c r="D473" t="s">
        <v>485</v>
      </c>
      <c r="E473" s="9">
        <f t="shared" si="29"/>
        <v>1.0115658672100731</v>
      </c>
      <c r="F473" s="9"/>
      <c r="G473" s="5"/>
      <c r="H473" s="5"/>
      <c r="I473" s="5"/>
      <c r="J473" s="5"/>
    </row>
    <row r="474" spans="1:10">
      <c r="B474" s="1" t="s">
        <v>1</v>
      </c>
      <c r="C474" s="1">
        <v>4.2</v>
      </c>
      <c r="D474" t="s">
        <v>486</v>
      </c>
      <c r="E474" s="9">
        <f t="shared" si="29"/>
        <v>3.7522584546263706</v>
      </c>
      <c r="F474" s="9"/>
      <c r="G474" s="5"/>
      <c r="H474" s="5"/>
      <c r="I474" s="5"/>
      <c r="J474" s="5"/>
    </row>
    <row r="475" spans="1:10">
      <c r="B475" s="1" t="s">
        <v>2</v>
      </c>
      <c r="C475" s="1">
        <v>5.5</v>
      </c>
      <c r="D475" t="s">
        <v>487</v>
      </c>
      <c r="E475" s="9">
        <f t="shared" si="29"/>
        <v>1.7485856856135031</v>
      </c>
      <c r="F475" s="9"/>
      <c r="G475" s="5"/>
      <c r="H475" s="5"/>
      <c r="I475" s="5"/>
      <c r="J475" s="5"/>
    </row>
    <row r="476" spans="1:10">
      <c r="B476" s="1" t="s">
        <v>3</v>
      </c>
      <c r="C476" s="1">
        <v>7</v>
      </c>
      <c r="D476" t="s">
        <v>488</v>
      </c>
      <c r="E476" s="9">
        <f t="shared" si="29"/>
        <v>0.69803911680652553</v>
      </c>
      <c r="F476" s="9"/>
      <c r="G476" s="5"/>
      <c r="H476" s="5"/>
      <c r="I476" s="5"/>
      <c r="J476" s="5"/>
    </row>
    <row r="477" spans="1:10">
      <c r="B477" s="1" t="s">
        <v>4</v>
      </c>
      <c r="C477" s="1">
        <v>11.8</v>
      </c>
      <c r="D477" t="s">
        <v>489</v>
      </c>
      <c r="E477" s="9">
        <f t="shared" si="29"/>
        <v>0.50731313367607589</v>
      </c>
      <c r="F477" s="9"/>
      <c r="G477" s="5"/>
      <c r="H477" s="5"/>
      <c r="I477" s="5"/>
      <c r="J477" s="5"/>
    </row>
    <row r="478" spans="1:10">
      <c r="B478" s="1" t="s">
        <v>5</v>
      </c>
      <c r="C478" s="1">
        <v>14.6</v>
      </c>
      <c r="D478" t="s">
        <v>490</v>
      </c>
      <c r="E478" s="9">
        <f t="shared" si="29"/>
        <v>0.31255100138154879</v>
      </c>
      <c r="F478" s="9"/>
      <c r="G478" s="5"/>
      <c r="H478" s="5"/>
      <c r="I478" s="5"/>
      <c r="J478" s="5"/>
    </row>
    <row r="479" spans="1:10">
      <c r="B479" s="1" t="s">
        <v>6</v>
      </c>
      <c r="C479" s="1">
        <v>16.600000000000001</v>
      </c>
      <c r="D479" t="s">
        <v>491</v>
      </c>
      <c r="E479" s="9">
        <f t="shared" si="29"/>
        <v>5.2348702587642258E-2</v>
      </c>
      <c r="F479" s="9"/>
      <c r="G479" s="5"/>
      <c r="H479" s="5"/>
      <c r="I479" s="5"/>
      <c r="J479" s="5"/>
    </row>
    <row r="480" spans="1:10">
      <c r="B480" s="1" t="s">
        <v>7</v>
      </c>
      <c r="C480" s="1">
        <v>16.600000000000001</v>
      </c>
      <c r="D480" t="s">
        <v>492</v>
      </c>
      <c r="E480" s="9">
        <f t="shared" si="29"/>
        <v>0.17033637985423972</v>
      </c>
      <c r="F480" s="9"/>
      <c r="G480" s="5"/>
      <c r="H480" s="5"/>
      <c r="I480" s="5"/>
      <c r="J480" s="5"/>
    </row>
    <row r="481" spans="1:10">
      <c r="B481" s="1" t="s">
        <v>8</v>
      </c>
      <c r="C481" s="1">
        <v>15.4</v>
      </c>
      <c r="D481" t="s">
        <v>493</v>
      </c>
      <c r="E481" s="9">
        <f t="shared" si="29"/>
        <v>0.17729810818350855</v>
      </c>
      <c r="F481" s="9"/>
      <c r="G481" s="5"/>
      <c r="H481" s="5"/>
      <c r="I481" s="5"/>
      <c r="J481" s="5"/>
    </row>
    <row r="482" spans="1:10">
      <c r="B482" s="1" t="s">
        <v>9</v>
      </c>
      <c r="C482" s="1">
        <v>10.199999999999999</v>
      </c>
      <c r="D482" t="s">
        <v>494</v>
      </c>
      <c r="E482" s="9">
        <f t="shared" si="29"/>
        <v>0.23882986847174995</v>
      </c>
      <c r="F482" s="9"/>
      <c r="G482" s="5"/>
      <c r="H482" s="5"/>
      <c r="I482" s="5"/>
      <c r="J482" s="5"/>
    </row>
    <row r="483" spans="1:10">
      <c r="B483" s="1" t="s">
        <v>10</v>
      </c>
      <c r="C483" s="1">
        <v>5.4</v>
      </c>
      <c r="D483" t="s">
        <v>495</v>
      </c>
      <c r="E483" s="9">
        <f t="shared" si="29"/>
        <v>9.2611267163763264E-2</v>
      </c>
      <c r="F483" s="9"/>
      <c r="G483" s="5"/>
      <c r="H483" s="5"/>
      <c r="I483" s="5"/>
      <c r="J483" s="5"/>
    </row>
    <row r="484" spans="1:10">
      <c r="B484" s="1" t="s">
        <v>11</v>
      </c>
      <c r="C484" s="1">
        <v>6.3</v>
      </c>
      <c r="D484" t="s">
        <v>496</v>
      </c>
      <c r="E484" s="9">
        <f t="shared" si="29"/>
        <v>0.24288939657387648</v>
      </c>
      <c r="F484" s="9"/>
      <c r="G484" s="5"/>
      <c r="H484" s="5"/>
      <c r="I484" s="5"/>
      <c r="J484" s="5"/>
    </row>
    <row r="485" spans="1:10">
      <c r="A485">
        <v>2017</v>
      </c>
      <c r="B485" s="1" t="s">
        <v>0</v>
      </c>
      <c r="C485" s="1">
        <v>3.9</v>
      </c>
      <c r="D485" t="s">
        <v>497</v>
      </c>
      <c r="E485" s="9">
        <f t="shared" si="29"/>
        <v>0.19314971160695335</v>
      </c>
      <c r="F485" s="9"/>
      <c r="G485" s="5"/>
      <c r="H485" s="5"/>
      <c r="I485" s="5"/>
      <c r="J485" s="5"/>
    </row>
    <row r="486" spans="1:10">
      <c r="B486" s="1" t="s">
        <v>1</v>
      </c>
      <c r="C486" s="1">
        <v>5.2</v>
      </c>
      <c r="D486" t="s">
        <v>498</v>
      </c>
      <c r="E486" s="9">
        <f t="shared" si="29"/>
        <v>9.3439246952801036E-2</v>
      </c>
      <c r="F486" s="9"/>
      <c r="G486" s="5"/>
      <c r="H486" s="5"/>
      <c r="I486" s="5"/>
      <c r="J486" s="5"/>
    </row>
    <row r="487" spans="1:10">
      <c r="B487" s="1" t="s">
        <v>2</v>
      </c>
      <c r="C487" s="1">
        <v>8</v>
      </c>
      <c r="D487" t="s">
        <v>499</v>
      </c>
      <c r="E487" s="9">
        <f t="shared" si="29"/>
        <v>4.9370191489296451E-2</v>
      </c>
      <c r="F487" s="9"/>
      <c r="G487" s="5"/>
      <c r="H487" s="5"/>
      <c r="I487" s="5"/>
      <c r="J487" s="5"/>
    </row>
    <row r="488" spans="1:10">
      <c r="B488" s="1" t="s">
        <v>3</v>
      </c>
      <c r="C488" s="1">
        <v>8.6</v>
      </c>
      <c r="D488" t="s">
        <v>500</v>
      </c>
      <c r="E488" s="9">
        <f t="shared" si="29"/>
        <v>0.12143157063461887</v>
      </c>
      <c r="F488" s="9"/>
      <c r="G488" s="5"/>
      <c r="H488" s="5"/>
      <c r="I488" s="5"/>
      <c r="J488" s="5"/>
    </row>
    <row r="489" spans="1:10">
      <c r="B489" s="1" t="s">
        <v>4</v>
      </c>
      <c r="C489" s="1">
        <v>12.8</v>
      </c>
      <c r="D489" t="s">
        <v>501</v>
      </c>
      <c r="E489" s="9">
        <f t="shared" si="29"/>
        <v>5.6825665328405744E-2</v>
      </c>
      <c r="F489" s="9"/>
      <c r="G489" s="5"/>
      <c r="H489" s="5"/>
      <c r="I489" s="5"/>
      <c r="J489" s="5"/>
    </row>
    <row r="490" spans="1:10">
      <c r="B490" s="1" t="s">
        <v>5</v>
      </c>
      <c r="C490" s="1">
        <v>15.7</v>
      </c>
      <c r="D490" t="s">
        <v>502</v>
      </c>
      <c r="E490" s="9">
        <f t="shared" si="29"/>
        <v>3.4883917177236663E-2</v>
      </c>
      <c r="F490" s="9"/>
      <c r="G490" s="5"/>
      <c r="H490" s="5"/>
      <c r="I490" s="5"/>
      <c r="J490" s="5"/>
    </row>
    <row r="491" spans="1:10">
      <c r="B491" s="1" t="s">
        <v>6</v>
      </c>
      <c r="C491" s="1">
        <v>16.399999999999999</v>
      </c>
      <c r="D491" t="s">
        <v>503</v>
      </c>
      <c r="E491" s="9">
        <f t="shared" si="29"/>
        <v>7.6700888806567599E-2</v>
      </c>
      <c r="F491" s="9"/>
      <c r="G491" s="5"/>
      <c r="H491" s="5"/>
      <c r="I491" s="5"/>
      <c r="J491" s="5"/>
    </row>
    <row r="492" spans="1:10">
      <c r="B492" s="1" t="s">
        <v>7</v>
      </c>
      <c r="C492" s="1">
        <v>15.2</v>
      </c>
      <c r="D492" t="s">
        <v>504</v>
      </c>
      <c r="E492" s="9">
        <f t="shared" si="29"/>
        <v>9.0327850728324277E-2</v>
      </c>
      <c r="F492" s="9"/>
      <c r="G492" s="5"/>
      <c r="H492" s="5"/>
      <c r="I492" s="5"/>
      <c r="J492" s="5"/>
    </row>
    <row r="493" spans="1:10">
      <c r="B493" s="1" t="s">
        <v>8</v>
      </c>
      <c r="C493" s="1">
        <v>13</v>
      </c>
      <c r="D493" t="s">
        <v>505</v>
      </c>
      <c r="E493" s="9">
        <f t="shared" si="29"/>
        <v>2.539980182088785E-2</v>
      </c>
      <c r="F493" s="9"/>
      <c r="G493" s="5"/>
      <c r="H493" s="5"/>
      <c r="I493" s="5"/>
      <c r="J493" s="5"/>
    </row>
    <row r="494" spans="1:10">
      <c r="B494" s="1" t="s">
        <v>9</v>
      </c>
      <c r="C494" s="1">
        <v>11.9</v>
      </c>
      <c r="D494" t="s">
        <v>506</v>
      </c>
      <c r="E494" s="9">
        <f t="shared" si="29"/>
        <v>5.4549202894954477E-2</v>
      </c>
      <c r="F494" s="9"/>
      <c r="G494" s="5"/>
      <c r="H494" s="5"/>
      <c r="I494" s="5"/>
      <c r="J494" s="5"/>
    </row>
    <row r="495" spans="1:10">
      <c r="B495" s="1" t="s">
        <v>10</v>
      </c>
      <c r="C495" s="1">
        <v>6.5</v>
      </c>
      <c r="D495" t="s">
        <v>507</v>
      </c>
      <c r="E495" s="9">
        <f t="shared" si="29"/>
        <v>4.6304667228815738E-2</v>
      </c>
      <c r="F495" s="9"/>
      <c r="G495" s="5"/>
      <c r="H495" s="5"/>
      <c r="I495" s="5"/>
      <c r="J495" s="5"/>
    </row>
    <row r="496" spans="1:10">
      <c r="B496" s="1" t="s">
        <v>11</v>
      </c>
      <c r="C496" s="1">
        <v>4.7</v>
      </c>
      <c r="D496" t="s">
        <v>508</v>
      </c>
      <c r="E496" s="9">
        <f t="shared" si="29"/>
        <v>8.6101286590137632E-2</v>
      </c>
      <c r="F496" s="9"/>
      <c r="G496" s="5"/>
      <c r="H496" s="5"/>
      <c r="I496" s="5"/>
      <c r="J496" s="5"/>
    </row>
    <row r="497" spans="1:10">
      <c r="A497">
        <v>2018</v>
      </c>
      <c r="B497" s="1" t="s">
        <v>0</v>
      </c>
      <c r="C497" s="1">
        <v>4.4000000000000004</v>
      </c>
      <c r="D497" t="s">
        <v>509</v>
      </c>
      <c r="E497" s="9">
        <f t="shared" si="29"/>
        <v>6.6107156381948681E-2</v>
      </c>
      <c r="F497" s="9"/>
      <c r="G497" s="5"/>
      <c r="H497" s="5"/>
      <c r="I497" s="5"/>
      <c r="J497" s="5"/>
    </row>
    <row r="498" spans="1:10">
      <c r="B498" s="1" t="s">
        <v>1</v>
      </c>
      <c r="C498" s="1">
        <v>2.2999999999999998</v>
      </c>
      <c r="D498" t="s">
        <v>510</v>
      </c>
      <c r="E498" s="9">
        <f t="shared" si="29"/>
        <v>7.8420266590090881E-2</v>
      </c>
      <c r="F498" s="9"/>
      <c r="G498" s="5"/>
      <c r="H498" s="5"/>
      <c r="I498" s="5"/>
      <c r="J498" s="5"/>
    </row>
    <row r="499" spans="1:10">
      <c r="B499" s="1" t="s">
        <v>2</v>
      </c>
      <c r="C499" s="1">
        <v>3.7</v>
      </c>
      <c r="D499" t="s">
        <v>511</v>
      </c>
      <c r="E499" s="9">
        <f t="shared" si="29"/>
        <v>0.26176678887262123</v>
      </c>
      <c r="F499" s="9"/>
      <c r="G499" s="5"/>
      <c r="H499" s="5"/>
      <c r="I499" s="5"/>
      <c r="J499" s="5"/>
    </row>
    <row r="500" spans="1:10">
      <c r="B500" s="1" t="s">
        <v>3</v>
      </c>
      <c r="C500" s="1">
        <v>8.8000000000000007</v>
      </c>
      <c r="D500" t="s">
        <v>512</v>
      </c>
      <c r="E500" s="9">
        <f t="shared" si="29"/>
        <v>0.13928482430480107</v>
      </c>
      <c r="F500" s="9"/>
      <c r="G500" s="5"/>
      <c r="H500" s="5"/>
      <c r="I500" s="5"/>
      <c r="J500" s="5"/>
    </row>
    <row r="501" spans="1:10">
      <c r="B501" s="1" t="s">
        <v>4</v>
      </c>
      <c r="C501" s="1">
        <v>13.8</v>
      </c>
      <c r="D501" t="s">
        <v>513</v>
      </c>
      <c r="E501" s="9">
        <f t="shared" si="29"/>
        <v>0.13605614628847684</v>
      </c>
      <c r="F501" s="9"/>
      <c r="G501" s="5"/>
      <c r="H501" s="5"/>
      <c r="I501" s="5"/>
      <c r="J501" s="5"/>
    </row>
    <row r="502" spans="1:10">
      <c r="B502" s="1" t="s">
        <v>5</v>
      </c>
      <c r="C502" s="1">
        <v>16.399999999999999</v>
      </c>
      <c r="D502" t="s">
        <v>514</v>
      </c>
      <c r="E502" s="9">
        <f t="shared" si="29"/>
        <v>0.11428777967527325</v>
      </c>
      <c r="F502" s="9"/>
      <c r="G502" s="5"/>
      <c r="H502" s="5"/>
      <c r="I502" s="5"/>
      <c r="J502" s="5"/>
    </row>
    <row r="503" spans="1:10">
      <c r="B503" s="1" t="s">
        <v>6</v>
      </c>
      <c r="C503" s="1">
        <v>19.5</v>
      </c>
      <c r="D503" t="s">
        <v>515</v>
      </c>
      <c r="E503" s="9">
        <f t="shared" si="29"/>
        <v>8.259508746331734E-2</v>
      </c>
      <c r="F503" s="9"/>
      <c r="G503" s="5"/>
      <c r="H503" s="5"/>
      <c r="I503" s="5"/>
      <c r="J503" s="5"/>
    </row>
    <row r="504" spans="1:10">
      <c r="B504" s="1" t="s">
        <v>7</v>
      </c>
      <c r="C504" s="1">
        <v>17</v>
      </c>
      <c r="D504" t="s">
        <v>516</v>
      </c>
      <c r="E504" s="9">
        <f t="shared" si="29"/>
        <v>5.8866528104512546E-2</v>
      </c>
      <c r="F504" s="9"/>
      <c r="G504" s="5"/>
      <c r="H504" s="5"/>
      <c r="I504" s="5"/>
      <c r="J504" s="5"/>
    </row>
    <row r="505" spans="1:10">
      <c r="B505" s="1" t="s">
        <v>8</v>
      </c>
      <c r="C505" s="1">
        <v>13.4</v>
      </c>
      <c r="D505" t="s">
        <v>517</v>
      </c>
      <c r="E505" s="9">
        <f t="shared" si="29"/>
        <v>1.5109956132466008E-2</v>
      </c>
      <c r="F505" s="9"/>
      <c r="G505" s="5"/>
      <c r="H505" s="5"/>
      <c r="I505" s="5"/>
      <c r="J505" s="5"/>
    </row>
    <row r="506" spans="1:10">
      <c r="B506" s="1" t="s">
        <v>9</v>
      </c>
      <c r="C506" s="1">
        <v>10.3</v>
      </c>
      <c r="D506" t="s">
        <v>518</v>
      </c>
      <c r="E506" s="9">
        <f t="shared" si="29"/>
        <v>0.13487264560066031</v>
      </c>
      <c r="F506" s="9"/>
      <c r="G506" s="5"/>
      <c r="H506" s="5"/>
      <c r="I506" s="5"/>
      <c r="J506" s="5"/>
    </row>
    <row r="507" spans="1:10">
      <c r="B507" s="1" t="s">
        <v>10</v>
      </c>
      <c r="C507" s="1">
        <v>7.4</v>
      </c>
      <c r="D507" t="s">
        <v>519</v>
      </c>
      <c r="E507" s="9">
        <f t="shared" si="29"/>
        <v>0.122167584132876</v>
      </c>
      <c r="F507" s="9"/>
      <c r="G507" s="5"/>
      <c r="H507" s="5"/>
      <c r="I507" s="5"/>
      <c r="J507" s="5"/>
    </row>
    <row r="508" spans="1:10">
      <c r="B508" s="1" t="s">
        <v>11</v>
      </c>
      <c r="C508" s="1">
        <v>6.4</v>
      </c>
      <c r="D508" t="s">
        <v>520</v>
      </c>
      <c r="E508" s="9">
        <f t="shared" si="29"/>
        <v>5.739614352792928E-2</v>
      </c>
      <c r="F508" s="9"/>
      <c r="G508" s="5"/>
      <c r="H508" s="5"/>
      <c r="I508" s="5"/>
      <c r="J508" s="5"/>
    </row>
    <row r="509" spans="1:10">
      <c r="A509">
        <v>2019</v>
      </c>
      <c r="B509" s="1" t="s">
        <v>0</v>
      </c>
      <c r="C509" s="1">
        <v>4.4000000000000004</v>
      </c>
      <c r="D509" t="s">
        <v>521</v>
      </c>
      <c r="E509" s="9">
        <f t="shared" si="29"/>
        <v>5.5101367844383443E-2</v>
      </c>
      <c r="F509" s="9"/>
      <c r="G509" s="5"/>
      <c r="H509" s="5"/>
      <c r="I509" s="5"/>
      <c r="J509" s="5"/>
    </row>
    <row r="510" spans="1:10">
      <c r="B510" s="1" t="s">
        <v>1</v>
      </c>
      <c r="C510" s="1">
        <v>6.9</v>
      </c>
      <c r="D510" t="s">
        <v>522</v>
      </c>
      <c r="E510" s="9">
        <f t="shared" si="29"/>
        <v>0.12425358859721712</v>
      </c>
      <c r="F510" s="9"/>
      <c r="G510" s="5"/>
      <c r="H510" s="5"/>
      <c r="I510" s="5"/>
      <c r="J510" s="5"/>
    </row>
    <row r="511" spans="1:10">
      <c r="B511" s="1" t="s">
        <v>2</v>
      </c>
      <c r="C511" s="1">
        <v>7.5</v>
      </c>
      <c r="D511" t="s">
        <v>523</v>
      </c>
      <c r="E511" s="9">
        <f t="shared" si="29"/>
        <v>0.21402019472857703</v>
      </c>
      <c r="F511" s="9"/>
      <c r="G511" s="5"/>
      <c r="H511" s="5"/>
      <c r="I511" s="5"/>
      <c r="J511" s="5"/>
    </row>
    <row r="512" spans="1:10">
      <c r="B512" s="1" t="s">
        <v>3</v>
      </c>
      <c r="C512" s="1">
        <v>8.9</v>
      </c>
      <c r="D512" t="s">
        <v>524</v>
      </c>
      <c r="E512" s="9">
        <f t="shared" si="29"/>
        <v>0.20324593963403853</v>
      </c>
      <c r="F512" s="9"/>
      <c r="G512" s="5"/>
      <c r="H512" s="5"/>
      <c r="I512" s="5"/>
      <c r="J512" s="5"/>
    </row>
    <row r="513" spans="2:10">
      <c r="B513" s="1" t="s">
        <v>4</v>
      </c>
      <c r="C513" s="1">
        <v>11.5</v>
      </c>
      <c r="D513" t="s">
        <v>525</v>
      </c>
      <c r="E513" s="9">
        <f t="shared" si="29"/>
        <v>8.5811607228323331E-2</v>
      </c>
      <c r="F513" s="9" t="str">
        <f t="shared" ref="F513:F516" ca="1" si="30">_xlfn.FORMULATEXT(E513)</f>
        <v>=SQRT(2)*IMABS(D513)/$K$1</v>
      </c>
      <c r="G513" s="5"/>
      <c r="H513" s="5"/>
      <c r="I513" s="5"/>
      <c r="J513" s="9"/>
    </row>
    <row r="514" spans="2:10">
      <c r="B514" s="1" t="s">
        <v>5</v>
      </c>
      <c r="C514" s="1">
        <v>14.1</v>
      </c>
      <c r="D514" t="s">
        <v>526</v>
      </c>
      <c r="E514" s="9">
        <f t="shared" si="29"/>
        <v>0.20430917119206168</v>
      </c>
      <c r="F514" s="9" t="str">
        <f t="shared" ca="1" si="30"/>
        <v>=SQRT(2)*IMABS(D514)/$K$1</v>
      </c>
      <c r="G514" s="5"/>
      <c r="H514" s="5"/>
      <c r="I514" s="5"/>
      <c r="J514" s="9"/>
    </row>
    <row r="515" spans="2:10">
      <c r="B515" s="1" t="s">
        <v>6</v>
      </c>
      <c r="C515" s="1">
        <v>17.8</v>
      </c>
      <c r="D515" t="s">
        <v>527</v>
      </c>
      <c r="E515" s="9">
        <f t="shared" si="29"/>
        <v>0.13129034443915974</v>
      </c>
      <c r="F515" s="9" t="str">
        <f t="shared" ca="1" si="30"/>
        <v>=SQRT(2)*IMABS(D515)/$K$1</v>
      </c>
      <c r="G515" s="5"/>
      <c r="H515" s="5"/>
      <c r="I515" s="5"/>
      <c r="J515" s="9"/>
    </row>
    <row r="516" spans="2:10">
      <c r="B516" s="1" t="s">
        <v>7</v>
      </c>
      <c r="C516" s="1">
        <v>17.100000000000001</v>
      </c>
      <c r="D516" t="s">
        <v>528</v>
      </c>
      <c r="E516" s="9">
        <f t="shared" si="29"/>
        <v>0.40435975173074618</v>
      </c>
      <c r="F516" s="9" t="str">
        <f t="shared" ca="1" si="30"/>
        <v>=SQRT(2)*IMABS(D516)/$K$1</v>
      </c>
      <c r="G516" s="5"/>
      <c r="H516" s="5"/>
      <c r="I516" s="5"/>
      <c r="J516" s="9"/>
    </row>
    <row r="517" spans="2:10">
      <c r="E517" s="9">
        <f t="shared" si="29"/>
        <v>0</v>
      </c>
      <c r="F517" s="9"/>
      <c r="G517" s="5"/>
      <c r="H517" s="5"/>
      <c r="I517" s="5"/>
      <c r="J517" s="9"/>
    </row>
  </sheetData>
  <hyperlinks>
    <hyperlink ref="A2" r:id="rId1" xr:uid="{3255AE0F-E004-48F4-B373-2174695D9765}"/>
  </hyperlinks>
  <pageMargins left="0.7" right="0.7" top="0.75" bottom="0.75" header="0.3" footer="0.3"/>
  <ignoredErrors>
    <ignoredError sqref="G6:G9 I6:I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0807-5C55-4FEA-8CA4-84694709DC95}">
  <dimension ref="A1:U517"/>
  <sheetViews>
    <sheetView zoomScale="80" zoomScaleNormal="80" workbookViewId="0">
      <selection activeCell="L20" sqref="L20"/>
    </sheetView>
  </sheetViews>
  <sheetFormatPr defaultRowHeight="15"/>
  <cols>
    <col min="4" max="4" width="38.7109375" customWidth="1"/>
    <col min="5" max="5" width="11.7109375" customWidth="1"/>
    <col min="6" max="6" width="26.85546875" customWidth="1"/>
    <col min="7" max="7" width="10.28515625" customWidth="1"/>
    <col min="8" max="8" width="10.85546875" customWidth="1"/>
    <col min="9" max="9" width="12.28515625" customWidth="1"/>
    <col min="10" max="10" width="23.42578125" customWidth="1"/>
    <col min="20" max="20" width="12.140625" customWidth="1"/>
  </cols>
  <sheetData>
    <row r="1" spans="1:21">
      <c r="A1" t="s">
        <v>16</v>
      </c>
      <c r="G1" s="5">
        <f>SUMPRODUCT(C5:C516,C5:C516)/COUNT(C5:C516)</f>
        <v>117.91347656249994</v>
      </c>
      <c r="H1" t="str">
        <f ca="1">_xlfn.FORMULATEXT(G1)</f>
        <v>=SUMPRODUCT(C5:C516,C5:C516)/COUNT(C5:C516)</v>
      </c>
      <c r="K1" s="4">
        <f>COUNTA(C5:C516)</f>
        <v>512</v>
      </c>
      <c r="L1" s="3" t="s">
        <v>534</v>
      </c>
      <c r="M1" s="3"/>
      <c r="N1" s="3"/>
      <c r="O1" s="3"/>
      <c r="P1" s="3"/>
      <c r="Q1" s="3"/>
      <c r="R1" s="3" t="str">
        <f ca="1">_xlfn.FORMULATEXT(K1)</f>
        <v>=COUNTA(C5:C516)</v>
      </c>
      <c r="S1" s="3"/>
    </row>
    <row r="2" spans="1:21" ht="17.25">
      <c r="A2" s="11" t="s">
        <v>15</v>
      </c>
      <c r="G2" s="5">
        <f>SUM(G5:G261)</f>
        <v>117.91578506469723</v>
      </c>
      <c r="H2" t="str">
        <f ca="1">_xlfn.FORMULATEXT(G2)</f>
        <v>=SUM(G5:G261)</v>
      </c>
      <c r="K2" s="3">
        <f>K1</f>
        <v>512</v>
      </c>
      <c r="L2" s="3" t="s">
        <v>533</v>
      </c>
      <c r="M2" s="3"/>
      <c r="N2" s="3"/>
      <c r="O2" s="3"/>
      <c r="P2" s="3"/>
      <c r="Q2" s="3"/>
      <c r="R2" s="3" t="str">
        <f t="shared" ref="R2:R7" ca="1" si="0">_xlfn.FORMULATEXT(K2)</f>
        <v>=K1</v>
      </c>
      <c r="S2" s="3"/>
    </row>
    <row r="3" spans="1:21">
      <c r="K3" s="4">
        <f>K1</f>
        <v>512</v>
      </c>
      <c r="L3" s="3" t="s">
        <v>536</v>
      </c>
      <c r="M3" s="3"/>
      <c r="N3" s="4"/>
      <c r="O3" s="4"/>
      <c r="P3" s="4"/>
      <c r="Q3" s="4"/>
      <c r="R3" s="3" t="str">
        <f t="shared" ca="1" si="0"/>
        <v>=K1</v>
      </c>
      <c r="S3" s="4"/>
    </row>
    <row r="4" spans="1:21">
      <c r="A4" s="2" t="s">
        <v>12</v>
      </c>
      <c r="B4" s="2" t="s">
        <v>13</v>
      </c>
      <c r="C4" s="2" t="s">
        <v>14</v>
      </c>
      <c r="D4" s="2" t="s">
        <v>529</v>
      </c>
      <c r="E4" s="2" t="s">
        <v>530</v>
      </c>
      <c r="F4" s="2"/>
      <c r="G4" s="2" t="s">
        <v>531</v>
      </c>
      <c r="H4" s="2"/>
      <c r="I4" s="2" t="s">
        <v>532</v>
      </c>
      <c r="J4" s="2"/>
      <c r="K4" s="6">
        <f>K3/K1</f>
        <v>1</v>
      </c>
      <c r="L4" s="12" t="s">
        <v>539</v>
      </c>
      <c r="R4" s="3" t="str">
        <f t="shared" ca="1" si="0"/>
        <v>=K3/K1</v>
      </c>
      <c r="T4" s="2" t="s">
        <v>532</v>
      </c>
      <c r="U4" s="2" t="s">
        <v>531</v>
      </c>
    </row>
    <row r="5" spans="1:21" ht="18">
      <c r="A5">
        <v>1977</v>
      </c>
      <c r="B5" s="1" t="s">
        <v>0</v>
      </c>
      <c r="C5" s="1">
        <v>2.1</v>
      </c>
      <c r="D5" t="s">
        <v>17</v>
      </c>
      <c r="E5" s="9">
        <f>IMABS(D5)/$K$1</f>
        <v>9.7835937499999996</v>
      </c>
      <c r="F5" s="9" t="str">
        <f ca="1">_xlfn.FORMULATEXT(E5)</f>
        <v>=IMABS(D5)/$K$1</v>
      </c>
      <c r="G5" s="5">
        <f t="shared" ref="G5:G69" si="1">E5^2</f>
        <v>95.718706665039051</v>
      </c>
      <c r="H5" s="9" t="str">
        <f ca="1">_xlfn.FORMULATEXT(G5)</f>
        <v>=E5^2</v>
      </c>
      <c r="I5">
        <v>0</v>
      </c>
      <c r="K5" s="6">
        <f>1/K4</f>
        <v>1</v>
      </c>
      <c r="L5" s="12" t="s">
        <v>540</v>
      </c>
      <c r="R5" s="3" t="str">
        <f t="shared" ca="1" si="0"/>
        <v>=1/K4</v>
      </c>
      <c r="T5">
        <f>I5</f>
        <v>0</v>
      </c>
      <c r="U5" s="5">
        <f>G5</f>
        <v>95.718706665039051</v>
      </c>
    </row>
    <row r="6" spans="1:21" ht="18">
      <c r="B6" s="1" t="s">
        <v>1</v>
      </c>
      <c r="C6" s="1">
        <v>3.6</v>
      </c>
      <c r="D6" t="s">
        <v>18</v>
      </c>
      <c r="E6" s="9">
        <f t="shared" ref="E6:E69" si="2">SQRT(2)*IMABS(D6)/$K$1</f>
        <v>0.40435975173074484</v>
      </c>
      <c r="F6" s="9" t="str">
        <f t="shared" ref="F6:J9" ca="1" si="3">_xlfn.FORMULATEXT(E6)</f>
        <v>=SQRT(2)*IMABS(D6)/$K$1</v>
      </c>
      <c r="G6" s="5">
        <f t="shared" si="1"/>
        <v>0.16350680881974961</v>
      </c>
      <c r="H6" s="9" t="str">
        <f ca="1">_xlfn.FORMULATEXT(G6)</f>
        <v>=E6^2</v>
      </c>
      <c r="I6" s="5">
        <f>I5+$K$7</f>
        <v>1.953125E-3</v>
      </c>
      <c r="J6" s="9" t="str">
        <f t="shared" ca="1" si="3"/>
        <v>=I5+$K$7</v>
      </c>
      <c r="K6" s="4">
        <f>K5/2</f>
        <v>0.5</v>
      </c>
      <c r="L6" s="3" t="s">
        <v>541</v>
      </c>
      <c r="R6" s="3" t="str">
        <f t="shared" ca="1" si="0"/>
        <v>=K5/2</v>
      </c>
      <c r="T6">
        <f t="shared" ref="T6:T69" si="4">I6</f>
        <v>1.953125E-3</v>
      </c>
      <c r="U6" s="5">
        <f t="shared" ref="U6:U69" si="5">G6</f>
        <v>0.16350680881974961</v>
      </c>
    </row>
    <row r="7" spans="1:21">
      <c r="B7" s="1" t="s">
        <v>2</v>
      </c>
      <c r="C7" s="1">
        <v>5.4</v>
      </c>
      <c r="D7" t="s">
        <v>19</v>
      </c>
      <c r="E7" s="9">
        <f t="shared" si="2"/>
        <v>0.1312903444391596</v>
      </c>
      <c r="F7" s="9" t="str">
        <f t="shared" ca="1" si="3"/>
        <v>=SQRT(2)*IMABS(D7)/$K$1</v>
      </c>
      <c r="G7" s="5">
        <f t="shared" si="1"/>
        <v>1.7237154542953166E-2</v>
      </c>
      <c r="H7" s="9" t="str">
        <f t="shared" ref="H7:H9" ca="1" si="6">_xlfn.FORMULATEXT(G7)</f>
        <v>=E7^2</v>
      </c>
      <c r="I7" s="5">
        <f t="shared" ref="I7:I70" si="7">I6+$K$7</f>
        <v>3.90625E-3</v>
      </c>
      <c r="J7" s="9" t="str">
        <f t="shared" ca="1" si="3"/>
        <v>=I6+$K$7</v>
      </c>
      <c r="K7" s="8">
        <f>(2*K6)/K1</f>
        <v>1.953125E-3</v>
      </c>
      <c r="L7" s="13" t="s">
        <v>542</v>
      </c>
      <c r="R7" s="3" t="str">
        <f t="shared" ca="1" si="0"/>
        <v>=(2*K6)/K1</v>
      </c>
      <c r="T7">
        <f t="shared" si="4"/>
        <v>3.90625E-3</v>
      </c>
      <c r="U7" s="5">
        <f t="shared" si="5"/>
        <v>1.7237154542953166E-2</v>
      </c>
    </row>
    <row r="8" spans="1:21">
      <c r="B8" s="1" t="s">
        <v>3</v>
      </c>
      <c r="C8" s="1">
        <v>6.6</v>
      </c>
      <c r="D8" t="s">
        <v>20</v>
      </c>
      <c r="E8" s="9">
        <f t="shared" si="2"/>
        <v>0.20430917119206085</v>
      </c>
      <c r="F8" s="9" t="str">
        <f t="shared" ca="1" si="3"/>
        <v>=SQRT(2)*IMABS(D8)/$K$1</v>
      </c>
      <c r="G8" s="5">
        <f t="shared" si="1"/>
        <v>4.1742237433186828E-2</v>
      </c>
      <c r="H8" s="9" t="str">
        <f t="shared" ca="1" si="6"/>
        <v>=E8^2</v>
      </c>
      <c r="I8" s="5">
        <f t="shared" si="7"/>
        <v>5.859375E-3</v>
      </c>
      <c r="J8" s="9" t="str">
        <f t="shared" ca="1" si="3"/>
        <v>=I7+$K$7</v>
      </c>
      <c r="T8">
        <f t="shared" si="4"/>
        <v>5.859375E-3</v>
      </c>
      <c r="U8" s="5">
        <f t="shared" si="5"/>
        <v>4.1742237433186828E-2</v>
      </c>
    </row>
    <row r="9" spans="1:21">
      <c r="B9" s="1" t="s">
        <v>4</v>
      </c>
      <c r="C9" s="1">
        <v>10</v>
      </c>
      <c r="D9" t="s">
        <v>21</v>
      </c>
      <c r="E9" s="9">
        <f t="shared" si="2"/>
        <v>8.5811607228323136E-2</v>
      </c>
      <c r="F9" s="9" t="str">
        <f t="shared" ca="1" si="3"/>
        <v>=SQRT(2)*IMABS(D9)/$K$1</v>
      </c>
      <c r="G9" s="5">
        <f t="shared" si="1"/>
        <v>7.3636319351079995E-3</v>
      </c>
      <c r="H9" s="9" t="str">
        <f t="shared" ca="1" si="6"/>
        <v>=E9^2</v>
      </c>
      <c r="I9" s="5">
        <f t="shared" si="7"/>
        <v>7.8125E-3</v>
      </c>
      <c r="J9" s="9" t="str">
        <f t="shared" ca="1" si="3"/>
        <v>=I8+$K$7</v>
      </c>
      <c r="T9">
        <f t="shared" si="4"/>
        <v>7.8125E-3</v>
      </c>
      <c r="U9" s="5">
        <f t="shared" si="5"/>
        <v>7.3636319351079995E-3</v>
      </c>
    </row>
    <row r="10" spans="1:21">
      <c r="B10" s="1" t="s">
        <v>5</v>
      </c>
      <c r="C10" s="1">
        <v>12.2</v>
      </c>
      <c r="D10" t="s">
        <v>22</v>
      </c>
      <c r="E10" s="9">
        <f t="shared" si="2"/>
        <v>0.20324593963403845</v>
      </c>
      <c r="F10" s="9"/>
      <c r="G10" s="5">
        <f t="shared" si="1"/>
        <v>4.1308911977723198E-2</v>
      </c>
      <c r="H10" s="5"/>
      <c r="I10" s="5">
        <f t="shared" si="7"/>
        <v>9.765625E-3</v>
      </c>
      <c r="J10" s="5"/>
      <c r="T10">
        <f t="shared" si="4"/>
        <v>9.765625E-3</v>
      </c>
      <c r="U10" s="5">
        <f t="shared" si="5"/>
        <v>4.1308911977723198E-2</v>
      </c>
    </row>
    <row r="11" spans="1:21">
      <c r="B11" s="1" t="s">
        <v>6</v>
      </c>
      <c r="C11" s="1">
        <v>15.6</v>
      </c>
      <c r="D11" t="s">
        <v>23</v>
      </c>
      <c r="E11" s="9">
        <f t="shared" si="2"/>
        <v>0.21402019472857683</v>
      </c>
      <c r="F11" s="9"/>
      <c r="G11" s="5">
        <f t="shared" si="1"/>
        <v>4.580464375165795E-2</v>
      </c>
      <c r="H11" s="5"/>
      <c r="I11" s="5">
        <f t="shared" si="7"/>
        <v>1.171875E-2</v>
      </c>
      <c r="J11" s="5"/>
      <c r="T11">
        <f t="shared" si="4"/>
        <v>1.171875E-2</v>
      </c>
      <c r="U11" s="5">
        <f t="shared" si="5"/>
        <v>4.580464375165795E-2</v>
      </c>
    </row>
    <row r="12" spans="1:21">
      <c r="B12" s="1" t="s">
        <v>7</v>
      </c>
      <c r="C12" s="1">
        <v>15.3</v>
      </c>
      <c r="D12" t="s">
        <v>24</v>
      </c>
      <c r="E12" s="9">
        <f t="shared" si="2"/>
        <v>0.12425358859721632</v>
      </c>
      <c r="F12" s="9"/>
      <c r="G12" s="5">
        <f t="shared" si="1"/>
        <v>1.5438954279286285E-2</v>
      </c>
      <c r="H12" s="5"/>
      <c r="I12" s="5">
        <f t="shared" si="7"/>
        <v>1.3671875E-2</v>
      </c>
      <c r="J12" s="5"/>
      <c r="T12">
        <f t="shared" si="4"/>
        <v>1.3671875E-2</v>
      </c>
      <c r="U12" s="5">
        <f t="shared" si="5"/>
        <v>1.5438954279286285E-2</v>
      </c>
    </row>
    <row r="13" spans="1:21">
      <c r="B13" s="1" t="s">
        <v>8</v>
      </c>
      <c r="C13" s="1">
        <v>12.8</v>
      </c>
      <c r="D13" t="s">
        <v>25</v>
      </c>
      <c r="E13" s="9">
        <f t="shared" si="2"/>
        <v>5.5101367844383325E-2</v>
      </c>
      <c r="F13" s="9"/>
      <c r="G13" s="5">
        <f t="shared" si="1"/>
        <v>3.0361607383220406E-3</v>
      </c>
      <c r="H13" s="5"/>
      <c r="I13" s="5">
        <f t="shared" si="7"/>
        <v>1.5625E-2</v>
      </c>
      <c r="J13" s="5"/>
      <c r="T13">
        <f t="shared" si="4"/>
        <v>1.5625E-2</v>
      </c>
      <c r="U13" s="5">
        <f t="shared" si="5"/>
        <v>3.0361607383220406E-3</v>
      </c>
    </row>
    <row r="14" spans="1:21">
      <c r="B14" s="1" t="s">
        <v>9</v>
      </c>
      <c r="C14" s="1">
        <v>10.7</v>
      </c>
      <c r="D14" t="s">
        <v>26</v>
      </c>
      <c r="E14" s="9">
        <f t="shared" si="2"/>
        <v>5.7396143527929669E-2</v>
      </c>
      <c r="F14" s="9"/>
      <c r="G14" s="5">
        <f t="shared" si="1"/>
        <v>3.2943172918787028E-3</v>
      </c>
      <c r="H14" s="5"/>
      <c r="I14" s="5">
        <f t="shared" si="7"/>
        <v>1.7578125E-2</v>
      </c>
      <c r="J14" s="5"/>
      <c r="T14">
        <f t="shared" si="4"/>
        <v>1.7578125E-2</v>
      </c>
      <c r="U14" s="5">
        <f t="shared" si="5"/>
        <v>3.2943172918787028E-3</v>
      </c>
    </row>
    <row r="15" spans="1:21">
      <c r="B15" s="1" t="s">
        <v>10</v>
      </c>
      <c r="C15" s="1">
        <v>5.7</v>
      </c>
      <c r="D15" t="s">
        <v>27</v>
      </c>
      <c r="E15" s="9">
        <f t="shared" si="2"/>
        <v>0.12216758413287662</v>
      </c>
      <c r="F15" s="9"/>
      <c r="G15" s="5">
        <f t="shared" si="1"/>
        <v>1.4924918612863488E-2</v>
      </c>
      <c r="H15" s="5"/>
      <c r="I15" s="5">
        <f t="shared" si="7"/>
        <v>1.953125E-2</v>
      </c>
      <c r="J15" s="5"/>
      <c r="T15">
        <f t="shared" si="4"/>
        <v>1.953125E-2</v>
      </c>
      <c r="U15" s="5">
        <f t="shared" si="5"/>
        <v>1.4924918612863488E-2</v>
      </c>
    </row>
    <row r="16" spans="1:21">
      <c r="B16" s="1" t="s">
        <v>11</v>
      </c>
      <c r="C16" s="1">
        <v>5.3</v>
      </c>
      <c r="D16" t="s">
        <v>28</v>
      </c>
      <c r="E16" s="9">
        <f t="shared" si="2"/>
        <v>0.13487264560065812</v>
      </c>
      <c r="F16" s="9"/>
      <c r="G16" s="5">
        <f t="shared" si="1"/>
        <v>1.8190630531320723E-2</v>
      </c>
      <c r="H16" s="5"/>
      <c r="I16" s="5">
        <f t="shared" si="7"/>
        <v>2.1484375E-2</v>
      </c>
      <c r="J16" s="5"/>
      <c r="T16">
        <f t="shared" si="4"/>
        <v>2.1484375E-2</v>
      </c>
      <c r="U16" s="5">
        <f t="shared" si="5"/>
        <v>1.8190630531320723E-2</v>
      </c>
    </row>
    <row r="17" spans="1:21">
      <c r="A17">
        <v>1978</v>
      </c>
      <c r="B17" s="1" t="s">
        <v>0</v>
      </c>
      <c r="C17" s="1">
        <v>2.9</v>
      </c>
      <c r="D17" t="s">
        <v>29</v>
      </c>
      <c r="E17" s="9">
        <f t="shared" si="2"/>
        <v>1.5109956132467116E-2</v>
      </c>
      <c r="F17" s="9"/>
      <c r="G17" s="5">
        <f t="shared" si="1"/>
        <v>2.283107743250806E-4</v>
      </c>
      <c r="H17" s="5"/>
      <c r="I17" s="5">
        <f t="shared" si="7"/>
        <v>2.34375E-2</v>
      </c>
      <c r="J17" s="5"/>
      <c r="T17">
        <f t="shared" si="4"/>
        <v>2.34375E-2</v>
      </c>
      <c r="U17" s="5">
        <f t="shared" si="5"/>
        <v>2.283107743250806E-4</v>
      </c>
    </row>
    <row r="18" spans="1:21">
      <c r="B18" s="1" t="s">
        <v>1</v>
      </c>
      <c r="C18" s="1">
        <v>1.8</v>
      </c>
      <c r="D18" t="s">
        <v>30</v>
      </c>
      <c r="E18" s="9">
        <f t="shared" si="2"/>
        <v>5.8866528104512691E-2</v>
      </c>
      <c r="F18" s="9"/>
      <c r="G18" s="5">
        <f t="shared" si="1"/>
        <v>3.4652681310793827E-3</v>
      </c>
      <c r="H18" s="5"/>
      <c r="I18" s="5">
        <f t="shared" si="7"/>
        <v>2.5390625E-2</v>
      </c>
      <c r="J18" s="5"/>
      <c r="T18">
        <f t="shared" si="4"/>
        <v>2.5390625E-2</v>
      </c>
      <c r="U18" s="5">
        <f t="shared" si="5"/>
        <v>3.4652681310793827E-3</v>
      </c>
    </row>
    <row r="19" spans="1:21">
      <c r="B19" s="1" t="s">
        <v>2</v>
      </c>
      <c r="C19" s="1">
        <v>6.3</v>
      </c>
      <c r="D19" t="s">
        <v>31</v>
      </c>
      <c r="E19" s="9">
        <f t="shared" si="2"/>
        <v>8.2595087463317965E-2</v>
      </c>
      <c r="F19" s="9"/>
      <c r="G19" s="5">
        <f t="shared" si="1"/>
        <v>6.8219484730731444E-3</v>
      </c>
      <c r="H19" s="5"/>
      <c r="I19" s="5">
        <f t="shared" si="7"/>
        <v>2.734375E-2</v>
      </c>
      <c r="J19" s="5"/>
      <c r="T19">
        <f t="shared" si="4"/>
        <v>2.734375E-2</v>
      </c>
      <c r="U19" s="5">
        <f t="shared" si="5"/>
        <v>6.8219484730731444E-3</v>
      </c>
    </row>
    <row r="20" spans="1:21">
      <c r="B20" s="1" t="s">
        <v>3</v>
      </c>
      <c r="C20" s="1">
        <v>5.9</v>
      </c>
      <c r="D20" t="s">
        <v>32</v>
      </c>
      <c r="E20" s="9">
        <f t="shared" si="2"/>
        <v>0.11428777967527391</v>
      </c>
      <c r="F20" s="9"/>
      <c r="G20" s="5">
        <f t="shared" si="1"/>
        <v>1.3061696583103953E-2</v>
      </c>
      <c r="H20" s="5"/>
      <c r="I20" s="5">
        <f t="shared" si="7"/>
        <v>2.9296875E-2</v>
      </c>
      <c r="J20" s="5"/>
      <c r="T20">
        <f t="shared" si="4"/>
        <v>2.9296875E-2</v>
      </c>
      <c r="U20" s="5">
        <f t="shared" si="5"/>
        <v>1.3061696583103953E-2</v>
      </c>
    </row>
    <row r="21" spans="1:21">
      <c r="B21" s="1" t="s">
        <v>4</v>
      </c>
      <c r="C21" s="1">
        <v>11.4</v>
      </c>
      <c r="D21" t="s">
        <v>33</v>
      </c>
      <c r="E21" s="9">
        <f t="shared" si="2"/>
        <v>0.13605614628847656</v>
      </c>
      <c r="F21" s="9"/>
      <c r="G21" s="5">
        <f t="shared" si="1"/>
        <v>1.8511274942871334E-2</v>
      </c>
      <c r="H21" s="5"/>
      <c r="I21" s="5">
        <f t="shared" si="7"/>
        <v>3.125E-2</v>
      </c>
      <c r="J21" s="5"/>
      <c r="T21">
        <f t="shared" si="4"/>
        <v>3.125E-2</v>
      </c>
      <c r="U21" s="5">
        <f t="shared" si="5"/>
        <v>1.8511274942871334E-2</v>
      </c>
    </row>
    <row r="22" spans="1:21">
      <c r="B22" s="1" t="s">
        <v>5</v>
      </c>
      <c r="C22" s="1">
        <v>13.3</v>
      </c>
      <c r="D22" t="s">
        <v>34</v>
      </c>
      <c r="E22" s="9">
        <f t="shared" si="2"/>
        <v>0.13928482430480082</v>
      </c>
      <c r="F22" s="9"/>
      <c r="G22" s="5">
        <f t="shared" si="1"/>
        <v>1.9400262281619236E-2</v>
      </c>
      <c r="H22" s="5"/>
      <c r="I22" s="5">
        <f t="shared" si="7"/>
        <v>3.3203125E-2</v>
      </c>
      <c r="J22" s="5"/>
      <c r="T22">
        <f t="shared" si="4"/>
        <v>3.3203125E-2</v>
      </c>
      <c r="U22" s="5">
        <f t="shared" si="5"/>
        <v>1.9400262281619236E-2</v>
      </c>
    </row>
    <row r="23" spans="1:21">
      <c r="B23" s="1" t="s">
        <v>6</v>
      </c>
      <c r="C23" s="1">
        <v>14.2</v>
      </c>
      <c r="D23" t="s">
        <v>35</v>
      </c>
      <c r="E23" s="9">
        <f t="shared" si="2"/>
        <v>0.26176678887262089</v>
      </c>
      <c r="F23" s="9"/>
      <c r="G23" s="5">
        <f t="shared" si="1"/>
        <v>6.852185175668328E-2</v>
      </c>
      <c r="H23" s="5"/>
      <c r="I23" s="5">
        <f t="shared" si="7"/>
        <v>3.515625E-2</v>
      </c>
      <c r="J23" s="5"/>
      <c r="T23">
        <f t="shared" si="4"/>
        <v>3.515625E-2</v>
      </c>
      <c r="U23" s="5">
        <f t="shared" si="5"/>
        <v>6.852185175668328E-2</v>
      </c>
    </row>
    <row r="24" spans="1:21">
      <c r="B24" s="1" t="s">
        <v>7</v>
      </c>
      <c r="C24" s="1">
        <v>14.7</v>
      </c>
      <c r="D24" t="s">
        <v>36</v>
      </c>
      <c r="E24" s="9">
        <f t="shared" si="2"/>
        <v>7.842026659009145E-2</v>
      </c>
      <c r="F24" s="9"/>
      <c r="G24" s="5">
        <f t="shared" si="1"/>
        <v>6.1497382120610129E-3</v>
      </c>
      <c r="H24" s="5"/>
      <c r="I24" s="5">
        <f t="shared" si="7"/>
        <v>3.7109375E-2</v>
      </c>
      <c r="J24" s="5"/>
      <c r="T24">
        <f t="shared" si="4"/>
        <v>3.7109375E-2</v>
      </c>
      <c r="U24" s="5">
        <f t="shared" si="5"/>
        <v>6.1497382120610129E-3</v>
      </c>
    </row>
    <row r="25" spans="1:21">
      <c r="B25" s="1" t="s">
        <v>8</v>
      </c>
      <c r="C25" s="1">
        <v>13.5</v>
      </c>
      <c r="D25" t="s">
        <v>37</v>
      </c>
      <c r="E25" s="9">
        <f t="shared" si="2"/>
        <v>6.6107156381948889E-2</v>
      </c>
      <c r="F25" s="9"/>
      <c r="G25" s="5">
        <f t="shared" si="1"/>
        <v>4.3701561249074455E-3</v>
      </c>
      <c r="H25" s="5"/>
      <c r="I25" s="5">
        <f t="shared" si="7"/>
        <v>3.90625E-2</v>
      </c>
      <c r="J25" s="5"/>
      <c r="T25">
        <f t="shared" si="4"/>
        <v>3.90625E-2</v>
      </c>
      <c r="U25" s="5">
        <f t="shared" si="5"/>
        <v>4.3701561249074455E-3</v>
      </c>
    </row>
    <row r="26" spans="1:21">
      <c r="B26" s="1" t="s">
        <v>9</v>
      </c>
      <c r="C26" s="1">
        <v>11.6</v>
      </c>
      <c r="D26" t="s">
        <v>38</v>
      </c>
      <c r="E26" s="9">
        <f t="shared" si="2"/>
        <v>8.6101286590140311E-2</v>
      </c>
      <c r="F26" s="9"/>
      <c r="G26" s="5">
        <f t="shared" si="1"/>
        <v>7.4134315524774759E-3</v>
      </c>
      <c r="H26" s="5"/>
      <c r="I26" s="5">
        <f t="shared" si="7"/>
        <v>4.1015625E-2</v>
      </c>
      <c r="J26" s="5"/>
      <c r="T26">
        <f t="shared" si="4"/>
        <v>4.1015625E-2</v>
      </c>
      <c r="U26" s="5">
        <f t="shared" si="5"/>
        <v>7.4134315524774759E-3</v>
      </c>
    </row>
    <row r="27" spans="1:21">
      <c r="B27" s="1" t="s">
        <v>10</v>
      </c>
      <c r="C27" s="1">
        <v>8.1999999999999993</v>
      </c>
      <c r="D27" t="s">
        <v>39</v>
      </c>
      <c r="E27" s="9">
        <f t="shared" si="2"/>
        <v>4.6304667228816779E-2</v>
      </c>
      <c r="F27" s="9"/>
      <c r="G27" s="5">
        <f t="shared" si="1"/>
        <v>2.1441222071714584E-3</v>
      </c>
      <c r="H27" s="5"/>
      <c r="I27" s="5">
        <f t="shared" si="7"/>
        <v>4.296875E-2</v>
      </c>
      <c r="J27" s="5"/>
      <c r="T27">
        <f t="shared" si="4"/>
        <v>4.296875E-2</v>
      </c>
      <c r="U27" s="5">
        <f t="shared" si="5"/>
        <v>2.1441222071714584E-3</v>
      </c>
    </row>
    <row r="28" spans="1:21">
      <c r="B28" s="1" t="s">
        <v>11</v>
      </c>
      <c r="C28" s="1">
        <v>2.6</v>
      </c>
      <c r="D28" t="s">
        <v>40</v>
      </c>
      <c r="E28" s="9">
        <f t="shared" si="2"/>
        <v>5.4549202894954588E-2</v>
      </c>
      <c r="F28" s="9"/>
      <c r="G28" s="5">
        <f t="shared" si="1"/>
        <v>2.9756155364749218E-3</v>
      </c>
      <c r="H28" s="5"/>
      <c r="I28" s="5">
        <f t="shared" si="7"/>
        <v>4.4921875E-2</v>
      </c>
      <c r="J28" s="5"/>
      <c r="T28">
        <f t="shared" si="4"/>
        <v>4.4921875E-2</v>
      </c>
      <c r="U28" s="5">
        <f t="shared" si="5"/>
        <v>2.9756155364749218E-3</v>
      </c>
    </row>
    <row r="29" spans="1:21">
      <c r="A29">
        <v>1979</v>
      </c>
      <c r="B29" s="1" t="s">
        <v>0</v>
      </c>
      <c r="C29" s="1">
        <v>-0.2</v>
      </c>
      <c r="D29" t="s">
        <v>41</v>
      </c>
      <c r="E29" s="9">
        <f t="shared" si="2"/>
        <v>2.5399801820888017E-2</v>
      </c>
      <c r="F29" s="9"/>
      <c r="G29" s="5">
        <f t="shared" si="1"/>
        <v>6.4514993254038619E-4</v>
      </c>
      <c r="H29" s="5"/>
      <c r="I29" s="5">
        <f t="shared" si="7"/>
        <v>4.6875E-2</v>
      </c>
      <c r="J29" s="5"/>
      <c r="T29">
        <f t="shared" si="4"/>
        <v>4.6875E-2</v>
      </c>
      <c r="U29" s="5">
        <f t="shared" si="5"/>
        <v>6.4514993254038619E-4</v>
      </c>
    </row>
    <row r="30" spans="1:21">
      <c r="B30" s="1" t="s">
        <v>1</v>
      </c>
      <c r="C30" s="1">
        <v>0.5</v>
      </c>
      <c r="D30" t="s">
        <v>42</v>
      </c>
      <c r="E30" s="9">
        <f t="shared" si="2"/>
        <v>9.0327850728324041E-2</v>
      </c>
      <c r="F30" s="9"/>
      <c r="G30" s="5">
        <f t="shared" si="1"/>
        <v>8.1591206171983902E-3</v>
      </c>
      <c r="H30" s="5"/>
      <c r="I30" s="5">
        <f t="shared" si="7"/>
        <v>4.8828125E-2</v>
      </c>
      <c r="J30" s="5"/>
      <c r="T30">
        <f t="shared" si="4"/>
        <v>4.8828125E-2</v>
      </c>
      <c r="U30" s="5">
        <f t="shared" si="5"/>
        <v>8.1591206171983902E-3</v>
      </c>
    </row>
    <row r="31" spans="1:21">
      <c r="B31" s="1" t="s">
        <v>2</v>
      </c>
      <c r="C31" s="1">
        <v>3.8</v>
      </c>
      <c r="D31" t="s">
        <v>43</v>
      </c>
      <c r="E31" s="9">
        <f t="shared" si="2"/>
        <v>7.6700888806567141E-2</v>
      </c>
      <c r="F31" s="9"/>
      <c r="G31" s="5">
        <f t="shared" si="1"/>
        <v>5.883026343717377E-3</v>
      </c>
      <c r="H31" s="5"/>
      <c r="I31" s="5">
        <f t="shared" si="7"/>
        <v>5.078125E-2</v>
      </c>
      <c r="J31" s="5"/>
      <c r="T31">
        <f t="shared" si="4"/>
        <v>5.078125E-2</v>
      </c>
      <c r="U31" s="5">
        <f t="shared" si="5"/>
        <v>5.883026343717377E-3</v>
      </c>
    </row>
    <row r="32" spans="1:21">
      <c r="B32" s="1" t="s">
        <v>3</v>
      </c>
      <c r="C32" s="1">
        <v>7.4</v>
      </c>
      <c r="D32" t="s">
        <v>44</v>
      </c>
      <c r="E32" s="9">
        <f t="shared" si="2"/>
        <v>3.4883917177236413E-2</v>
      </c>
      <c r="F32" s="9"/>
      <c r="G32" s="5">
        <f t="shared" si="1"/>
        <v>1.2168876776282897E-3</v>
      </c>
      <c r="H32" s="5"/>
      <c r="I32" s="5">
        <f t="shared" si="7"/>
        <v>5.2734375E-2</v>
      </c>
      <c r="J32" s="5"/>
      <c r="T32">
        <f t="shared" si="4"/>
        <v>5.2734375E-2</v>
      </c>
      <c r="U32" s="5">
        <f t="shared" si="5"/>
        <v>1.2168876776282897E-3</v>
      </c>
    </row>
    <row r="33" spans="1:21">
      <c r="B33" s="1" t="s">
        <v>4</v>
      </c>
      <c r="C33" s="1">
        <v>9.5</v>
      </c>
      <c r="D33" t="s">
        <v>45</v>
      </c>
      <c r="E33" s="9">
        <f t="shared" si="2"/>
        <v>5.6825665328405744E-2</v>
      </c>
      <c r="F33" s="9"/>
      <c r="G33" s="5">
        <f t="shared" si="1"/>
        <v>3.2291562400159749E-3</v>
      </c>
      <c r="H33" s="5"/>
      <c r="I33" s="5">
        <f t="shared" si="7"/>
        <v>5.46875E-2</v>
      </c>
      <c r="J33" s="5"/>
      <c r="T33">
        <f t="shared" si="4"/>
        <v>5.46875E-2</v>
      </c>
      <c r="U33" s="5">
        <f t="shared" si="5"/>
        <v>3.2291562400159749E-3</v>
      </c>
    </row>
    <row r="34" spans="1:21">
      <c r="B34" s="1" t="s">
        <v>5</v>
      </c>
      <c r="C34" s="1">
        <v>14.2</v>
      </c>
      <c r="D34" t="s">
        <v>46</v>
      </c>
      <c r="E34" s="9">
        <f t="shared" si="2"/>
        <v>0.12143157063461928</v>
      </c>
      <c r="F34" s="9"/>
      <c r="G34" s="5">
        <f t="shared" si="1"/>
        <v>1.474562634679053E-2</v>
      </c>
      <c r="H34" s="5"/>
      <c r="I34" s="5">
        <f t="shared" si="7"/>
        <v>5.6640625E-2</v>
      </c>
      <c r="J34" s="5"/>
      <c r="T34">
        <f t="shared" si="4"/>
        <v>5.6640625E-2</v>
      </c>
      <c r="U34" s="5">
        <f t="shared" si="5"/>
        <v>1.474562634679053E-2</v>
      </c>
    </row>
    <row r="35" spans="1:21">
      <c r="B35" s="1" t="s">
        <v>6</v>
      </c>
      <c r="C35" s="1">
        <v>15.8</v>
      </c>
      <c r="D35" t="s">
        <v>47</v>
      </c>
      <c r="E35" s="9">
        <f t="shared" si="2"/>
        <v>4.9370191489296451E-2</v>
      </c>
      <c r="F35" s="9"/>
      <c r="G35" s="5">
        <f t="shared" si="1"/>
        <v>2.4374158076897997E-3</v>
      </c>
      <c r="H35" s="5"/>
      <c r="I35" s="5">
        <f t="shared" si="7"/>
        <v>5.859375E-2</v>
      </c>
      <c r="J35" s="5"/>
      <c r="T35">
        <f t="shared" si="4"/>
        <v>5.859375E-2</v>
      </c>
      <c r="U35" s="5">
        <f t="shared" si="5"/>
        <v>2.4374158076897997E-3</v>
      </c>
    </row>
    <row r="36" spans="1:21">
      <c r="B36" s="1" t="s">
        <v>7</v>
      </c>
      <c r="C36" s="1">
        <v>14.8</v>
      </c>
      <c r="D36" t="s">
        <v>48</v>
      </c>
      <c r="E36" s="9">
        <f t="shared" si="2"/>
        <v>9.3439246952801841E-2</v>
      </c>
      <c r="F36" s="9"/>
      <c r="G36" s="5">
        <f t="shared" si="1"/>
        <v>8.7308928711066873E-3</v>
      </c>
      <c r="H36" s="5"/>
      <c r="I36" s="5">
        <f t="shared" si="7"/>
        <v>6.0546875E-2</v>
      </c>
      <c r="J36" s="5"/>
      <c r="T36">
        <f t="shared" si="4"/>
        <v>6.0546875E-2</v>
      </c>
      <c r="U36" s="5">
        <f t="shared" si="5"/>
        <v>8.7308928711066873E-3</v>
      </c>
    </row>
    <row r="37" spans="1:21">
      <c r="B37" s="1" t="s">
        <v>8</v>
      </c>
      <c r="C37" s="1">
        <v>12.9</v>
      </c>
      <c r="D37" t="s">
        <v>49</v>
      </c>
      <c r="E37" s="9">
        <f t="shared" si="2"/>
        <v>0.19314971160695307</v>
      </c>
      <c r="F37" s="9"/>
      <c r="G37" s="5">
        <f t="shared" si="1"/>
        <v>3.7306811093849146E-2</v>
      </c>
      <c r="H37" s="5"/>
      <c r="I37" s="5">
        <f t="shared" si="7"/>
        <v>6.25E-2</v>
      </c>
      <c r="J37" s="5"/>
      <c r="T37">
        <f t="shared" si="4"/>
        <v>6.25E-2</v>
      </c>
      <c r="U37" s="5">
        <f t="shared" si="5"/>
        <v>3.7306811093849146E-2</v>
      </c>
    </row>
    <row r="38" spans="1:21">
      <c r="B38" s="1" t="s">
        <v>9</v>
      </c>
      <c r="C38" s="1">
        <v>10.4</v>
      </c>
      <c r="D38" t="s">
        <v>50</v>
      </c>
      <c r="E38" s="9">
        <f t="shared" si="2"/>
        <v>0.2428893965738767</v>
      </c>
      <c r="F38" s="9"/>
      <c r="G38" s="5">
        <f t="shared" si="1"/>
        <v>5.8995258968021949E-2</v>
      </c>
      <c r="H38" s="5"/>
      <c r="I38" s="5">
        <f t="shared" si="7"/>
        <v>6.4453125E-2</v>
      </c>
      <c r="J38" s="5"/>
      <c r="T38">
        <f t="shared" si="4"/>
        <v>6.4453125E-2</v>
      </c>
      <c r="U38" s="5">
        <f t="shared" si="5"/>
        <v>5.8995258968021949E-2</v>
      </c>
    </row>
    <row r="39" spans="1:21">
      <c r="B39" s="1" t="s">
        <v>10</v>
      </c>
      <c r="C39" s="1">
        <v>6.3</v>
      </c>
      <c r="D39" t="s">
        <v>51</v>
      </c>
      <c r="E39" s="9">
        <f t="shared" si="2"/>
        <v>9.2611267163762959E-2</v>
      </c>
      <c r="F39" s="9"/>
      <c r="G39" s="5">
        <f t="shared" si="1"/>
        <v>8.5768468056778794E-3</v>
      </c>
      <c r="H39" s="5"/>
      <c r="I39" s="5">
        <f t="shared" si="7"/>
        <v>6.640625E-2</v>
      </c>
      <c r="J39" s="5"/>
      <c r="T39">
        <f t="shared" si="4"/>
        <v>6.640625E-2</v>
      </c>
      <c r="U39" s="5">
        <f t="shared" si="5"/>
        <v>8.5768468056778794E-3</v>
      </c>
    </row>
    <row r="40" spans="1:21">
      <c r="B40" s="1" t="s">
        <v>11</v>
      </c>
      <c r="C40" s="1">
        <v>5.2</v>
      </c>
      <c r="D40" t="s">
        <v>52</v>
      </c>
      <c r="E40" s="9">
        <f t="shared" si="2"/>
        <v>0.23882986847175156</v>
      </c>
      <c r="F40" s="9"/>
      <c r="G40" s="5">
        <f t="shared" si="1"/>
        <v>5.7039706074234149E-2</v>
      </c>
      <c r="H40" s="5"/>
      <c r="I40" s="5">
        <f t="shared" si="7"/>
        <v>6.8359375E-2</v>
      </c>
      <c r="J40" s="5"/>
      <c r="T40">
        <f t="shared" si="4"/>
        <v>6.8359375E-2</v>
      </c>
      <c r="U40" s="5">
        <f t="shared" si="5"/>
        <v>5.7039706074234149E-2</v>
      </c>
    </row>
    <row r="41" spans="1:21">
      <c r="A41">
        <v>1980</v>
      </c>
      <c r="B41" s="1" t="s">
        <v>0</v>
      </c>
      <c r="C41" s="1">
        <v>1.9</v>
      </c>
      <c r="D41" t="s">
        <v>53</v>
      </c>
      <c r="E41" s="9">
        <f t="shared" si="2"/>
        <v>0.17729810818350916</v>
      </c>
      <c r="F41" s="9"/>
      <c r="G41" s="5">
        <f t="shared" si="1"/>
        <v>3.1434619165451316E-2</v>
      </c>
      <c r="H41" s="5"/>
      <c r="I41" s="5">
        <f t="shared" si="7"/>
        <v>7.03125E-2</v>
      </c>
      <c r="J41" s="5"/>
      <c r="T41">
        <f t="shared" si="4"/>
        <v>7.03125E-2</v>
      </c>
      <c r="U41" s="5">
        <f t="shared" si="5"/>
        <v>3.1434619165451316E-2</v>
      </c>
    </row>
    <row r="42" spans="1:21">
      <c r="B42" s="1" t="s">
        <v>1</v>
      </c>
      <c r="C42" s="1">
        <v>4.7</v>
      </c>
      <c r="D42" t="s">
        <v>54</v>
      </c>
      <c r="E42" s="9">
        <f t="shared" si="2"/>
        <v>0.17033637985424102</v>
      </c>
      <c r="F42" s="9"/>
      <c r="G42" s="5">
        <f t="shared" si="1"/>
        <v>2.9014482301848287E-2</v>
      </c>
      <c r="H42" s="5"/>
      <c r="I42" s="5">
        <f t="shared" si="7"/>
        <v>7.2265625E-2</v>
      </c>
      <c r="J42" s="5"/>
      <c r="T42">
        <f t="shared" si="4"/>
        <v>7.2265625E-2</v>
      </c>
      <c r="U42" s="5">
        <f t="shared" si="5"/>
        <v>2.9014482301848287E-2</v>
      </c>
    </row>
    <row r="43" spans="1:21">
      <c r="B43" s="1" t="s">
        <v>2</v>
      </c>
      <c r="C43" s="1">
        <v>4.2</v>
      </c>
      <c r="D43" t="s">
        <v>55</v>
      </c>
      <c r="E43" s="9">
        <f t="shared" si="2"/>
        <v>5.2348702587641474E-2</v>
      </c>
      <c r="F43" s="9"/>
      <c r="G43" s="5">
        <f t="shared" si="1"/>
        <v>2.7403866626093411E-3</v>
      </c>
      <c r="H43" s="5"/>
      <c r="I43" s="5">
        <f t="shared" si="7"/>
        <v>7.421875E-2</v>
      </c>
      <c r="J43" s="5"/>
      <c r="T43">
        <f t="shared" si="4"/>
        <v>7.421875E-2</v>
      </c>
      <c r="U43" s="5">
        <f t="shared" si="5"/>
        <v>2.7403866626093411E-3</v>
      </c>
    </row>
    <row r="44" spans="1:21">
      <c r="B44" s="1" t="s">
        <v>3</v>
      </c>
      <c r="C44" s="1">
        <v>8.8000000000000007</v>
      </c>
      <c r="D44" t="s">
        <v>56</v>
      </c>
      <c r="E44" s="9">
        <f t="shared" si="2"/>
        <v>0.3125510013815509</v>
      </c>
      <c r="F44" s="9"/>
      <c r="G44" s="5">
        <f t="shared" si="1"/>
        <v>9.7688128464610224E-2</v>
      </c>
      <c r="H44" s="5"/>
      <c r="I44" s="5">
        <f t="shared" si="7"/>
        <v>7.6171875E-2</v>
      </c>
      <c r="J44" s="5"/>
      <c r="T44">
        <f t="shared" si="4"/>
        <v>7.6171875E-2</v>
      </c>
      <c r="U44" s="5">
        <f t="shared" si="5"/>
        <v>9.7688128464610224E-2</v>
      </c>
    </row>
    <row r="45" spans="1:21">
      <c r="B45" s="1" t="s">
        <v>4</v>
      </c>
      <c r="C45" s="1">
        <v>10.9</v>
      </c>
      <c r="D45" t="s">
        <v>57</v>
      </c>
      <c r="E45" s="9">
        <f t="shared" si="2"/>
        <v>0.50731313367607533</v>
      </c>
      <c r="F45" s="9"/>
      <c r="G45" s="5">
        <f t="shared" si="1"/>
        <v>0.25736661560023949</v>
      </c>
      <c r="H45" s="5"/>
      <c r="I45" s="5">
        <f t="shared" si="7"/>
        <v>7.8125E-2</v>
      </c>
      <c r="J45" s="5"/>
      <c r="T45">
        <f t="shared" si="4"/>
        <v>7.8125E-2</v>
      </c>
      <c r="U45" s="5">
        <f t="shared" si="5"/>
        <v>0.25736661560023949</v>
      </c>
    </row>
    <row r="46" spans="1:21">
      <c r="B46" s="1" t="s">
        <v>5</v>
      </c>
      <c r="C46" s="1">
        <v>13.5</v>
      </c>
      <c r="D46" t="s">
        <v>58</v>
      </c>
      <c r="E46" s="9">
        <f t="shared" si="2"/>
        <v>0.69803911680652986</v>
      </c>
      <c r="F46" s="9"/>
      <c r="G46" s="5">
        <f t="shared" si="1"/>
        <v>0.48725860859204023</v>
      </c>
      <c r="H46" s="5"/>
      <c r="I46" s="5">
        <f t="shared" si="7"/>
        <v>8.0078125E-2</v>
      </c>
      <c r="J46" s="5"/>
      <c r="T46">
        <f t="shared" si="4"/>
        <v>8.0078125E-2</v>
      </c>
      <c r="U46" s="5">
        <f t="shared" si="5"/>
        <v>0.48725860859204023</v>
      </c>
    </row>
    <row r="47" spans="1:21">
      <c r="B47" s="1" t="s">
        <v>6</v>
      </c>
      <c r="C47" s="1">
        <v>14.1</v>
      </c>
      <c r="D47" t="s">
        <v>59</v>
      </c>
      <c r="E47" s="9">
        <f t="shared" si="2"/>
        <v>1.7485856856135018</v>
      </c>
      <c r="F47" s="9"/>
      <c r="G47" s="5">
        <f t="shared" si="1"/>
        <v>3.0575518999324403</v>
      </c>
      <c r="H47" s="5"/>
      <c r="I47" s="5">
        <f t="shared" si="7"/>
        <v>8.203125E-2</v>
      </c>
      <c r="J47" s="5"/>
      <c r="T47">
        <f t="shared" si="4"/>
        <v>8.203125E-2</v>
      </c>
      <c r="U47" s="5">
        <f t="shared" si="5"/>
        <v>3.0575518999324403</v>
      </c>
    </row>
    <row r="48" spans="1:21">
      <c r="B48" s="1" t="s">
        <v>7</v>
      </c>
      <c r="C48" s="1">
        <v>15.2</v>
      </c>
      <c r="D48" t="s">
        <v>60</v>
      </c>
      <c r="E48" s="9">
        <f t="shared" si="2"/>
        <v>3.7522584546263613</v>
      </c>
      <c r="F48" s="9"/>
      <c r="G48" s="10">
        <f t="shared" si="1"/>
        <v>14.079443510315009</v>
      </c>
      <c r="H48" s="10"/>
      <c r="I48" s="10">
        <f t="shared" si="7"/>
        <v>8.3984375E-2</v>
      </c>
      <c r="J48" s="10"/>
      <c r="K48" s="10">
        <f>1/I48</f>
        <v>11.906976744186046</v>
      </c>
      <c r="L48" t="str">
        <f ca="1">_xlfn.FORMULATEXT(K48)</f>
        <v>=1/I48</v>
      </c>
      <c r="T48">
        <f t="shared" si="4"/>
        <v>8.3984375E-2</v>
      </c>
      <c r="U48" s="5">
        <f t="shared" si="5"/>
        <v>14.079443510315009</v>
      </c>
    </row>
    <row r="49" spans="1:21">
      <c r="B49" s="1" t="s">
        <v>8</v>
      </c>
      <c r="C49" s="1">
        <v>14.2</v>
      </c>
      <c r="D49" t="s">
        <v>61</v>
      </c>
      <c r="E49" s="9">
        <f t="shared" si="2"/>
        <v>1.011565867210072</v>
      </c>
      <c r="F49" s="9"/>
      <c r="G49" s="5">
        <f t="shared" si="1"/>
        <v>1.0232655037044651</v>
      </c>
      <c r="H49" s="5"/>
      <c r="I49" s="5">
        <f t="shared" si="7"/>
        <v>8.59375E-2</v>
      </c>
      <c r="J49" s="5"/>
      <c r="T49">
        <f t="shared" si="4"/>
        <v>8.59375E-2</v>
      </c>
      <c r="U49" s="5">
        <f t="shared" si="5"/>
        <v>1.0232655037044651</v>
      </c>
    </row>
    <row r="50" spans="1:21">
      <c r="B50" s="1" t="s">
        <v>9</v>
      </c>
      <c r="C50" s="1">
        <v>8.3000000000000007</v>
      </c>
      <c r="D50" t="s">
        <v>62</v>
      </c>
      <c r="E50" s="9">
        <f t="shared" si="2"/>
        <v>0.53171594521320786</v>
      </c>
      <c r="F50" s="9"/>
      <c r="G50" s="5">
        <f t="shared" si="1"/>
        <v>0.28272184639397507</v>
      </c>
      <c r="H50" s="5"/>
      <c r="I50" s="5">
        <f t="shared" si="7"/>
        <v>8.7890625E-2</v>
      </c>
      <c r="J50" s="5"/>
      <c r="T50">
        <f t="shared" si="4"/>
        <v>8.7890625E-2</v>
      </c>
      <c r="U50" s="5">
        <f t="shared" si="5"/>
        <v>0.28272184639397507</v>
      </c>
    </row>
    <row r="51" spans="1:21">
      <c r="B51" s="1" t="s">
        <v>10</v>
      </c>
      <c r="C51" s="1">
        <v>5.9</v>
      </c>
      <c r="D51" t="s">
        <v>63</v>
      </c>
      <c r="E51" s="9">
        <f t="shared" si="2"/>
        <v>0.39770908149384265</v>
      </c>
      <c r="F51" s="9"/>
      <c r="G51" s="5">
        <f t="shared" si="1"/>
        <v>0.15817251350267597</v>
      </c>
      <c r="H51" s="5"/>
      <c r="I51" s="5">
        <f t="shared" si="7"/>
        <v>8.984375E-2</v>
      </c>
      <c r="J51" s="5"/>
      <c r="T51">
        <f t="shared" si="4"/>
        <v>8.984375E-2</v>
      </c>
      <c r="U51" s="5">
        <f t="shared" si="5"/>
        <v>0.15817251350267597</v>
      </c>
    </row>
    <row r="52" spans="1:21">
      <c r="B52" s="1" t="s">
        <v>11</v>
      </c>
      <c r="C52" s="1">
        <v>5.4</v>
      </c>
      <c r="D52" t="s">
        <v>64</v>
      </c>
      <c r="E52" s="9">
        <f t="shared" si="2"/>
        <v>0.35305143928890093</v>
      </c>
      <c r="F52" s="9"/>
      <c r="G52" s="5">
        <f t="shared" si="1"/>
        <v>0.1246453187839645</v>
      </c>
      <c r="H52" s="5"/>
      <c r="I52" s="5">
        <f t="shared" si="7"/>
        <v>9.1796875E-2</v>
      </c>
      <c r="J52" s="5"/>
      <c r="T52">
        <f t="shared" si="4"/>
        <v>9.1796875E-2</v>
      </c>
      <c r="U52" s="5">
        <f t="shared" si="5"/>
        <v>0.1246453187839645</v>
      </c>
    </row>
    <row r="53" spans="1:21">
      <c r="A53">
        <v>1981</v>
      </c>
      <c r="B53" s="1" t="s">
        <v>0</v>
      </c>
      <c r="C53" s="1">
        <v>4.5</v>
      </c>
      <c r="D53" t="s">
        <v>65</v>
      </c>
      <c r="E53" s="9">
        <f t="shared" si="2"/>
        <v>0.3178084538837993</v>
      </c>
      <c r="F53" s="9"/>
      <c r="G53" s="5">
        <f t="shared" si="1"/>
        <v>0.10100221336001099</v>
      </c>
      <c r="H53" s="5"/>
      <c r="I53" s="5">
        <f t="shared" si="7"/>
        <v>9.375E-2</v>
      </c>
      <c r="J53" s="5"/>
      <c r="T53">
        <f t="shared" si="4"/>
        <v>9.375E-2</v>
      </c>
      <c r="U53" s="5">
        <f t="shared" si="5"/>
        <v>0.10100221336001099</v>
      </c>
    </row>
    <row r="54" spans="1:21">
      <c r="B54" s="1" t="s">
        <v>1</v>
      </c>
      <c r="C54" s="1">
        <v>2.7</v>
      </c>
      <c r="D54" t="s">
        <v>66</v>
      </c>
      <c r="E54" s="9">
        <f t="shared" si="2"/>
        <v>0.24970865463717629</v>
      </c>
      <c r="F54" s="9"/>
      <c r="G54" s="5">
        <f t="shared" si="1"/>
        <v>6.235441220070858E-2</v>
      </c>
      <c r="H54" s="5"/>
      <c r="I54" s="5">
        <f t="shared" si="7"/>
        <v>9.5703125E-2</v>
      </c>
      <c r="J54" s="5"/>
      <c r="T54">
        <f t="shared" si="4"/>
        <v>9.5703125E-2</v>
      </c>
      <c r="U54" s="5">
        <f t="shared" si="5"/>
        <v>6.235441220070858E-2</v>
      </c>
    </row>
    <row r="55" spans="1:21">
      <c r="B55" s="1" t="s">
        <v>2</v>
      </c>
      <c r="C55" s="1">
        <v>6.9</v>
      </c>
      <c r="D55" t="s">
        <v>67</v>
      </c>
      <c r="E55" s="9">
        <f t="shared" si="2"/>
        <v>0.25720490582037936</v>
      </c>
      <c r="F55" s="9"/>
      <c r="G55" s="5">
        <f t="shared" si="1"/>
        <v>6.6154363578070211E-2</v>
      </c>
      <c r="H55" s="5"/>
      <c r="I55" s="5">
        <f t="shared" si="7"/>
        <v>9.765625E-2</v>
      </c>
      <c r="J55" s="5"/>
      <c r="T55">
        <f t="shared" si="4"/>
        <v>9.765625E-2</v>
      </c>
      <c r="U55" s="5">
        <f t="shared" si="5"/>
        <v>6.6154363578070211E-2</v>
      </c>
    </row>
    <row r="56" spans="1:21">
      <c r="B56" s="1" t="s">
        <v>3</v>
      </c>
      <c r="C56" s="1">
        <v>7.2</v>
      </c>
      <c r="D56" t="s">
        <v>68</v>
      </c>
      <c r="E56" s="9">
        <f t="shared" si="2"/>
        <v>9.5870906395088787E-2</v>
      </c>
      <c r="F56" s="9"/>
      <c r="G56" s="5">
        <f t="shared" si="1"/>
        <v>9.1912306930158755E-3</v>
      </c>
      <c r="H56" s="5"/>
      <c r="I56" s="5">
        <f t="shared" si="7"/>
        <v>9.9609375E-2</v>
      </c>
      <c r="J56" s="5"/>
      <c r="T56">
        <f t="shared" si="4"/>
        <v>9.9609375E-2</v>
      </c>
      <c r="U56" s="5">
        <f t="shared" si="5"/>
        <v>9.1912306930158755E-3</v>
      </c>
    </row>
    <row r="57" spans="1:21">
      <c r="B57" s="1" t="s">
        <v>4</v>
      </c>
      <c r="C57" s="1">
        <v>11.1</v>
      </c>
      <c r="D57" t="s">
        <v>69</v>
      </c>
      <c r="E57" s="9">
        <f t="shared" si="2"/>
        <v>0.27356782209830877</v>
      </c>
      <c r="F57" s="9"/>
      <c r="G57" s="5">
        <f t="shared" si="1"/>
        <v>7.4839353287611918E-2</v>
      </c>
      <c r="H57" s="5"/>
      <c r="I57" s="5">
        <f t="shared" si="7"/>
        <v>0.1015625</v>
      </c>
      <c r="J57" s="5"/>
      <c r="T57">
        <f t="shared" si="4"/>
        <v>0.1015625</v>
      </c>
      <c r="U57" s="5">
        <f t="shared" si="5"/>
        <v>7.4839353287611918E-2</v>
      </c>
    </row>
    <row r="58" spans="1:21">
      <c r="B58" s="1" t="s">
        <v>5</v>
      </c>
      <c r="C58" s="1">
        <v>13.3</v>
      </c>
      <c r="D58" t="s">
        <v>70</v>
      </c>
      <c r="E58" s="9">
        <f t="shared" si="2"/>
        <v>0.10073193810011387</v>
      </c>
      <c r="F58" s="9"/>
      <c r="G58" s="5">
        <f t="shared" si="1"/>
        <v>1.0146923353405172E-2</v>
      </c>
      <c r="H58" s="5"/>
      <c r="I58" s="5">
        <f t="shared" si="7"/>
        <v>0.103515625</v>
      </c>
      <c r="J58" s="5"/>
      <c r="T58">
        <f t="shared" si="4"/>
        <v>0.103515625</v>
      </c>
      <c r="U58" s="5">
        <f t="shared" si="5"/>
        <v>1.0146923353405172E-2</v>
      </c>
    </row>
    <row r="59" spans="1:21">
      <c r="B59" s="1" t="s">
        <v>6</v>
      </c>
      <c r="C59" s="1">
        <v>15.7</v>
      </c>
      <c r="D59" t="s">
        <v>71</v>
      </c>
      <c r="E59" s="9">
        <f t="shared" si="2"/>
        <v>8.7189761767501053E-2</v>
      </c>
      <c r="F59" s="9"/>
      <c r="G59" s="5">
        <f t="shared" si="1"/>
        <v>7.6020545570735882E-3</v>
      </c>
      <c r="H59" s="5"/>
      <c r="I59" s="5">
        <f t="shared" si="7"/>
        <v>0.10546875</v>
      </c>
      <c r="J59" s="5"/>
      <c r="T59">
        <f t="shared" si="4"/>
        <v>0.10546875</v>
      </c>
      <c r="U59" s="5">
        <f t="shared" si="5"/>
        <v>7.6020545570735882E-3</v>
      </c>
    </row>
    <row r="60" spans="1:21">
      <c r="B60" s="1" t="s">
        <v>7</v>
      </c>
      <c r="C60" s="1">
        <v>16.2</v>
      </c>
      <c r="D60" t="s">
        <v>72</v>
      </c>
      <c r="E60" s="9">
        <f t="shared" si="2"/>
        <v>0.12545429567880831</v>
      </c>
      <c r="F60" s="9"/>
      <c r="G60" s="5">
        <f t="shared" si="1"/>
        <v>1.573878030426586E-2</v>
      </c>
      <c r="H60" s="5"/>
      <c r="I60" s="5">
        <f t="shared" si="7"/>
        <v>0.107421875</v>
      </c>
      <c r="J60" s="5"/>
      <c r="T60">
        <f t="shared" si="4"/>
        <v>0.107421875</v>
      </c>
      <c r="U60" s="5">
        <f t="shared" si="5"/>
        <v>1.573878030426586E-2</v>
      </c>
    </row>
    <row r="61" spans="1:21">
      <c r="B61" s="1" t="s">
        <v>8</v>
      </c>
      <c r="C61" s="1">
        <v>14.2</v>
      </c>
      <c r="D61" t="s">
        <v>73</v>
      </c>
      <c r="E61" s="9">
        <f t="shared" si="2"/>
        <v>0.13966480486765007</v>
      </c>
      <c r="F61" s="9"/>
      <c r="G61" s="5">
        <f t="shared" si="1"/>
        <v>1.9506257718718771E-2</v>
      </c>
      <c r="H61" s="5"/>
      <c r="I61" s="5">
        <f t="shared" si="7"/>
        <v>0.109375</v>
      </c>
      <c r="J61" s="5"/>
      <c r="T61">
        <f t="shared" si="4"/>
        <v>0.109375</v>
      </c>
      <c r="U61" s="5">
        <f t="shared" si="5"/>
        <v>1.9506257718718771E-2</v>
      </c>
    </row>
    <row r="62" spans="1:21">
      <c r="B62" s="1" t="s">
        <v>9</v>
      </c>
      <c r="C62" s="1">
        <v>7.8</v>
      </c>
      <c r="D62" t="s">
        <v>74</v>
      </c>
      <c r="E62" s="9">
        <f t="shared" si="2"/>
        <v>0.12110984859359969</v>
      </c>
      <c r="F62" s="9"/>
      <c r="G62" s="5">
        <f t="shared" si="1"/>
        <v>1.466759542636464E-2</v>
      </c>
      <c r="H62" s="5"/>
      <c r="I62" s="5">
        <f t="shared" si="7"/>
        <v>0.111328125</v>
      </c>
      <c r="J62" s="5"/>
      <c r="T62">
        <f t="shared" si="4"/>
        <v>0.111328125</v>
      </c>
      <c r="U62" s="5">
        <f t="shared" si="5"/>
        <v>1.466759542636464E-2</v>
      </c>
    </row>
    <row r="63" spans="1:21">
      <c r="B63" s="1" t="s">
        <v>10</v>
      </c>
      <c r="C63" s="1">
        <v>7.3</v>
      </c>
      <c r="D63" t="s">
        <v>75</v>
      </c>
      <c r="E63" s="9">
        <f t="shared" si="2"/>
        <v>5.4972268769094723E-2</v>
      </c>
      <c r="F63" s="9"/>
      <c r="G63" s="5">
        <f t="shared" si="1"/>
        <v>3.0219503336215872E-3</v>
      </c>
      <c r="H63" s="5"/>
      <c r="I63" s="5">
        <f t="shared" si="7"/>
        <v>0.11328125</v>
      </c>
      <c r="J63" s="5"/>
      <c r="T63">
        <f t="shared" si="4"/>
        <v>0.11328125</v>
      </c>
      <c r="U63" s="5">
        <f t="shared" si="5"/>
        <v>3.0219503336215872E-3</v>
      </c>
    </row>
    <row r="64" spans="1:21">
      <c r="B64" s="1" t="s">
        <v>11</v>
      </c>
      <c r="C64" s="1">
        <v>0.2</v>
      </c>
      <c r="D64" t="s">
        <v>76</v>
      </c>
      <c r="E64" s="9">
        <f t="shared" si="2"/>
        <v>7.3152894630175103E-2</v>
      </c>
      <c r="F64" s="9"/>
      <c r="G64" s="5">
        <f t="shared" si="1"/>
        <v>5.351345992773501E-3</v>
      </c>
      <c r="H64" s="5"/>
      <c r="I64" s="5">
        <f t="shared" si="7"/>
        <v>0.115234375</v>
      </c>
      <c r="J64" s="5"/>
      <c r="T64">
        <f t="shared" si="4"/>
        <v>0.115234375</v>
      </c>
      <c r="U64" s="5">
        <f t="shared" si="5"/>
        <v>5.351345992773501E-3</v>
      </c>
    </row>
    <row r="65" spans="1:21">
      <c r="A65">
        <v>1982</v>
      </c>
      <c r="B65" s="1" t="s">
        <v>0</v>
      </c>
      <c r="C65" s="1">
        <v>2.5</v>
      </c>
      <c r="D65" t="s">
        <v>77</v>
      </c>
      <c r="E65" s="9">
        <f t="shared" si="2"/>
        <v>0.1704820476547424</v>
      </c>
      <c r="F65" s="9"/>
      <c r="G65" s="5">
        <f t="shared" si="1"/>
        <v>2.9064128572553857E-2</v>
      </c>
      <c r="H65" s="5"/>
      <c r="I65" s="5">
        <f t="shared" si="7"/>
        <v>0.1171875</v>
      </c>
      <c r="J65" s="5"/>
      <c r="T65">
        <f t="shared" si="4"/>
        <v>0.1171875</v>
      </c>
      <c r="U65" s="5">
        <f t="shared" si="5"/>
        <v>2.9064128572553857E-2</v>
      </c>
    </row>
    <row r="66" spans="1:21">
      <c r="B66" s="1" t="s">
        <v>1</v>
      </c>
      <c r="C66" s="1">
        <v>4.4000000000000004</v>
      </c>
      <c r="D66" t="s">
        <v>78</v>
      </c>
      <c r="E66" s="9">
        <f t="shared" si="2"/>
        <v>0.11206062302691532</v>
      </c>
      <c r="F66" s="9"/>
      <c r="G66" s="5">
        <f t="shared" si="1"/>
        <v>1.2557583233180424E-2</v>
      </c>
      <c r="H66" s="5"/>
      <c r="I66" s="5">
        <f t="shared" si="7"/>
        <v>0.119140625</v>
      </c>
      <c r="J66" s="5"/>
      <c r="T66">
        <f t="shared" si="4"/>
        <v>0.119140625</v>
      </c>
      <c r="U66" s="5">
        <f t="shared" si="5"/>
        <v>1.2557583233180424E-2</v>
      </c>
    </row>
    <row r="67" spans="1:21">
      <c r="B67" s="1" t="s">
        <v>2</v>
      </c>
      <c r="C67" s="1">
        <v>5.8</v>
      </c>
      <c r="D67" t="s">
        <v>79</v>
      </c>
      <c r="E67" s="9">
        <f t="shared" si="2"/>
        <v>0.14658099331134938</v>
      </c>
      <c r="F67" s="9"/>
      <c r="G67" s="5">
        <f t="shared" si="1"/>
        <v>2.1485987600141854E-2</v>
      </c>
      <c r="H67" s="5"/>
      <c r="I67" s="5">
        <f t="shared" si="7"/>
        <v>0.12109375</v>
      </c>
      <c r="J67" s="5"/>
      <c r="T67">
        <f t="shared" si="4"/>
        <v>0.12109375</v>
      </c>
      <c r="U67" s="5">
        <f t="shared" si="5"/>
        <v>2.1485987600141854E-2</v>
      </c>
    </row>
    <row r="68" spans="1:21">
      <c r="B68" s="1" t="s">
        <v>3</v>
      </c>
      <c r="C68" s="1">
        <v>8.8000000000000007</v>
      </c>
      <c r="D68" t="s">
        <v>80</v>
      </c>
      <c r="E68" s="9">
        <f t="shared" si="2"/>
        <v>0.11465747886356684</v>
      </c>
      <c r="F68" s="9"/>
      <c r="G68" s="5">
        <f t="shared" si="1"/>
        <v>1.3146337459349277E-2</v>
      </c>
      <c r="H68" s="5"/>
      <c r="I68" s="5">
        <f t="shared" si="7"/>
        <v>0.123046875</v>
      </c>
      <c r="J68" s="5"/>
      <c r="T68">
        <f t="shared" si="4"/>
        <v>0.123046875</v>
      </c>
      <c r="U68" s="5">
        <f t="shared" si="5"/>
        <v>1.3146337459349277E-2</v>
      </c>
    </row>
    <row r="69" spans="1:21">
      <c r="B69" s="1" t="s">
        <v>4</v>
      </c>
      <c r="C69" s="1">
        <v>11.6</v>
      </c>
      <c r="D69" t="s">
        <v>81</v>
      </c>
      <c r="E69" s="9">
        <f t="shared" si="2"/>
        <v>1.8432608878492195E-2</v>
      </c>
      <c r="F69" s="9"/>
      <c r="G69" s="5">
        <f t="shared" si="1"/>
        <v>3.397610700674693E-4</v>
      </c>
      <c r="H69" s="5"/>
      <c r="I69" s="5">
        <f t="shared" si="7"/>
        <v>0.125</v>
      </c>
      <c r="J69" s="5"/>
      <c r="T69">
        <f t="shared" si="4"/>
        <v>0.125</v>
      </c>
      <c r="U69" s="5">
        <f t="shared" si="5"/>
        <v>3.397610700674693E-4</v>
      </c>
    </row>
    <row r="70" spans="1:21">
      <c r="B70" s="1" t="s">
        <v>5</v>
      </c>
      <c r="C70" s="1">
        <v>14.8</v>
      </c>
      <c r="D70" t="s">
        <v>82</v>
      </c>
      <c r="E70" s="9">
        <f t="shared" ref="E70:E133" si="8">SQRT(2)*IMABS(D70)/$K$1</f>
        <v>4.86713451634131E-2</v>
      </c>
      <c r="F70" s="9"/>
      <c r="G70" s="5">
        <f t="shared" ref="G70:G133" si="9">E70^2</f>
        <v>2.3688998400160956E-3</v>
      </c>
      <c r="H70" s="5"/>
      <c r="I70" s="5">
        <f t="shared" si="7"/>
        <v>0.126953125</v>
      </c>
      <c r="J70" s="5"/>
      <c r="T70">
        <f t="shared" ref="T70:T133" si="10">I70</f>
        <v>0.126953125</v>
      </c>
      <c r="U70" s="5">
        <f t="shared" ref="U70:U133" si="11">G70</f>
        <v>2.3688998400160956E-3</v>
      </c>
    </row>
    <row r="71" spans="1:21">
      <c r="B71" s="1" t="s">
        <v>6</v>
      </c>
      <c r="C71" s="1">
        <v>16.5</v>
      </c>
      <c r="D71" t="s">
        <v>83</v>
      </c>
      <c r="E71" s="9">
        <f t="shared" si="8"/>
        <v>9.3799896860125104E-2</v>
      </c>
      <c r="F71" s="9"/>
      <c r="G71" s="5">
        <f t="shared" si="9"/>
        <v>8.7984206509701072E-3</v>
      </c>
      <c r="H71" s="5"/>
      <c r="I71" s="5">
        <f t="shared" ref="I71:I134" si="12">I70+$K$7</f>
        <v>0.12890625</v>
      </c>
      <c r="J71" s="5"/>
      <c r="T71">
        <f t="shared" si="10"/>
        <v>0.12890625</v>
      </c>
      <c r="U71" s="5">
        <f t="shared" si="11"/>
        <v>8.7984206509701072E-3</v>
      </c>
    </row>
    <row r="72" spans="1:21">
      <c r="B72" s="1" t="s">
        <v>7</v>
      </c>
      <c r="C72" s="1">
        <v>15.3</v>
      </c>
      <c r="D72" t="s">
        <v>84</v>
      </c>
      <c r="E72" s="9">
        <f t="shared" si="8"/>
        <v>1.3123232446695644E-2</v>
      </c>
      <c r="F72" s="9"/>
      <c r="G72" s="5">
        <f t="shared" si="9"/>
        <v>1.7221922985000533E-4</v>
      </c>
      <c r="H72" s="5"/>
      <c r="I72" s="5">
        <f t="shared" si="12"/>
        <v>0.130859375</v>
      </c>
      <c r="J72" s="5"/>
      <c r="T72">
        <f t="shared" si="10"/>
        <v>0.130859375</v>
      </c>
      <c r="U72" s="5">
        <f t="shared" si="11"/>
        <v>1.7221922985000533E-4</v>
      </c>
    </row>
    <row r="73" spans="1:21">
      <c r="B73" s="1" t="s">
        <v>8</v>
      </c>
      <c r="C73" s="1">
        <v>13.9</v>
      </c>
      <c r="D73" t="s">
        <v>85</v>
      </c>
      <c r="E73" s="9">
        <f t="shared" si="8"/>
        <v>7.2989645405408476E-2</v>
      </c>
      <c r="F73" s="9"/>
      <c r="G73" s="5">
        <f t="shared" si="9"/>
        <v>5.3274883364072666E-3</v>
      </c>
      <c r="H73" s="5"/>
      <c r="I73" s="5">
        <f t="shared" si="12"/>
        <v>0.1328125</v>
      </c>
      <c r="J73" s="5"/>
      <c r="T73">
        <f t="shared" si="10"/>
        <v>0.1328125</v>
      </c>
      <c r="U73" s="5">
        <f t="shared" si="11"/>
        <v>5.3274883364072666E-3</v>
      </c>
    </row>
    <row r="74" spans="1:21">
      <c r="B74" s="1" t="s">
        <v>9</v>
      </c>
      <c r="C74" s="1">
        <v>9.8000000000000007</v>
      </c>
      <c r="D74" t="s">
        <v>86</v>
      </c>
      <c r="E74" s="9">
        <f t="shared" si="8"/>
        <v>7.457881644388889E-2</v>
      </c>
      <c r="F74" s="9"/>
      <c r="G74" s="5">
        <f t="shared" si="9"/>
        <v>5.5619998621712716E-3</v>
      </c>
      <c r="H74" s="5"/>
      <c r="I74" s="5">
        <f t="shared" si="12"/>
        <v>0.134765625</v>
      </c>
      <c r="J74" s="5"/>
      <c r="T74">
        <f t="shared" si="10"/>
        <v>0.134765625</v>
      </c>
      <c r="U74" s="5">
        <f t="shared" si="11"/>
        <v>5.5619998621712716E-3</v>
      </c>
    </row>
    <row r="75" spans="1:21">
      <c r="B75" s="1" t="s">
        <v>10</v>
      </c>
      <c r="C75" s="1">
        <v>7.3</v>
      </c>
      <c r="D75" t="s">
        <v>87</v>
      </c>
      <c r="E75" s="9">
        <f t="shared" si="8"/>
        <v>0.12905705852622273</v>
      </c>
      <c r="F75" s="9"/>
      <c r="G75" s="5">
        <f t="shared" si="9"/>
        <v>1.6655724355440882E-2</v>
      </c>
      <c r="H75" s="5"/>
      <c r="I75" s="5">
        <f t="shared" si="12"/>
        <v>0.13671875</v>
      </c>
      <c r="J75" s="5"/>
      <c r="T75">
        <f t="shared" si="10"/>
        <v>0.13671875</v>
      </c>
      <c r="U75" s="5">
        <f t="shared" si="11"/>
        <v>1.6655724355440882E-2</v>
      </c>
    </row>
    <row r="76" spans="1:21">
      <c r="B76" s="1" t="s">
        <v>11</v>
      </c>
      <c r="C76" s="1">
        <v>4</v>
      </c>
      <c r="D76" t="s">
        <v>88</v>
      </c>
      <c r="E76" s="9">
        <f t="shared" si="8"/>
        <v>0.22713398797808051</v>
      </c>
      <c r="F76" s="9"/>
      <c r="G76" s="5">
        <f t="shared" si="9"/>
        <v>5.1589848494826826E-2</v>
      </c>
      <c r="H76" s="5"/>
      <c r="I76" s="5">
        <f t="shared" si="12"/>
        <v>0.138671875</v>
      </c>
      <c r="J76" s="5"/>
      <c r="T76">
        <f t="shared" si="10"/>
        <v>0.138671875</v>
      </c>
      <c r="U76" s="5">
        <f t="shared" si="11"/>
        <v>5.1589848494826826E-2</v>
      </c>
    </row>
    <row r="77" spans="1:21">
      <c r="A77">
        <v>1983</v>
      </c>
      <c r="B77" s="1" t="s">
        <v>0</v>
      </c>
      <c r="C77" s="1">
        <v>6.2</v>
      </c>
      <c r="D77" t="s">
        <v>89</v>
      </c>
      <c r="E77" s="9">
        <f t="shared" si="8"/>
        <v>0.12793921762615473</v>
      </c>
      <c r="F77" s="9"/>
      <c r="G77" s="5">
        <f t="shared" si="9"/>
        <v>1.6368443406792582E-2</v>
      </c>
      <c r="H77" s="5"/>
      <c r="I77" s="5">
        <f t="shared" si="12"/>
        <v>0.140625</v>
      </c>
      <c r="J77" s="5"/>
      <c r="T77">
        <f t="shared" si="10"/>
        <v>0.140625</v>
      </c>
      <c r="U77" s="5">
        <f t="shared" si="11"/>
        <v>1.6368443406792582E-2</v>
      </c>
    </row>
    <row r="78" spans="1:21">
      <c r="B78" s="1" t="s">
        <v>1</v>
      </c>
      <c r="C78" s="1">
        <v>1.1000000000000001</v>
      </c>
      <c r="D78" t="s">
        <v>90</v>
      </c>
      <c r="E78" s="9">
        <f t="shared" si="8"/>
        <v>6.2693489589229004E-2</v>
      </c>
      <c r="F78" s="9"/>
      <c r="G78" s="5">
        <f t="shared" si="9"/>
        <v>3.9304736368747659E-3</v>
      </c>
      <c r="H78" s="5"/>
      <c r="I78" s="5">
        <f t="shared" si="12"/>
        <v>0.142578125</v>
      </c>
      <c r="J78" s="5"/>
      <c r="T78">
        <f t="shared" si="10"/>
        <v>0.142578125</v>
      </c>
      <c r="U78" s="5">
        <f t="shared" si="11"/>
        <v>3.9304736368747659E-3</v>
      </c>
    </row>
    <row r="79" spans="1:21">
      <c r="B79" s="1" t="s">
        <v>2</v>
      </c>
      <c r="C79" s="1">
        <v>6</v>
      </c>
      <c r="D79" t="s">
        <v>91</v>
      </c>
      <c r="E79" s="9">
        <f t="shared" si="8"/>
        <v>6.1500248133874343E-2</v>
      </c>
      <c r="F79" s="9"/>
      <c r="G79" s="5">
        <f t="shared" si="9"/>
        <v>3.7822805205281144E-3</v>
      </c>
      <c r="H79" s="5"/>
      <c r="I79" s="5">
        <f t="shared" si="12"/>
        <v>0.14453125</v>
      </c>
      <c r="J79" s="5"/>
      <c r="T79">
        <f t="shared" si="10"/>
        <v>0.14453125</v>
      </c>
      <c r="U79" s="5">
        <f t="shared" si="11"/>
        <v>3.7822805205281144E-3</v>
      </c>
    </row>
    <row r="80" spans="1:21">
      <c r="B80" s="1" t="s">
        <v>3</v>
      </c>
      <c r="C80" s="1">
        <v>6.4</v>
      </c>
      <c r="D80" t="s">
        <v>92</v>
      </c>
      <c r="E80" s="9">
        <f t="shared" si="8"/>
        <v>3.9374980574966557E-2</v>
      </c>
      <c r="F80" s="9"/>
      <c r="G80" s="5">
        <f t="shared" si="9"/>
        <v>1.5503890952789938E-3</v>
      </c>
      <c r="H80" s="5"/>
      <c r="I80" s="5">
        <f t="shared" si="12"/>
        <v>0.146484375</v>
      </c>
      <c r="J80" s="5"/>
      <c r="T80">
        <f t="shared" si="10"/>
        <v>0.146484375</v>
      </c>
      <c r="U80" s="5">
        <f t="shared" si="11"/>
        <v>1.5503890952789938E-3</v>
      </c>
    </row>
    <row r="81" spans="1:21">
      <c r="B81" s="1" t="s">
        <v>4</v>
      </c>
      <c r="C81" s="1">
        <v>9.8000000000000007</v>
      </c>
      <c r="D81" t="s">
        <v>93</v>
      </c>
      <c r="E81" s="9">
        <f t="shared" si="8"/>
        <v>2.2588971864154095E-2</v>
      </c>
      <c r="F81" s="9"/>
      <c r="G81" s="5">
        <f t="shared" si="9"/>
        <v>5.1026164987954528E-4</v>
      </c>
      <c r="H81" s="5"/>
      <c r="I81" s="5">
        <f t="shared" si="12"/>
        <v>0.1484375</v>
      </c>
      <c r="J81" s="5"/>
      <c r="T81">
        <f t="shared" si="10"/>
        <v>0.1484375</v>
      </c>
      <c r="U81" s="5">
        <f t="shared" si="11"/>
        <v>5.1026164987954528E-4</v>
      </c>
    </row>
    <row r="82" spans="1:21">
      <c r="B82" s="1" t="s">
        <v>5</v>
      </c>
      <c r="C82" s="1">
        <v>13.7</v>
      </c>
      <c r="D82" t="s">
        <v>94</v>
      </c>
      <c r="E82" s="9">
        <f t="shared" si="8"/>
        <v>0.10698355491328874</v>
      </c>
      <c r="F82" s="9"/>
      <c r="G82" s="5">
        <f t="shared" si="9"/>
        <v>1.1445481021884668E-2</v>
      </c>
      <c r="H82" s="5"/>
      <c r="I82" s="5">
        <f t="shared" si="12"/>
        <v>0.150390625</v>
      </c>
      <c r="J82" s="5"/>
      <c r="T82">
        <f t="shared" si="10"/>
        <v>0.150390625</v>
      </c>
      <c r="U82" s="5">
        <f t="shared" si="11"/>
        <v>1.1445481021884668E-2</v>
      </c>
    </row>
    <row r="83" spans="1:21">
      <c r="B83" s="1" t="s">
        <v>6</v>
      </c>
      <c r="C83" s="1">
        <v>19.3</v>
      </c>
      <c r="D83" t="s">
        <v>95</v>
      </c>
      <c r="E83" s="9">
        <f t="shared" si="8"/>
        <v>0.12494041408518552</v>
      </c>
      <c r="F83" s="9"/>
      <c r="G83" s="5">
        <f t="shared" si="9"/>
        <v>1.5610107071777625E-2</v>
      </c>
      <c r="H83" s="5"/>
      <c r="I83" s="5">
        <f t="shared" si="12"/>
        <v>0.15234375</v>
      </c>
      <c r="J83" s="5"/>
      <c r="T83">
        <f t="shared" si="10"/>
        <v>0.15234375</v>
      </c>
      <c r="U83" s="5">
        <f t="shared" si="11"/>
        <v>1.5610107071777625E-2</v>
      </c>
    </row>
    <row r="84" spans="1:21">
      <c r="B84" s="1" t="s">
        <v>7</v>
      </c>
      <c r="C84" s="1">
        <v>17.399999999999999</v>
      </c>
      <c r="D84" t="s">
        <v>96</v>
      </c>
      <c r="E84" s="9">
        <f t="shared" si="8"/>
        <v>7.6867294340558154E-2</v>
      </c>
      <c r="F84" s="9"/>
      <c r="G84" s="5">
        <f t="shared" si="9"/>
        <v>5.9085809392380034E-3</v>
      </c>
      <c r="H84" s="5"/>
      <c r="I84" s="5">
        <f t="shared" si="12"/>
        <v>0.154296875</v>
      </c>
      <c r="J84" s="5"/>
      <c r="T84">
        <f t="shared" si="10"/>
        <v>0.154296875</v>
      </c>
      <c r="U84" s="5">
        <f t="shared" si="11"/>
        <v>5.9085809392380034E-3</v>
      </c>
    </row>
    <row r="85" spans="1:21">
      <c r="B85" s="1" t="s">
        <v>8</v>
      </c>
      <c r="C85" s="1">
        <v>12.6</v>
      </c>
      <c r="D85" t="s">
        <v>97</v>
      </c>
      <c r="E85" s="9">
        <f t="shared" si="8"/>
        <v>9.8653243046495157E-2</v>
      </c>
      <c r="F85" s="9"/>
      <c r="G85" s="5">
        <f t="shared" si="9"/>
        <v>9.7324623635908457E-3</v>
      </c>
      <c r="H85" s="5"/>
      <c r="I85" s="5">
        <f t="shared" si="12"/>
        <v>0.15625</v>
      </c>
      <c r="J85" s="5"/>
      <c r="T85">
        <f t="shared" si="10"/>
        <v>0.15625</v>
      </c>
      <c r="U85" s="5">
        <f t="shared" si="11"/>
        <v>9.7324623635908457E-3</v>
      </c>
    </row>
    <row r="86" spans="1:21">
      <c r="B86" s="1" t="s">
        <v>9</v>
      </c>
      <c r="C86" s="1">
        <v>10.1</v>
      </c>
      <c r="D86" t="s">
        <v>98</v>
      </c>
      <c r="E86" s="9">
        <f t="shared" si="8"/>
        <v>7.6833544162163078E-2</v>
      </c>
      <c r="F86" s="9"/>
      <c r="G86" s="5">
        <f t="shared" si="9"/>
        <v>5.9033935085190644E-3</v>
      </c>
      <c r="H86" s="5"/>
      <c r="I86" s="5">
        <f t="shared" si="12"/>
        <v>0.158203125</v>
      </c>
      <c r="J86" s="5"/>
      <c r="T86">
        <f t="shared" si="10"/>
        <v>0.158203125</v>
      </c>
      <c r="U86" s="5">
        <f t="shared" si="11"/>
        <v>5.9033935085190644E-3</v>
      </c>
    </row>
    <row r="87" spans="1:21">
      <c r="B87" s="1" t="s">
        <v>10</v>
      </c>
      <c r="C87" s="1">
        <v>7.3</v>
      </c>
      <c r="D87" t="s">
        <v>99</v>
      </c>
      <c r="E87" s="9">
        <f t="shared" si="8"/>
        <v>0.12827864790247018</v>
      </c>
      <c r="F87" s="9"/>
      <c r="G87" s="5">
        <f t="shared" si="9"/>
        <v>1.6455411507685917E-2</v>
      </c>
      <c r="H87" s="5"/>
      <c r="I87" s="5">
        <f t="shared" si="12"/>
        <v>0.16015625</v>
      </c>
      <c r="J87" s="5"/>
      <c r="T87">
        <f t="shared" si="10"/>
        <v>0.16015625</v>
      </c>
      <c r="U87" s="5">
        <f t="shared" si="11"/>
        <v>1.6455411507685917E-2</v>
      </c>
    </row>
    <row r="88" spans="1:21">
      <c r="B88" s="1" t="s">
        <v>11</v>
      </c>
      <c r="C88" s="1">
        <v>5.5</v>
      </c>
      <c r="D88" t="s">
        <v>100</v>
      </c>
      <c r="E88" s="9">
        <f t="shared" si="8"/>
        <v>3.4171532425566718E-2</v>
      </c>
      <c r="F88" s="9"/>
      <c r="G88" s="5">
        <f t="shared" si="9"/>
        <v>1.1676936283115575E-3</v>
      </c>
      <c r="H88" s="5"/>
      <c r="I88" s="5">
        <f t="shared" si="12"/>
        <v>0.162109375</v>
      </c>
      <c r="J88" s="5"/>
      <c r="T88">
        <f t="shared" si="10"/>
        <v>0.162109375</v>
      </c>
      <c r="U88" s="5">
        <f t="shared" si="11"/>
        <v>1.1676936283115575E-3</v>
      </c>
    </row>
    <row r="89" spans="1:21">
      <c r="A89">
        <v>1984</v>
      </c>
      <c r="B89" s="1" t="s">
        <v>0</v>
      </c>
      <c r="C89" s="1">
        <v>2.8</v>
      </c>
      <c r="D89" t="s">
        <v>101</v>
      </c>
      <c r="E89" s="9">
        <f t="shared" si="8"/>
        <v>0.16034565894044839</v>
      </c>
      <c r="F89" s="9"/>
      <c r="G89" s="5">
        <f t="shared" si="9"/>
        <v>2.5710730341046595E-2</v>
      </c>
      <c r="H89" s="5"/>
      <c r="I89" s="5">
        <f t="shared" si="12"/>
        <v>0.1640625</v>
      </c>
      <c r="J89" s="5"/>
      <c r="T89">
        <f t="shared" si="10"/>
        <v>0.1640625</v>
      </c>
      <c r="U89" s="5">
        <f t="shared" si="11"/>
        <v>2.5710730341046595E-2</v>
      </c>
    </row>
    <row r="90" spans="1:21">
      <c r="B90" s="1" t="s">
        <v>1</v>
      </c>
      <c r="C90" s="1">
        <v>2.8</v>
      </c>
      <c r="D90" t="s">
        <v>102</v>
      </c>
      <c r="E90" s="9">
        <f t="shared" si="8"/>
        <v>0.30918402101142511</v>
      </c>
      <c r="F90" s="9"/>
      <c r="G90" s="5">
        <f t="shared" si="9"/>
        <v>9.5594758848793371E-2</v>
      </c>
      <c r="H90" s="5"/>
      <c r="I90" s="5">
        <f t="shared" si="12"/>
        <v>0.166015625</v>
      </c>
      <c r="J90" s="5"/>
      <c r="T90">
        <f t="shared" si="10"/>
        <v>0.166015625</v>
      </c>
      <c r="U90" s="5">
        <f t="shared" si="11"/>
        <v>9.5594758848793371E-2</v>
      </c>
    </row>
    <row r="91" spans="1:21">
      <c r="B91" s="1" t="s">
        <v>2</v>
      </c>
      <c r="C91" s="1">
        <v>4.3</v>
      </c>
      <c r="D91" t="s">
        <v>103</v>
      </c>
      <c r="E91" s="9">
        <f t="shared" si="8"/>
        <v>0.25574371807253243</v>
      </c>
      <c r="F91" s="9"/>
      <c r="G91" s="5">
        <f t="shared" si="9"/>
        <v>6.5404849333562956E-2</v>
      </c>
      <c r="H91" s="5"/>
      <c r="I91" s="5">
        <f t="shared" si="12"/>
        <v>0.16796875</v>
      </c>
      <c r="J91" s="5"/>
      <c r="T91">
        <f t="shared" si="10"/>
        <v>0.16796875</v>
      </c>
      <c r="U91" s="5">
        <f t="shared" si="11"/>
        <v>6.5404849333562956E-2</v>
      </c>
    </row>
    <row r="92" spans="1:21">
      <c r="B92" s="1" t="s">
        <v>3</v>
      </c>
      <c r="C92" s="1">
        <v>8.1</v>
      </c>
      <c r="D92" t="s">
        <v>104</v>
      </c>
      <c r="E92" s="9">
        <f t="shared" si="8"/>
        <v>7.6319175103583894E-2</v>
      </c>
      <c r="F92" s="9"/>
      <c r="G92" s="5">
        <f t="shared" si="9"/>
        <v>5.8246164884914993E-3</v>
      </c>
      <c r="H92" s="5"/>
      <c r="I92" s="5">
        <f t="shared" si="12"/>
        <v>0.169921875</v>
      </c>
      <c r="J92" s="5"/>
      <c r="T92">
        <f t="shared" si="10"/>
        <v>0.169921875</v>
      </c>
      <c r="U92" s="5">
        <f t="shared" si="11"/>
        <v>5.8246164884914993E-3</v>
      </c>
    </row>
    <row r="93" spans="1:21">
      <c r="B93" s="1" t="s">
        <v>4</v>
      </c>
      <c r="C93" s="1">
        <v>10.3</v>
      </c>
      <c r="D93" t="s">
        <v>105</v>
      </c>
      <c r="E93" s="9">
        <f t="shared" si="8"/>
        <v>0.14638528679721355</v>
      </c>
      <c r="F93" s="9"/>
      <c r="G93" s="5">
        <f t="shared" si="9"/>
        <v>2.1428652190702464E-2</v>
      </c>
      <c r="H93" s="5"/>
      <c r="I93" s="5">
        <f t="shared" si="12"/>
        <v>0.171875</v>
      </c>
      <c r="J93" s="5"/>
      <c r="T93">
        <f t="shared" si="10"/>
        <v>0.171875</v>
      </c>
      <c r="U93" s="5">
        <f t="shared" si="11"/>
        <v>2.1428652190702464E-2</v>
      </c>
    </row>
    <row r="94" spans="1:21">
      <c r="B94" s="1" t="s">
        <v>5</v>
      </c>
      <c r="C94" s="1">
        <v>14.4</v>
      </c>
      <c r="D94" t="s">
        <v>106</v>
      </c>
      <c r="E94" s="9">
        <f t="shared" si="8"/>
        <v>0.12008550249512011</v>
      </c>
      <c r="F94" s="9"/>
      <c r="G94" s="5">
        <f t="shared" si="9"/>
        <v>1.4420527909505498E-2</v>
      </c>
      <c r="H94" s="5"/>
      <c r="I94" s="5">
        <f t="shared" si="12"/>
        <v>0.173828125</v>
      </c>
      <c r="J94" s="5"/>
      <c r="T94">
        <f t="shared" si="10"/>
        <v>0.173828125</v>
      </c>
      <c r="U94" s="5">
        <f t="shared" si="11"/>
        <v>1.4420527909505498E-2</v>
      </c>
    </row>
    <row r="95" spans="1:21">
      <c r="B95" s="1" t="s">
        <v>6</v>
      </c>
      <c r="C95" s="1">
        <v>16.899999999999999</v>
      </c>
      <c r="D95" t="s">
        <v>107</v>
      </c>
      <c r="E95" s="9">
        <f t="shared" si="8"/>
        <v>0.10892048567122743</v>
      </c>
      <c r="F95" s="9"/>
      <c r="G95" s="5">
        <f t="shared" si="9"/>
        <v>1.1863672198856061E-2</v>
      </c>
      <c r="H95" s="5"/>
      <c r="I95" s="5">
        <f t="shared" si="12"/>
        <v>0.17578125</v>
      </c>
      <c r="J95" s="5"/>
      <c r="T95">
        <f t="shared" si="10"/>
        <v>0.17578125</v>
      </c>
      <c r="U95" s="5">
        <f t="shared" si="11"/>
        <v>1.1863672198856061E-2</v>
      </c>
    </row>
    <row r="96" spans="1:21">
      <c r="B96" s="1" t="s">
        <v>7</v>
      </c>
      <c r="C96" s="1">
        <v>17.399999999999999</v>
      </c>
      <c r="D96" t="s">
        <v>108</v>
      </c>
      <c r="E96" s="9">
        <f t="shared" si="8"/>
        <v>0.16345878256572835</v>
      </c>
      <c r="F96" s="9"/>
      <c r="G96" s="5">
        <f t="shared" si="9"/>
        <v>2.6718773597870057E-2</v>
      </c>
      <c r="H96" s="5"/>
      <c r="I96" s="5">
        <f t="shared" si="12"/>
        <v>0.177734375</v>
      </c>
      <c r="J96" s="5"/>
      <c r="T96">
        <f t="shared" si="10"/>
        <v>0.177734375</v>
      </c>
      <c r="U96" s="5">
        <f t="shared" si="11"/>
        <v>2.6718773597870057E-2</v>
      </c>
    </row>
    <row r="97" spans="1:21">
      <c r="B97" s="1" t="s">
        <v>8</v>
      </c>
      <c r="C97" s="1">
        <v>13.1</v>
      </c>
      <c r="D97" t="s">
        <v>109</v>
      </c>
      <c r="E97" s="9">
        <f t="shared" si="8"/>
        <v>8.2930275939718578E-2</v>
      </c>
      <c r="F97" s="9"/>
      <c r="G97" s="5">
        <f t="shared" si="9"/>
        <v>6.8774306674378657E-3</v>
      </c>
      <c r="H97" s="5"/>
      <c r="I97" s="5">
        <f t="shared" si="12"/>
        <v>0.1796875</v>
      </c>
      <c r="J97" s="5"/>
      <c r="T97">
        <f t="shared" si="10"/>
        <v>0.1796875</v>
      </c>
      <c r="U97" s="5">
        <f t="shared" si="11"/>
        <v>6.8774306674378657E-3</v>
      </c>
    </row>
    <row r="98" spans="1:21">
      <c r="B98" s="1" t="s">
        <v>9</v>
      </c>
      <c r="C98" s="1">
        <v>10.5</v>
      </c>
      <c r="D98" t="s">
        <v>110</v>
      </c>
      <c r="E98" s="9">
        <f t="shared" si="8"/>
        <v>2.5222371531575586E-2</v>
      </c>
      <c r="F98" s="9"/>
      <c r="G98" s="5">
        <f t="shared" si="9"/>
        <v>6.3616802567683457E-4</v>
      </c>
      <c r="H98" s="5"/>
      <c r="I98" s="5">
        <f t="shared" si="12"/>
        <v>0.181640625</v>
      </c>
      <c r="J98" s="5"/>
      <c r="T98">
        <f t="shared" si="10"/>
        <v>0.181640625</v>
      </c>
      <c r="U98" s="5">
        <f t="shared" si="11"/>
        <v>6.3616802567683457E-4</v>
      </c>
    </row>
    <row r="99" spans="1:21">
      <c r="B99" s="1" t="s">
        <v>10</v>
      </c>
      <c r="C99" s="1">
        <v>7.4</v>
      </c>
      <c r="D99" t="s">
        <v>111</v>
      </c>
      <c r="E99" s="9">
        <f t="shared" si="8"/>
        <v>0.11087771776841561</v>
      </c>
      <c r="F99" s="9"/>
      <c r="G99" s="5">
        <f t="shared" si="9"/>
        <v>1.2293868297532427E-2</v>
      </c>
      <c r="H99" s="5"/>
      <c r="I99" s="5">
        <f t="shared" si="12"/>
        <v>0.18359375</v>
      </c>
      <c r="J99" s="5"/>
      <c r="T99">
        <f t="shared" si="10"/>
        <v>0.18359375</v>
      </c>
      <c r="U99" s="5">
        <f t="shared" si="11"/>
        <v>1.2293868297532427E-2</v>
      </c>
    </row>
    <row r="100" spans="1:21">
      <c r="B100" s="1" t="s">
        <v>11</v>
      </c>
      <c r="C100" s="1">
        <v>4.8</v>
      </c>
      <c r="D100" t="s">
        <v>112</v>
      </c>
      <c r="E100" s="9">
        <f t="shared" si="8"/>
        <v>3.6244727482753272E-2</v>
      </c>
      <c r="F100" s="9"/>
      <c r="G100" s="5">
        <f t="shared" si="9"/>
        <v>1.3136802702990503E-3</v>
      </c>
      <c r="H100" s="5"/>
      <c r="I100" s="5">
        <f t="shared" si="12"/>
        <v>0.185546875</v>
      </c>
      <c r="J100" s="5"/>
      <c r="T100">
        <f t="shared" si="10"/>
        <v>0.185546875</v>
      </c>
      <c r="U100" s="5">
        <f t="shared" si="11"/>
        <v>1.3136802702990503E-3</v>
      </c>
    </row>
    <row r="101" spans="1:21">
      <c r="A101">
        <v>1985</v>
      </c>
      <c r="B101" s="1" t="s">
        <v>0</v>
      </c>
      <c r="C101" s="1">
        <v>1.1000000000000001</v>
      </c>
      <c r="D101" t="s">
        <v>113</v>
      </c>
      <c r="E101" s="9">
        <f t="shared" si="8"/>
        <v>5.6079080867798274E-2</v>
      </c>
      <c r="F101" s="9"/>
      <c r="G101" s="5">
        <f t="shared" si="9"/>
        <v>3.1448633109770583E-3</v>
      </c>
      <c r="H101" s="5"/>
      <c r="I101" s="5">
        <f t="shared" si="12"/>
        <v>0.1875</v>
      </c>
      <c r="J101" s="5"/>
      <c r="T101">
        <f t="shared" si="10"/>
        <v>0.1875</v>
      </c>
      <c r="U101" s="5">
        <f t="shared" si="11"/>
        <v>3.1448633109770583E-3</v>
      </c>
    </row>
    <row r="102" spans="1:21">
      <c r="B102" s="1" t="s">
        <v>1</v>
      </c>
      <c r="C102" s="1">
        <v>2.2999999999999998</v>
      </c>
      <c r="D102" t="s">
        <v>114</v>
      </c>
      <c r="E102" s="9">
        <f t="shared" si="8"/>
        <v>5.5661748019956325E-2</v>
      </c>
      <c r="F102" s="9"/>
      <c r="G102" s="5">
        <f t="shared" si="9"/>
        <v>3.098230192637112E-3</v>
      </c>
      <c r="H102" s="5"/>
      <c r="I102" s="5">
        <f t="shared" si="12"/>
        <v>0.189453125</v>
      </c>
      <c r="J102" s="5"/>
      <c r="T102">
        <f t="shared" si="10"/>
        <v>0.189453125</v>
      </c>
      <c r="U102" s="5">
        <f t="shared" si="11"/>
        <v>3.098230192637112E-3</v>
      </c>
    </row>
    <row r="103" spans="1:21">
      <c r="B103" s="1" t="s">
        <v>2</v>
      </c>
      <c r="C103" s="1">
        <v>4.5</v>
      </c>
      <c r="D103" t="s">
        <v>115</v>
      </c>
      <c r="E103" s="9">
        <f t="shared" si="8"/>
        <v>4.1760949607973434E-2</v>
      </c>
      <c r="F103" s="9"/>
      <c r="G103" s="5">
        <f t="shared" si="9"/>
        <v>1.7439769121596965E-3</v>
      </c>
      <c r="H103" s="5"/>
      <c r="I103" s="5">
        <f t="shared" si="12"/>
        <v>0.19140625</v>
      </c>
      <c r="J103" s="5"/>
      <c r="T103">
        <f t="shared" si="10"/>
        <v>0.19140625</v>
      </c>
      <c r="U103" s="5">
        <f t="shared" si="11"/>
        <v>1.7439769121596965E-3</v>
      </c>
    </row>
    <row r="104" spans="1:21">
      <c r="B104" s="1" t="s">
        <v>3</v>
      </c>
      <c r="C104" s="1">
        <v>7.7</v>
      </c>
      <c r="D104" t="s">
        <v>116</v>
      </c>
      <c r="E104" s="9">
        <f t="shared" si="8"/>
        <v>7.5666874358124164E-2</v>
      </c>
      <c r="F104" s="9"/>
      <c r="G104" s="5">
        <f t="shared" si="9"/>
        <v>5.7254758751281477E-3</v>
      </c>
      <c r="H104" s="5"/>
      <c r="I104" s="5">
        <f t="shared" si="12"/>
        <v>0.193359375</v>
      </c>
      <c r="J104" s="5"/>
      <c r="T104">
        <f t="shared" si="10"/>
        <v>0.193359375</v>
      </c>
      <c r="U104" s="5">
        <f t="shared" si="11"/>
        <v>5.7254758751281477E-3</v>
      </c>
    </row>
    <row r="105" spans="1:21">
      <c r="B105" s="1" t="s">
        <v>4</v>
      </c>
      <c r="C105" s="1">
        <v>12.4</v>
      </c>
      <c r="D105" t="s">
        <v>117</v>
      </c>
      <c r="E105" s="9">
        <f t="shared" si="8"/>
        <v>8.8009737369004928E-2</v>
      </c>
      <c r="F105" s="9"/>
      <c r="G105" s="5">
        <f t="shared" si="9"/>
        <v>7.7457138717612227E-3</v>
      </c>
      <c r="H105" s="5"/>
      <c r="I105" s="5">
        <f t="shared" si="12"/>
        <v>0.1953125</v>
      </c>
      <c r="J105" s="5"/>
      <c r="T105">
        <f t="shared" si="10"/>
        <v>0.1953125</v>
      </c>
      <c r="U105" s="5">
        <f t="shared" si="11"/>
        <v>7.7457138717612227E-3</v>
      </c>
    </row>
    <row r="106" spans="1:21">
      <c r="B106" s="1" t="s">
        <v>5</v>
      </c>
      <c r="C106" s="1">
        <v>12.2</v>
      </c>
      <c r="D106" t="s">
        <v>118</v>
      </c>
      <c r="E106" s="9">
        <f t="shared" si="8"/>
        <v>7.4142580461395394E-2</v>
      </c>
      <c r="F106" s="9"/>
      <c r="G106" s="5">
        <f t="shared" si="9"/>
        <v>5.4971222374744898E-3</v>
      </c>
      <c r="H106" s="5"/>
      <c r="I106" s="5">
        <f t="shared" si="12"/>
        <v>0.197265625</v>
      </c>
      <c r="J106" s="5"/>
      <c r="T106">
        <f t="shared" si="10"/>
        <v>0.197265625</v>
      </c>
      <c r="U106" s="5">
        <f t="shared" si="11"/>
        <v>5.4971222374744898E-3</v>
      </c>
    </row>
    <row r="107" spans="1:21">
      <c r="B107" s="1" t="s">
        <v>6</v>
      </c>
      <c r="C107" s="1">
        <v>16</v>
      </c>
      <c r="D107" t="s">
        <v>119</v>
      </c>
      <c r="E107" s="9">
        <f t="shared" si="8"/>
        <v>3.7718152332540458E-2</v>
      </c>
      <c r="F107" s="9"/>
      <c r="G107" s="5">
        <f t="shared" si="9"/>
        <v>1.4226590153807272E-3</v>
      </c>
      <c r="H107" s="5"/>
      <c r="I107" s="5">
        <f t="shared" si="12"/>
        <v>0.19921875</v>
      </c>
      <c r="J107" s="5"/>
      <c r="T107">
        <f t="shared" si="10"/>
        <v>0.19921875</v>
      </c>
      <c r="U107" s="5">
        <f t="shared" si="11"/>
        <v>1.4226590153807272E-3</v>
      </c>
    </row>
    <row r="108" spans="1:21">
      <c r="B108" s="1" t="s">
        <v>7</v>
      </c>
      <c r="C108" s="1">
        <v>14.3</v>
      </c>
      <c r="D108" t="s">
        <v>120</v>
      </c>
      <c r="E108" s="9">
        <f t="shared" si="8"/>
        <v>8.1337886244715066E-2</v>
      </c>
      <c r="F108" s="9"/>
      <c r="G108" s="5">
        <f t="shared" si="9"/>
        <v>6.6158517387582081E-3</v>
      </c>
      <c r="H108" s="5"/>
      <c r="I108" s="5">
        <f t="shared" si="12"/>
        <v>0.201171875</v>
      </c>
      <c r="J108" s="5"/>
      <c r="T108">
        <f t="shared" si="10"/>
        <v>0.201171875</v>
      </c>
      <c r="U108" s="5">
        <f t="shared" si="11"/>
        <v>6.6158517387582081E-3</v>
      </c>
    </row>
    <row r="109" spans="1:21">
      <c r="B109" s="1" t="s">
        <v>8</v>
      </c>
      <c r="C109" s="1">
        <v>14.3</v>
      </c>
      <c r="D109" t="s">
        <v>121</v>
      </c>
      <c r="E109" s="9">
        <f t="shared" si="8"/>
        <v>6.3612318340544816E-2</v>
      </c>
      <c r="F109" s="9"/>
      <c r="G109" s="5">
        <f t="shared" si="9"/>
        <v>4.0465270446588143E-3</v>
      </c>
      <c r="H109" s="5"/>
      <c r="I109" s="5">
        <f t="shared" si="12"/>
        <v>0.203125</v>
      </c>
      <c r="J109" s="5"/>
      <c r="T109">
        <f t="shared" si="10"/>
        <v>0.203125</v>
      </c>
      <c r="U109" s="5">
        <f t="shared" si="11"/>
        <v>4.0465270446588143E-3</v>
      </c>
    </row>
    <row r="110" spans="1:21">
      <c r="B110" s="1" t="s">
        <v>9</v>
      </c>
      <c r="C110" s="1">
        <v>11.2</v>
      </c>
      <c r="D110" t="s">
        <v>122</v>
      </c>
      <c r="E110" s="9">
        <f t="shared" si="8"/>
        <v>3.1329672406165271E-2</v>
      </c>
      <c r="F110" s="9"/>
      <c r="G110" s="5">
        <f t="shared" si="9"/>
        <v>9.8154837307763351E-4</v>
      </c>
      <c r="H110" s="5"/>
      <c r="I110" s="5">
        <f t="shared" si="12"/>
        <v>0.205078125</v>
      </c>
      <c r="J110" s="5"/>
      <c r="T110">
        <f t="shared" si="10"/>
        <v>0.205078125</v>
      </c>
      <c r="U110" s="5">
        <f t="shared" si="11"/>
        <v>9.8154837307763351E-4</v>
      </c>
    </row>
    <row r="111" spans="1:21">
      <c r="B111" s="1" t="s">
        <v>10</v>
      </c>
      <c r="C111" s="1">
        <v>3.6</v>
      </c>
      <c r="D111" t="s">
        <v>123</v>
      </c>
      <c r="E111" s="9">
        <f t="shared" si="8"/>
        <v>0.12148637752325178</v>
      </c>
      <c r="F111" s="9"/>
      <c r="G111" s="5">
        <f t="shared" si="9"/>
        <v>1.4758939923722056E-2</v>
      </c>
      <c r="H111" s="5"/>
      <c r="I111" s="5">
        <f t="shared" si="12"/>
        <v>0.20703125</v>
      </c>
      <c r="J111" s="5"/>
      <c r="T111">
        <f t="shared" si="10"/>
        <v>0.20703125</v>
      </c>
      <c r="U111" s="5">
        <f t="shared" si="11"/>
        <v>1.4758939923722056E-2</v>
      </c>
    </row>
    <row r="112" spans="1:21">
      <c r="B112" s="1" t="s">
        <v>11</v>
      </c>
      <c r="C112" s="1">
        <v>5.8</v>
      </c>
      <c r="D112" t="s">
        <v>124</v>
      </c>
      <c r="E112" s="9">
        <f t="shared" si="8"/>
        <v>0.10991960301466588</v>
      </c>
      <c r="F112" s="9"/>
      <c r="G112" s="5">
        <f t="shared" si="9"/>
        <v>1.2082319126901745E-2</v>
      </c>
      <c r="H112" s="5"/>
      <c r="I112" s="5">
        <f t="shared" si="12"/>
        <v>0.208984375</v>
      </c>
      <c r="J112" s="5"/>
      <c r="T112">
        <f t="shared" si="10"/>
        <v>0.208984375</v>
      </c>
      <c r="U112" s="5">
        <f t="shared" si="11"/>
        <v>1.2082319126901745E-2</v>
      </c>
    </row>
    <row r="113" spans="1:21">
      <c r="A113">
        <v>1986</v>
      </c>
      <c r="B113" s="1" t="s">
        <v>0</v>
      </c>
      <c r="C113" s="1">
        <v>2.6</v>
      </c>
      <c r="D113" t="s">
        <v>125</v>
      </c>
      <c r="E113" s="9">
        <f t="shared" si="8"/>
        <v>4.1888216930498184E-2</v>
      </c>
      <c r="F113" s="9"/>
      <c r="G113" s="5">
        <f t="shared" si="9"/>
        <v>1.7546227176164747E-3</v>
      </c>
      <c r="H113" s="5"/>
      <c r="I113" s="5">
        <f t="shared" si="12"/>
        <v>0.2109375</v>
      </c>
      <c r="J113" s="5"/>
      <c r="T113">
        <f t="shared" si="10"/>
        <v>0.2109375</v>
      </c>
      <c r="U113" s="5">
        <f t="shared" si="11"/>
        <v>1.7546227176164747E-3</v>
      </c>
    </row>
    <row r="114" spans="1:21">
      <c r="B114" s="1" t="s">
        <v>1</v>
      </c>
      <c r="C114" s="1">
        <v>-1.5</v>
      </c>
      <c r="D114" t="s">
        <v>126</v>
      </c>
      <c r="E114" s="9">
        <f t="shared" si="8"/>
        <v>6.6181122523910813E-2</v>
      </c>
      <c r="F114" s="9"/>
      <c r="G114" s="5">
        <f t="shared" si="9"/>
        <v>4.3799409785248954E-3</v>
      </c>
      <c r="H114" s="5"/>
      <c r="I114" s="5">
        <f t="shared" si="12"/>
        <v>0.212890625</v>
      </c>
      <c r="J114" s="5"/>
      <c r="T114">
        <f t="shared" si="10"/>
        <v>0.212890625</v>
      </c>
      <c r="U114" s="5">
        <f t="shared" si="11"/>
        <v>4.3799409785248954E-3</v>
      </c>
    </row>
    <row r="115" spans="1:21">
      <c r="B115" s="1" t="s">
        <v>2</v>
      </c>
      <c r="C115" s="1">
        <v>4.7</v>
      </c>
      <c r="D115" t="s">
        <v>127</v>
      </c>
      <c r="E115" s="9">
        <f t="shared" si="8"/>
        <v>4.9222196889838185E-2</v>
      </c>
      <c r="F115" s="9"/>
      <c r="G115" s="5">
        <f t="shared" si="9"/>
        <v>2.4228246666619961E-3</v>
      </c>
      <c r="H115" s="5"/>
      <c r="I115" s="5">
        <f t="shared" si="12"/>
        <v>0.21484375</v>
      </c>
      <c r="J115" s="5"/>
      <c r="T115">
        <f t="shared" si="10"/>
        <v>0.21484375</v>
      </c>
      <c r="U115" s="5">
        <f t="shared" si="11"/>
        <v>2.4228246666619961E-3</v>
      </c>
    </row>
    <row r="116" spans="1:21">
      <c r="B116" s="1" t="s">
        <v>3</v>
      </c>
      <c r="C116" s="1">
        <v>5.5</v>
      </c>
      <c r="D116" t="s">
        <v>128</v>
      </c>
      <c r="E116" s="9">
        <f t="shared" si="8"/>
        <v>0.11743963808345693</v>
      </c>
      <c r="F116" s="9"/>
      <c r="G116" s="5">
        <f t="shared" si="9"/>
        <v>1.3792068593173348E-2</v>
      </c>
      <c r="H116" s="5"/>
      <c r="I116" s="5">
        <f t="shared" si="12"/>
        <v>0.216796875</v>
      </c>
      <c r="J116" s="5"/>
      <c r="T116">
        <f t="shared" si="10"/>
        <v>0.216796875</v>
      </c>
      <c r="U116" s="5">
        <f t="shared" si="11"/>
        <v>1.3792068593173348E-2</v>
      </c>
    </row>
    <row r="117" spans="1:21">
      <c r="B117" s="1" t="s">
        <v>4</v>
      </c>
      <c r="C117" s="1">
        <v>11.2</v>
      </c>
      <c r="D117" t="s">
        <v>129</v>
      </c>
      <c r="E117" s="9">
        <f t="shared" si="8"/>
        <v>5.9932064071804764E-2</v>
      </c>
      <c r="F117" s="9"/>
      <c r="G117" s="5">
        <f t="shared" si="9"/>
        <v>3.5918523039069113E-3</v>
      </c>
      <c r="H117" s="5"/>
      <c r="I117" s="5">
        <f t="shared" si="12"/>
        <v>0.21875</v>
      </c>
      <c r="J117" s="5"/>
      <c r="T117">
        <f t="shared" si="10"/>
        <v>0.21875</v>
      </c>
      <c r="U117" s="5">
        <f t="shared" si="11"/>
        <v>3.5918523039069113E-3</v>
      </c>
    </row>
    <row r="118" spans="1:21">
      <c r="B118" s="1" t="s">
        <v>5</v>
      </c>
      <c r="C118" s="1">
        <v>14.6</v>
      </c>
      <c r="D118" t="s">
        <v>130</v>
      </c>
      <c r="E118" s="9">
        <f t="shared" si="8"/>
        <v>1.6644629257474834E-2</v>
      </c>
      <c r="F118" s="9"/>
      <c r="G118" s="5">
        <f t="shared" si="9"/>
        <v>2.7704368311878727E-4</v>
      </c>
      <c r="H118" s="5"/>
      <c r="I118" s="5">
        <f t="shared" si="12"/>
        <v>0.220703125</v>
      </c>
      <c r="J118" s="5"/>
      <c r="T118">
        <f t="shared" si="10"/>
        <v>0.220703125</v>
      </c>
      <c r="U118" s="5">
        <f t="shared" si="11"/>
        <v>2.7704368311878727E-4</v>
      </c>
    </row>
    <row r="119" spans="1:21">
      <c r="B119" s="1" t="s">
        <v>6</v>
      </c>
      <c r="C119" s="1">
        <v>15.7</v>
      </c>
      <c r="D119" t="s">
        <v>131</v>
      </c>
      <c r="E119" s="9">
        <f t="shared" si="8"/>
        <v>8.2974302550580234E-2</v>
      </c>
      <c r="F119" s="9"/>
      <c r="G119" s="5">
        <f t="shared" si="9"/>
        <v>6.8847348837552252E-3</v>
      </c>
      <c r="H119" s="5"/>
      <c r="I119" s="5">
        <f t="shared" si="12"/>
        <v>0.22265625</v>
      </c>
      <c r="J119" s="5"/>
      <c r="T119">
        <f t="shared" si="10"/>
        <v>0.22265625</v>
      </c>
      <c r="U119" s="5">
        <f t="shared" si="11"/>
        <v>6.8847348837552252E-3</v>
      </c>
    </row>
    <row r="120" spans="1:21">
      <c r="B120" s="1" t="s">
        <v>7</v>
      </c>
      <c r="C120" s="1">
        <v>13.4</v>
      </c>
      <c r="D120" t="s">
        <v>132</v>
      </c>
      <c r="E120" s="9">
        <f t="shared" si="8"/>
        <v>0.10801121978540021</v>
      </c>
      <c r="F120" s="9"/>
      <c r="G120" s="5">
        <f t="shared" si="9"/>
        <v>1.166642359953003E-2</v>
      </c>
      <c r="H120" s="5"/>
      <c r="I120" s="5">
        <f t="shared" si="12"/>
        <v>0.224609375</v>
      </c>
      <c r="J120" s="5"/>
      <c r="T120">
        <f t="shared" si="10"/>
        <v>0.224609375</v>
      </c>
      <c r="U120" s="5">
        <f t="shared" si="11"/>
        <v>1.166642359953003E-2</v>
      </c>
    </row>
    <row r="121" spans="1:21">
      <c r="B121" s="1" t="s">
        <v>8</v>
      </c>
      <c r="C121" s="1">
        <v>12.2</v>
      </c>
      <c r="D121" t="s">
        <v>133</v>
      </c>
      <c r="E121" s="9">
        <f t="shared" si="8"/>
        <v>0.16459234706001363</v>
      </c>
      <c r="F121" s="9"/>
      <c r="G121" s="5">
        <f t="shared" si="9"/>
        <v>2.7090640710723979E-2</v>
      </c>
      <c r="H121" s="5"/>
      <c r="I121" s="5">
        <f t="shared" si="12"/>
        <v>0.2265625</v>
      </c>
      <c r="J121" s="5"/>
      <c r="T121">
        <f t="shared" si="10"/>
        <v>0.2265625</v>
      </c>
      <c r="U121" s="5">
        <f t="shared" si="11"/>
        <v>2.7090640710723979E-2</v>
      </c>
    </row>
    <row r="122" spans="1:21">
      <c r="B122" s="1" t="s">
        <v>9</v>
      </c>
      <c r="C122" s="1">
        <v>10.9</v>
      </c>
      <c r="D122" t="s">
        <v>134</v>
      </c>
      <c r="E122" s="9">
        <f t="shared" si="8"/>
        <v>0.12740635068153028</v>
      </c>
      <c r="F122" s="9"/>
      <c r="G122" s="5">
        <f t="shared" si="9"/>
        <v>1.623237819398507E-2</v>
      </c>
      <c r="H122" s="5"/>
      <c r="I122" s="5">
        <f t="shared" si="12"/>
        <v>0.228515625</v>
      </c>
      <c r="J122" s="5"/>
      <c r="T122">
        <f t="shared" si="10"/>
        <v>0.228515625</v>
      </c>
      <c r="U122" s="5">
        <f t="shared" si="11"/>
        <v>1.623237819398507E-2</v>
      </c>
    </row>
    <row r="123" spans="1:21">
      <c r="B123" s="1" t="s">
        <v>10</v>
      </c>
      <c r="C123" s="1">
        <v>5.9</v>
      </c>
      <c r="D123" t="s">
        <v>135</v>
      </c>
      <c r="E123" s="9">
        <f t="shared" si="8"/>
        <v>5.6587815173849962E-2</v>
      </c>
      <c r="F123" s="9"/>
      <c r="G123" s="5">
        <f t="shared" si="9"/>
        <v>3.2021808261498042E-3</v>
      </c>
      <c r="H123" s="5"/>
      <c r="I123" s="5">
        <f t="shared" si="12"/>
        <v>0.23046875</v>
      </c>
      <c r="J123" s="5"/>
      <c r="T123">
        <f t="shared" si="10"/>
        <v>0.23046875</v>
      </c>
      <c r="U123" s="5">
        <f t="shared" si="11"/>
        <v>3.2021808261498042E-3</v>
      </c>
    </row>
    <row r="124" spans="1:21">
      <c r="B124" s="1" t="s">
        <v>11</v>
      </c>
      <c r="C124" s="1">
        <v>4.5</v>
      </c>
      <c r="D124" t="s">
        <v>136</v>
      </c>
      <c r="E124" s="9">
        <f t="shared" si="8"/>
        <v>3.4749300355379778E-2</v>
      </c>
      <c r="F124" s="9"/>
      <c r="G124" s="5">
        <f t="shared" si="9"/>
        <v>1.2075138751883971E-3</v>
      </c>
      <c r="H124" s="5"/>
      <c r="I124" s="5">
        <f t="shared" si="12"/>
        <v>0.232421875</v>
      </c>
      <c r="J124" s="5"/>
      <c r="T124">
        <f t="shared" si="10"/>
        <v>0.232421875</v>
      </c>
      <c r="U124" s="5">
        <f t="shared" si="11"/>
        <v>1.2075138751883971E-3</v>
      </c>
    </row>
    <row r="125" spans="1:21">
      <c r="A125">
        <v>1987</v>
      </c>
      <c r="B125" s="1" t="s">
        <v>0</v>
      </c>
      <c r="C125" s="1">
        <v>-0.1</v>
      </c>
      <c r="D125" t="s">
        <v>137</v>
      </c>
      <c r="E125" s="9">
        <f t="shared" si="8"/>
        <v>5.009777765054247E-2</v>
      </c>
      <c r="F125" s="9"/>
      <c r="G125" s="5">
        <f t="shared" si="9"/>
        <v>2.5097873255231925E-3</v>
      </c>
      <c r="H125" s="5"/>
      <c r="I125" s="5">
        <f t="shared" si="12"/>
        <v>0.234375</v>
      </c>
      <c r="J125" s="5"/>
      <c r="T125">
        <f t="shared" si="10"/>
        <v>0.234375</v>
      </c>
      <c r="U125" s="5">
        <f t="shared" si="11"/>
        <v>2.5097873255231925E-3</v>
      </c>
    </row>
    <row r="126" spans="1:21">
      <c r="B126" s="1" t="s">
        <v>1</v>
      </c>
      <c r="C126" s="1">
        <v>2.5</v>
      </c>
      <c r="D126" t="s">
        <v>138</v>
      </c>
      <c r="E126" s="9">
        <f t="shared" si="8"/>
        <v>0.12752112739315971</v>
      </c>
      <c r="F126" s="9"/>
      <c r="G126" s="5">
        <f t="shared" si="9"/>
        <v>1.6261637931622469E-2</v>
      </c>
      <c r="H126" s="5"/>
      <c r="I126" s="5">
        <f t="shared" si="12"/>
        <v>0.236328125</v>
      </c>
      <c r="J126" s="5"/>
      <c r="T126">
        <f t="shared" si="10"/>
        <v>0.236328125</v>
      </c>
      <c r="U126" s="5">
        <f t="shared" si="11"/>
        <v>1.6261637931622469E-2</v>
      </c>
    </row>
    <row r="127" spans="1:21">
      <c r="B127" s="1" t="s">
        <v>2</v>
      </c>
      <c r="C127" s="1">
        <v>4.0999999999999996</v>
      </c>
      <c r="D127" t="s">
        <v>139</v>
      </c>
      <c r="E127" s="9">
        <f t="shared" si="8"/>
        <v>6.3747402016016835E-2</v>
      </c>
      <c r="F127" s="9"/>
      <c r="G127" s="5">
        <f t="shared" si="9"/>
        <v>4.0637312637916674E-3</v>
      </c>
      <c r="H127" s="5"/>
      <c r="I127" s="5">
        <f t="shared" si="12"/>
        <v>0.23828125</v>
      </c>
      <c r="J127" s="5"/>
      <c r="T127">
        <f t="shared" si="10"/>
        <v>0.23828125</v>
      </c>
      <c r="U127" s="5">
        <f t="shared" si="11"/>
        <v>4.0637312637916674E-3</v>
      </c>
    </row>
    <row r="128" spans="1:21">
      <c r="B128" s="1" t="s">
        <v>3</v>
      </c>
      <c r="C128" s="1">
        <v>10.3</v>
      </c>
      <c r="D128" t="s">
        <v>140</v>
      </c>
      <c r="E128" s="9">
        <f t="shared" si="8"/>
        <v>8.8859005387949497E-2</v>
      </c>
      <c r="F128" s="9"/>
      <c r="G128" s="5">
        <f t="shared" si="9"/>
        <v>7.8959228385356382E-3</v>
      </c>
      <c r="H128" s="5"/>
      <c r="I128" s="5">
        <f t="shared" si="12"/>
        <v>0.240234375</v>
      </c>
      <c r="J128" s="5"/>
      <c r="T128">
        <f t="shared" si="10"/>
        <v>0.240234375</v>
      </c>
      <c r="U128" s="5">
        <f t="shared" si="11"/>
        <v>7.8959228385356382E-3</v>
      </c>
    </row>
    <row r="129" spans="1:21">
      <c r="B129" s="1" t="s">
        <v>4</v>
      </c>
      <c r="C129" s="1">
        <v>10.5</v>
      </c>
      <c r="D129" t="s">
        <v>141</v>
      </c>
      <c r="E129" s="9">
        <f t="shared" si="8"/>
        <v>2.6448788518773476E-2</v>
      </c>
      <c r="F129" s="9"/>
      <c r="G129" s="5">
        <f t="shared" si="9"/>
        <v>6.9953841411080368E-4</v>
      </c>
      <c r="H129" s="5"/>
      <c r="I129" s="5">
        <f t="shared" si="12"/>
        <v>0.2421875</v>
      </c>
      <c r="J129" s="5"/>
      <c r="T129">
        <f t="shared" si="10"/>
        <v>0.2421875</v>
      </c>
      <c r="U129" s="5">
        <f t="shared" si="11"/>
        <v>6.9953841411080368E-4</v>
      </c>
    </row>
    <row r="130" spans="1:21">
      <c r="B130" s="1" t="s">
        <v>5</v>
      </c>
      <c r="C130" s="1">
        <v>12</v>
      </c>
      <c r="D130" t="s">
        <v>142</v>
      </c>
      <c r="E130" s="9">
        <f t="shared" si="8"/>
        <v>4.6795305514540378E-2</v>
      </c>
      <c r="F130" s="9"/>
      <c r="G130" s="5">
        <f t="shared" si="9"/>
        <v>2.1898006181991733E-3</v>
      </c>
      <c r="H130" s="5"/>
      <c r="I130" s="5">
        <f t="shared" si="12"/>
        <v>0.244140625</v>
      </c>
      <c r="J130" s="5"/>
      <c r="T130">
        <f t="shared" si="10"/>
        <v>0.244140625</v>
      </c>
      <c r="U130" s="5">
        <f t="shared" si="11"/>
        <v>2.1898006181991733E-3</v>
      </c>
    </row>
    <row r="131" spans="1:21">
      <c r="B131" s="1" t="s">
        <v>6</v>
      </c>
      <c r="C131" s="1">
        <v>14.6</v>
      </c>
      <c r="D131" t="s">
        <v>143</v>
      </c>
      <c r="E131" s="9">
        <f t="shared" si="8"/>
        <v>7.7104581117232562E-2</v>
      </c>
      <c r="F131" s="9"/>
      <c r="G131" s="5">
        <f t="shared" si="9"/>
        <v>5.9451164292638964E-3</v>
      </c>
      <c r="H131" s="5"/>
      <c r="I131" s="5">
        <f t="shared" si="12"/>
        <v>0.24609375</v>
      </c>
      <c r="J131" s="5"/>
      <c r="T131">
        <f t="shared" si="10"/>
        <v>0.24609375</v>
      </c>
      <c r="U131" s="5">
        <f t="shared" si="11"/>
        <v>5.9451164292638964E-3</v>
      </c>
    </row>
    <row r="132" spans="1:21">
      <c r="B132" s="1" t="s">
        <v>7</v>
      </c>
      <c r="C132" s="1">
        <v>15.5</v>
      </c>
      <c r="D132" t="s">
        <v>144</v>
      </c>
      <c r="E132" s="9">
        <f t="shared" si="8"/>
        <v>9.1691520582048186E-2</v>
      </c>
      <c r="F132" s="9"/>
      <c r="G132" s="5">
        <f t="shared" si="9"/>
        <v>8.4073349466481668E-3</v>
      </c>
      <c r="H132" s="5"/>
      <c r="I132" s="5">
        <f t="shared" si="12"/>
        <v>0.248046875</v>
      </c>
      <c r="J132" s="5"/>
      <c r="T132">
        <f t="shared" si="10"/>
        <v>0.248046875</v>
      </c>
      <c r="U132" s="5">
        <f t="shared" si="11"/>
        <v>8.4073349466481668E-3</v>
      </c>
    </row>
    <row r="133" spans="1:21">
      <c r="B133" s="1" t="s">
        <v>8</v>
      </c>
      <c r="C133" s="1">
        <v>13.1</v>
      </c>
      <c r="D133" t="s">
        <v>145</v>
      </c>
      <c r="E133" s="9">
        <f t="shared" si="8"/>
        <v>7.4523428900434494E-2</v>
      </c>
      <c r="F133" s="9"/>
      <c r="G133" s="5">
        <f t="shared" si="9"/>
        <v>5.553741455078115E-3</v>
      </c>
      <c r="H133" s="5"/>
      <c r="I133" s="5">
        <f t="shared" si="12"/>
        <v>0.25</v>
      </c>
      <c r="J133" s="5"/>
      <c r="T133">
        <f t="shared" si="10"/>
        <v>0.25</v>
      </c>
      <c r="U133" s="5">
        <f t="shared" si="11"/>
        <v>5.553741455078115E-3</v>
      </c>
    </row>
    <row r="134" spans="1:21">
      <c r="B134" s="1" t="s">
        <v>9</v>
      </c>
      <c r="C134" s="1">
        <v>9.4</v>
      </c>
      <c r="D134" t="s">
        <v>146</v>
      </c>
      <c r="E134" s="9">
        <f t="shared" ref="E134:E197" si="13">SQRT(2)*IMABS(D134)/$K$1</f>
        <v>7.5997869499564344E-2</v>
      </c>
      <c r="F134" s="9"/>
      <c r="G134" s="5">
        <f t="shared" ref="G134:G197" si="14">E134^2</f>
        <v>5.7756761684728125E-3</v>
      </c>
      <c r="H134" s="5"/>
      <c r="I134" s="5">
        <f t="shared" si="12"/>
        <v>0.251953125</v>
      </c>
      <c r="J134" s="5"/>
      <c r="T134">
        <f t="shared" ref="T134:T197" si="15">I134</f>
        <v>0.251953125</v>
      </c>
      <c r="U134" s="5">
        <f t="shared" ref="U134:U197" si="16">G134</f>
        <v>5.7756761684728125E-3</v>
      </c>
    </row>
    <row r="135" spans="1:21">
      <c r="B135" s="1" t="s">
        <v>10</v>
      </c>
      <c r="C135" s="1">
        <v>6.6</v>
      </c>
      <c r="D135" t="s">
        <v>147</v>
      </c>
      <c r="E135" s="9">
        <f t="shared" si="13"/>
        <v>6.4400445268103859E-2</v>
      </c>
      <c r="F135" s="9"/>
      <c r="G135" s="5">
        <f t="shared" si="14"/>
        <v>4.147417350730041E-3</v>
      </c>
      <c r="H135" s="5"/>
      <c r="I135" s="5">
        <f t="shared" ref="I135:I198" si="17">I134+$K$7</f>
        <v>0.25390625</v>
      </c>
      <c r="J135" s="5"/>
      <c r="T135">
        <f t="shared" si="15"/>
        <v>0.25390625</v>
      </c>
      <c r="U135" s="5">
        <f t="shared" si="16"/>
        <v>4.147417350730041E-3</v>
      </c>
    </row>
    <row r="136" spans="1:21">
      <c r="B136" s="1" t="s">
        <v>11</v>
      </c>
      <c r="C136" s="1">
        <v>5.7</v>
      </c>
      <c r="D136" t="s">
        <v>148</v>
      </c>
      <c r="E136" s="9">
        <f t="shared" si="13"/>
        <v>5.3141472074739113E-2</v>
      </c>
      <c r="F136" s="9"/>
      <c r="G136" s="5">
        <f t="shared" si="14"/>
        <v>2.824016054270277E-3</v>
      </c>
      <c r="H136" s="5"/>
      <c r="I136" s="5">
        <f t="shared" si="17"/>
        <v>0.255859375</v>
      </c>
      <c r="J136" s="5"/>
      <c r="T136">
        <f t="shared" si="15"/>
        <v>0.255859375</v>
      </c>
      <c r="U136" s="5">
        <f t="shared" si="16"/>
        <v>2.824016054270277E-3</v>
      </c>
    </row>
    <row r="137" spans="1:21">
      <c r="A137">
        <v>1988</v>
      </c>
      <c r="B137" s="1" t="s">
        <v>0</v>
      </c>
      <c r="C137" s="1">
        <v>4.9000000000000004</v>
      </c>
      <c r="D137" t="s">
        <v>149</v>
      </c>
      <c r="E137" s="9">
        <f t="shared" si="13"/>
        <v>5.0851068518673728E-2</v>
      </c>
      <c r="F137" s="9"/>
      <c r="G137" s="5">
        <f t="shared" si="14"/>
        <v>2.5858311694908504E-3</v>
      </c>
      <c r="H137" s="5"/>
      <c r="I137" s="5">
        <f t="shared" si="17"/>
        <v>0.2578125</v>
      </c>
      <c r="J137" s="5"/>
      <c r="T137">
        <f t="shared" si="15"/>
        <v>0.2578125</v>
      </c>
      <c r="U137" s="5">
        <f t="shared" si="16"/>
        <v>2.5858311694908504E-3</v>
      </c>
    </row>
    <row r="138" spans="1:21">
      <c r="B138" s="1" t="s">
        <v>1</v>
      </c>
      <c r="C138" s="1">
        <v>4.5999999999999996</v>
      </c>
      <c r="D138" t="s">
        <v>150</v>
      </c>
      <c r="E138" s="9">
        <f t="shared" si="13"/>
        <v>7.5898292017706426E-2</v>
      </c>
      <c r="F138" s="9"/>
      <c r="G138" s="5">
        <f t="shared" si="14"/>
        <v>5.7605507312050389E-3</v>
      </c>
      <c r="H138" s="5"/>
      <c r="I138" s="5">
        <f t="shared" si="17"/>
        <v>0.259765625</v>
      </c>
      <c r="J138" s="5"/>
      <c r="T138">
        <f t="shared" si="15"/>
        <v>0.259765625</v>
      </c>
      <c r="U138" s="5">
        <f t="shared" si="16"/>
        <v>5.7605507312050389E-3</v>
      </c>
    </row>
    <row r="139" spans="1:21">
      <c r="B139" s="1" t="s">
        <v>2</v>
      </c>
      <c r="C139" s="1">
        <v>5.5</v>
      </c>
      <c r="D139" t="s">
        <v>151</v>
      </c>
      <c r="E139" s="9">
        <f t="shared" si="13"/>
        <v>2.8665699927039958E-2</v>
      </c>
      <c r="F139" s="9"/>
      <c r="G139" s="5">
        <f t="shared" si="14"/>
        <v>8.2172235230709863E-4</v>
      </c>
      <c r="H139" s="5"/>
      <c r="I139" s="5">
        <f t="shared" si="17"/>
        <v>0.26171875</v>
      </c>
      <c r="J139" s="5"/>
      <c r="T139">
        <f t="shared" si="15"/>
        <v>0.26171875</v>
      </c>
      <c r="U139" s="5">
        <f t="shared" si="16"/>
        <v>8.2172235230709863E-4</v>
      </c>
    </row>
    <row r="140" spans="1:21">
      <c r="B140" s="1" t="s">
        <v>3</v>
      </c>
      <c r="C140" s="1">
        <v>8.1</v>
      </c>
      <c r="D140" t="s">
        <v>152</v>
      </c>
      <c r="E140" s="9">
        <f t="shared" si="13"/>
        <v>7.0274746889146991E-2</v>
      </c>
      <c r="F140" s="9"/>
      <c r="G140" s="5">
        <f t="shared" si="14"/>
        <v>4.9385400503336747E-3</v>
      </c>
      <c r="H140" s="5"/>
      <c r="I140" s="5">
        <f t="shared" si="17"/>
        <v>0.263671875</v>
      </c>
      <c r="J140" s="5"/>
      <c r="T140">
        <f t="shared" si="15"/>
        <v>0.263671875</v>
      </c>
      <c r="U140" s="5">
        <f t="shared" si="16"/>
        <v>4.9385400503336747E-3</v>
      </c>
    </row>
    <row r="141" spans="1:21">
      <c r="B141" s="1" t="s">
        <v>4</v>
      </c>
      <c r="C141" s="1">
        <v>11.5</v>
      </c>
      <c r="D141" t="s">
        <v>153</v>
      </c>
      <c r="E141" s="9">
        <f t="shared" si="13"/>
        <v>8.1723068043268537E-2</v>
      </c>
      <c r="F141" s="9"/>
      <c r="G141" s="5">
        <f t="shared" si="14"/>
        <v>6.6786598504046989E-3</v>
      </c>
      <c r="H141" s="5"/>
      <c r="I141" s="5">
        <f t="shared" si="17"/>
        <v>0.265625</v>
      </c>
      <c r="J141" s="5"/>
      <c r="T141">
        <f t="shared" si="15"/>
        <v>0.265625</v>
      </c>
      <c r="U141" s="5">
        <f t="shared" si="16"/>
        <v>6.6786598504046989E-3</v>
      </c>
    </row>
    <row r="142" spans="1:21">
      <c r="B142" s="1" t="s">
        <v>5</v>
      </c>
      <c r="C142" s="1">
        <v>14.8</v>
      </c>
      <c r="D142" t="s">
        <v>154</v>
      </c>
      <c r="E142" s="9">
        <f t="shared" si="13"/>
        <v>0.10171168708002643</v>
      </c>
      <c r="F142" s="9"/>
      <c r="G142" s="5">
        <f t="shared" si="14"/>
        <v>1.0345267288665215E-2</v>
      </c>
      <c r="H142" s="5"/>
      <c r="I142" s="5">
        <f t="shared" si="17"/>
        <v>0.267578125</v>
      </c>
      <c r="J142" s="5"/>
      <c r="T142">
        <f t="shared" si="15"/>
        <v>0.267578125</v>
      </c>
      <c r="U142" s="5">
        <f t="shared" si="16"/>
        <v>1.0345267288665215E-2</v>
      </c>
    </row>
    <row r="143" spans="1:21">
      <c r="B143" s="1" t="s">
        <v>6</v>
      </c>
      <c r="C143" s="1">
        <v>14.7</v>
      </c>
      <c r="D143" t="s">
        <v>155</v>
      </c>
      <c r="E143" s="9">
        <f t="shared" si="13"/>
        <v>3.6610751606649276E-2</v>
      </c>
      <c r="F143" s="9"/>
      <c r="G143" s="5">
        <f t="shared" si="14"/>
        <v>1.3403471332037726E-3</v>
      </c>
      <c r="H143" s="5"/>
      <c r="I143" s="5">
        <f t="shared" si="17"/>
        <v>0.26953125</v>
      </c>
      <c r="J143" s="5"/>
      <c r="T143">
        <f t="shared" si="15"/>
        <v>0.26953125</v>
      </c>
      <c r="U143" s="5">
        <f t="shared" si="16"/>
        <v>1.3403471332037726E-3</v>
      </c>
    </row>
    <row r="144" spans="1:21">
      <c r="B144" s="1" t="s">
        <v>7</v>
      </c>
      <c r="C144" s="1">
        <v>15.8</v>
      </c>
      <c r="D144" t="s">
        <v>156</v>
      </c>
      <c r="E144" s="9">
        <f t="shared" si="13"/>
        <v>1.4983299117197656E-2</v>
      </c>
      <c r="F144" s="9"/>
      <c r="G144" s="5">
        <f t="shared" si="14"/>
        <v>2.2449925243541607E-4</v>
      </c>
      <c r="H144" s="5"/>
      <c r="I144" s="5">
        <f t="shared" si="17"/>
        <v>0.271484375</v>
      </c>
      <c r="J144" s="5"/>
      <c r="T144">
        <f t="shared" si="15"/>
        <v>0.271484375</v>
      </c>
      <c r="U144" s="5">
        <f t="shared" si="16"/>
        <v>2.2449925243541607E-4</v>
      </c>
    </row>
    <row r="145" spans="1:21">
      <c r="B145" s="1" t="s">
        <v>8</v>
      </c>
      <c r="C145" s="1">
        <v>12.4</v>
      </c>
      <c r="D145" t="s">
        <v>157</v>
      </c>
      <c r="E145" s="9">
        <f t="shared" si="13"/>
        <v>0.10354306466131306</v>
      </c>
      <c r="F145" s="9"/>
      <c r="G145" s="5">
        <f t="shared" si="14"/>
        <v>1.0721166239456858E-2</v>
      </c>
      <c r="H145" s="5"/>
      <c r="I145" s="5">
        <f t="shared" si="17"/>
        <v>0.2734375</v>
      </c>
      <c r="J145" s="5"/>
      <c r="T145">
        <f t="shared" si="15"/>
        <v>0.2734375</v>
      </c>
      <c r="U145" s="5">
        <f t="shared" si="16"/>
        <v>1.0721166239456858E-2</v>
      </c>
    </row>
    <row r="146" spans="1:21">
      <c r="B146" s="1" t="s">
        <v>9</v>
      </c>
      <c r="C146" s="1">
        <v>9.8000000000000007</v>
      </c>
      <c r="D146" t="s">
        <v>158</v>
      </c>
      <c r="E146" s="9">
        <f t="shared" si="13"/>
        <v>6.302110789072235E-2</v>
      </c>
      <c r="F146" s="9"/>
      <c r="G146" s="5">
        <f t="shared" si="14"/>
        <v>3.971660039774067E-3</v>
      </c>
      <c r="H146" s="5"/>
      <c r="I146" s="5">
        <f t="shared" si="17"/>
        <v>0.275390625</v>
      </c>
      <c r="J146" s="5"/>
      <c r="T146">
        <f t="shared" si="15"/>
        <v>0.275390625</v>
      </c>
      <c r="U146" s="5">
        <f t="shared" si="16"/>
        <v>3.971660039774067E-3</v>
      </c>
    </row>
    <row r="147" spans="1:21">
      <c r="B147" s="1" t="s">
        <v>10</v>
      </c>
      <c r="C147" s="1">
        <v>5.7</v>
      </c>
      <c r="D147" t="s">
        <v>159</v>
      </c>
      <c r="E147" s="9">
        <f t="shared" si="13"/>
        <v>6.7982641169951993E-2</v>
      </c>
      <c r="F147" s="9"/>
      <c r="G147" s="5">
        <f t="shared" si="14"/>
        <v>4.6216395004424517E-3</v>
      </c>
      <c r="H147" s="5"/>
      <c r="I147" s="5">
        <f t="shared" si="17"/>
        <v>0.27734375</v>
      </c>
      <c r="J147" s="5"/>
      <c r="T147">
        <f t="shared" si="15"/>
        <v>0.27734375</v>
      </c>
      <c r="U147" s="5">
        <f t="shared" si="16"/>
        <v>4.6216395004424517E-3</v>
      </c>
    </row>
    <row r="148" spans="1:21">
      <c r="B148" s="1" t="s">
        <v>11</v>
      </c>
      <c r="C148" s="1">
        <v>7.5</v>
      </c>
      <c r="D148" t="s">
        <v>160</v>
      </c>
      <c r="E148" s="9">
        <f t="shared" si="13"/>
        <v>2.8177897484871144E-2</v>
      </c>
      <c r="F148" s="9"/>
      <c r="G148" s="5">
        <f t="shared" si="14"/>
        <v>7.9399390666790753E-4</v>
      </c>
      <c r="H148" s="5"/>
      <c r="I148" s="5">
        <f t="shared" si="17"/>
        <v>0.279296875</v>
      </c>
      <c r="J148" s="5"/>
      <c r="T148">
        <f t="shared" si="15"/>
        <v>0.279296875</v>
      </c>
      <c r="U148" s="5">
        <f t="shared" si="16"/>
        <v>7.9399390666790753E-4</v>
      </c>
    </row>
    <row r="149" spans="1:21">
      <c r="A149">
        <v>1989</v>
      </c>
      <c r="B149" s="1" t="s">
        <v>0</v>
      </c>
      <c r="C149" s="1">
        <v>6.3</v>
      </c>
      <c r="D149" t="s">
        <v>161</v>
      </c>
      <c r="E149" s="9">
        <f t="shared" si="13"/>
        <v>5.6106101262076061E-2</v>
      </c>
      <c r="F149" s="9"/>
      <c r="G149" s="5">
        <f t="shared" si="14"/>
        <v>3.147894598830333E-3</v>
      </c>
      <c r="H149" s="5"/>
      <c r="I149" s="5">
        <f t="shared" si="17"/>
        <v>0.28125</v>
      </c>
      <c r="J149" s="5"/>
      <c r="T149">
        <f t="shared" si="15"/>
        <v>0.28125</v>
      </c>
      <c r="U149" s="5">
        <f t="shared" si="16"/>
        <v>3.147894598830333E-3</v>
      </c>
    </row>
    <row r="150" spans="1:21">
      <c r="B150" s="1" t="s">
        <v>1</v>
      </c>
      <c r="C150" s="1">
        <v>5.7</v>
      </c>
      <c r="D150" t="s">
        <v>162</v>
      </c>
      <c r="E150" s="9">
        <f t="shared" si="13"/>
        <v>0.10763916171562862</v>
      </c>
      <c r="F150" s="9"/>
      <c r="G150" s="5">
        <f t="shared" si="14"/>
        <v>1.1586189134843251E-2</v>
      </c>
      <c r="H150" s="5"/>
      <c r="I150" s="5">
        <f t="shared" si="17"/>
        <v>0.283203125</v>
      </c>
      <c r="J150" s="5"/>
      <c r="T150">
        <f t="shared" si="15"/>
        <v>0.283203125</v>
      </c>
      <c r="U150" s="5">
        <f t="shared" si="16"/>
        <v>1.1586189134843251E-2</v>
      </c>
    </row>
    <row r="151" spans="1:21">
      <c r="B151" s="1" t="s">
        <v>2</v>
      </c>
      <c r="C151" s="1">
        <v>7</v>
      </c>
      <c r="D151" t="s">
        <v>163</v>
      </c>
      <c r="E151" s="9">
        <f t="shared" si="13"/>
        <v>7.8989025757942519E-2</v>
      </c>
      <c r="F151" s="9"/>
      <c r="G151" s="5">
        <f t="shared" si="14"/>
        <v>6.2392661901889065E-3</v>
      </c>
      <c r="H151" s="5"/>
      <c r="I151" s="5">
        <f t="shared" si="17"/>
        <v>0.28515625</v>
      </c>
      <c r="J151" s="5"/>
      <c r="T151">
        <f t="shared" si="15"/>
        <v>0.28515625</v>
      </c>
      <c r="U151" s="5">
        <f t="shared" si="16"/>
        <v>6.2392661901889065E-3</v>
      </c>
    </row>
    <row r="152" spans="1:21">
      <c r="B152" s="1" t="s">
        <v>3</v>
      </c>
      <c r="C152" s="1">
        <v>6.1</v>
      </c>
      <c r="D152" t="s">
        <v>164</v>
      </c>
      <c r="E152" s="9">
        <f t="shared" si="13"/>
        <v>4.970170806174342E-2</v>
      </c>
      <c r="F152" s="9"/>
      <c r="G152" s="5">
        <f t="shared" si="14"/>
        <v>2.4702597842547708E-3</v>
      </c>
      <c r="H152" s="5"/>
      <c r="I152" s="5">
        <f t="shared" si="17"/>
        <v>0.287109375</v>
      </c>
      <c r="J152" s="5"/>
      <c r="T152">
        <f t="shared" si="15"/>
        <v>0.287109375</v>
      </c>
      <c r="U152" s="5">
        <f t="shared" si="16"/>
        <v>2.4702597842547708E-3</v>
      </c>
    </row>
    <row r="153" spans="1:21">
      <c r="B153" s="1" t="s">
        <v>4</v>
      </c>
      <c r="C153" s="1">
        <v>13.3</v>
      </c>
      <c r="D153" t="s">
        <v>165</v>
      </c>
      <c r="E153" s="9">
        <f t="shared" si="13"/>
        <v>5.247058208745814E-2</v>
      </c>
      <c r="F153" s="9"/>
      <c r="G153" s="5">
        <f t="shared" si="14"/>
        <v>2.7531619845966829E-3</v>
      </c>
      <c r="H153" s="5"/>
      <c r="I153" s="5">
        <f t="shared" si="17"/>
        <v>0.2890625</v>
      </c>
      <c r="J153" s="5"/>
      <c r="T153">
        <f t="shared" si="15"/>
        <v>0.2890625</v>
      </c>
      <c r="U153" s="5">
        <f t="shared" si="16"/>
        <v>2.7531619845966829E-3</v>
      </c>
    </row>
    <row r="154" spans="1:21">
      <c r="B154" s="1" t="s">
        <v>5</v>
      </c>
      <c r="C154" s="1">
        <v>15</v>
      </c>
      <c r="D154" t="s">
        <v>166</v>
      </c>
      <c r="E154" s="9">
        <f t="shared" si="13"/>
        <v>0.11170778450853527</v>
      </c>
      <c r="F154" s="9"/>
      <c r="G154" s="5">
        <f t="shared" si="14"/>
        <v>1.2478629119805353E-2</v>
      </c>
      <c r="H154" s="5"/>
      <c r="I154" s="5">
        <f t="shared" si="17"/>
        <v>0.291015625</v>
      </c>
      <c r="J154" s="5"/>
      <c r="T154">
        <f t="shared" si="15"/>
        <v>0.291015625</v>
      </c>
      <c r="U154" s="5">
        <f t="shared" si="16"/>
        <v>1.2478629119805353E-2</v>
      </c>
    </row>
    <row r="155" spans="1:21">
      <c r="B155" s="1" t="s">
        <v>6</v>
      </c>
      <c r="C155" s="1">
        <v>17.8</v>
      </c>
      <c r="D155" t="s">
        <v>167</v>
      </c>
      <c r="E155" s="9">
        <f t="shared" si="13"/>
        <v>1.7375163933278544E-2</v>
      </c>
      <c r="F155" s="9"/>
      <c r="G155" s="5">
        <f t="shared" si="14"/>
        <v>3.0189632170830351E-4</v>
      </c>
      <c r="H155" s="5"/>
      <c r="I155" s="5">
        <f t="shared" si="17"/>
        <v>0.29296875</v>
      </c>
      <c r="J155" s="5"/>
      <c r="T155">
        <f t="shared" si="15"/>
        <v>0.29296875</v>
      </c>
      <c r="U155" s="5">
        <f t="shared" si="16"/>
        <v>3.0189632170830351E-4</v>
      </c>
    </row>
    <row r="156" spans="1:21">
      <c r="B156" s="1" t="s">
        <v>7</v>
      </c>
      <c r="C156" s="1">
        <v>16.3</v>
      </c>
      <c r="D156" t="s">
        <v>168</v>
      </c>
      <c r="E156" s="9">
        <f t="shared" si="13"/>
        <v>3.5159513781770096E-2</v>
      </c>
      <c r="F156" s="9"/>
      <c r="G156" s="5">
        <f t="shared" si="14"/>
        <v>1.2361914093704813E-3</v>
      </c>
      <c r="H156" s="5"/>
      <c r="I156" s="5">
        <f t="shared" si="17"/>
        <v>0.294921875</v>
      </c>
      <c r="J156" s="5"/>
      <c r="T156">
        <f t="shared" si="15"/>
        <v>0.294921875</v>
      </c>
      <c r="U156" s="5">
        <f t="shared" si="16"/>
        <v>1.2361914093704813E-3</v>
      </c>
    </row>
    <row r="157" spans="1:21">
      <c r="B157" s="1" t="s">
        <v>8</v>
      </c>
      <c r="C157" s="1">
        <v>14.5</v>
      </c>
      <c r="D157" t="s">
        <v>169</v>
      </c>
      <c r="E157" s="9">
        <f t="shared" si="13"/>
        <v>9.4395273433157581E-2</v>
      </c>
      <c r="F157" s="9"/>
      <c r="G157" s="5">
        <f t="shared" si="14"/>
        <v>8.9104676465205854E-3</v>
      </c>
      <c r="H157" s="5"/>
      <c r="I157" s="5">
        <f t="shared" si="17"/>
        <v>0.296875</v>
      </c>
      <c r="J157" s="5"/>
      <c r="T157">
        <f t="shared" si="15"/>
        <v>0.296875</v>
      </c>
      <c r="U157" s="5">
        <f t="shared" si="16"/>
        <v>8.9104676465205854E-3</v>
      </c>
    </row>
    <row r="158" spans="1:21">
      <c r="B158" s="1" t="s">
        <v>9</v>
      </c>
      <c r="C158" s="1">
        <v>11.5</v>
      </c>
      <c r="D158" t="s">
        <v>170</v>
      </c>
      <c r="E158" s="9">
        <f t="shared" si="13"/>
        <v>8.3694540533055375E-2</v>
      </c>
      <c r="F158" s="9"/>
      <c r="G158" s="5">
        <f t="shared" si="14"/>
        <v>7.0047761150392488E-3</v>
      </c>
      <c r="H158" s="5"/>
      <c r="I158" s="5">
        <f t="shared" si="17"/>
        <v>0.298828125</v>
      </c>
      <c r="J158" s="5"/>
      <c r="T158">
        <f t="shared" si="15"/>
        <v>0.298828125</v>
      </c>
      <c r="U158" s="5">
        <f t="shared" si="16"/>
        <v>7.0047761150392488E-3</v>
      </c>
    </row>
    <row r="159" spans="1:21">
      <c r="B159" s="1" t="s">
        <v>10</v>
      </c>
      <c r="C159" s="1">
        <v>6.4</v>
      </c>
      <c r="D159" t="s">
        <v>171</v>
      </c>
      <c r="E159" s="9">
        <f t="shared" si="13"/>
        <v>7.5365122387885439E-2</v>
      </c>
      <c r="F159" s="9"/>
      <c r="G159" s="5">
        <f t="shared" si="14"/>
        <v>5.6799016725409511E-3</v>
      </c>
      <c r="H159" s="5"/>
      <c r="I159" s="5">
        <f t="shared" si="17"/>
        <v>0.30078125</v>
      </c>
      <c r="J159" s="5"/>
      <c r="T159">
        <f t="shared" si="15"/>
        <v>0.30078125</v>
      </c>
      <c r="U159" s="5">
        <f t="shared" si="16"/>
        <v>5.6799016725409511E-3</v>
      </c>
    </row>
    <row r="160" spans="1:21">
      <c r="B160" s="1" t="s">
        <v>11</v>
      </c>
      <c r="C160" s="1">
        <v>4.5</v>
      </c>
      <c r="D160" t="s">
        <v>172</v>
      </c>
      <c r="E160" s="9">
        <f t="shared" si="13"/>
        <v>5.9548862474970092E-2</v>
      </c>
      <c r="F160" s="9"/>
      <c r="G160" s="5">
        <f t="shared" si="14"/>
        <v>3.546067022062901E-3</v>
      </c>
      <c r="H160" s="5"/>
      <c r="I160" s="5">
        <f t="shared" si="17"/>
        <v>0.302734375</v>
      </c>
      <c r="J160" s="5"/>
      <c r="T160">
        <f t="shared" si="15"/>
        <v>0.302734375</v>
      </c>
      <c r="U160" s="5">
        <f t="shared" si="16"/>
        <v>3.546067022062901E-3</v>
      </c>
    </row>
    <row r="161" spans="1:21">
      <c r="A161">
        <v>1990</v>
      </c>
      <c r="B161" s="1" t="s">
        <v>0</v>
      </c>
      <c r="C161" s="1">
        <v>6.3</v>
      </c>
      <c r="D161" t="s">
        <v>173</v>
      </c>
      <c r="E161" s="9">
        <f t="shared" si="13"/>
        <v>4.6000610330710644E-2</v>
      </c>
      <c r="F161" s="9"/>
      <c r="G161" s="5">
        <f t="shared" si="14"/>
        <v>2.1160561507978827E-3</v>
      </c>
      <c r="H161" s="5"/>
      <c r="I161" s="5">
        <f t="shared" si="17"/>
        <v>0.3046875</v>
      </c>
      <c r="J161" s="5"/>
      <c r="T161">
        <f t="shared" si="15"/>
        <v>0.3046875</v>
      </c>
      <c r="U161" s="5">
        <f t="shared" si="16"/>
        <v>2.1160561507978827E-3</v>
      </c>
    </row>
    <row r="162" spans="1:21">
      <c r="B162" s="1" t="s">
        <v>1</v>
      </c>
      <c r="C162" s="1">
        <v>6.8</v>
      </c>
      <c r="D162" t="s">
        <v>174</v>
      </c>
      <c r="E162" s="9">
        <f t="shared" si="13"/>
        <v>5.5498484006995627E-2</v>
      </c>
      <c r="F162" s="9"/>
      <c r="G162" s="5">
        <f t="shared" si="14"/>
        <v>3.0800817270747495E-3</v>
      </c>
      <c r="H162" s="5"/>
      <c r="I162" s="5">
        <f t="shared" si="17"/>
        <v>0.306640625</v>
      </c>
      <c r="J162" s="5"/>
      <c r="T162">
        <f t="shared" si="15"/>
        <v>0.306640625</v>
      </c>
      <c r="U162" s="5">
        <f t="shared" si="16"/>
        <v>3.0800817270747495E-3</v>
      </c>
    </row>
    <row r="163" spans="1:21">
      <c r="B163" s="1" t="s">
        <v>2</v>
      </c>
      <c r="C163" s="1">
        <v>8.4</v>
      </c>
      <c r="D163" t="s">
        <v>175</v>
      </c>
      <c r="E163" s="9">
        <f t="shared" si="13"/>
        <v>7.9490775016021295E-2</v>
      </c>
      <c r="F163" s="9"/>
      <c r="G163" s="5">
        <f t="shared" si="14"/>
        <v>6.3187833126477156E-3</v>
      </c>
      <c r="H163" s="5"/>
      <c r="I163" s="5">
        <f t="shared" si="17"/>
        <v>0.30859375</v>
      </c>
      <c r="J163" s="5"/>
      <c r="T163">
        <f t="shared" si="15"/>
        <v>0.30859375</v>
      </c>
      <c r="U163" s="5">
        <f t="shared" si="16"/>
        <v>6.3187833126477156E-3</v>
      </c>
    </row>
    <row r="164" spans="1:21">
      <c r="B164" s="1" t="s">
        <v>3</v>
      </c>
      <c r="C164" s="1">
        <v>8.4</v>
      </c>
      <c r="D164" t="s">
        <v>176</v>
      </c>
      <c r="E164" s="9">
        <f t="shared" si="13"/>
        <v>3.5693376159210539E-2</v>
      </c>
      <c r="F164" s="9"/>
      <c r="G164" s="5">
        <f t="shared" si="14"/>
        <v>1.2740171016428993E-3</v>
      </c>
      <c r="H164" s="5"/>
      <c r="I164" s="5">
        <f t="shared" si="17"/>
        <v>0.310546875</v>
      </c>
      <c r="J164" s="5"/>
      <c r="T164">
        <f t="shared" si="15"/>
        <v>0.310546875</v>
      </c>
      <c r="U164" s="5">
        <f t="shared" si="16"/>
        <v>1.2740171016428993E-3</v>
      </c>
    </row>
    <row r="165" spans="1:21">
      <c r="B165" s="1" t="s">
        <v>4</v>
      </c>
      <c r="C165" s="1">
        <v>12.9</v>
      </c>
      <c r="D165" t="s">
        <v>177</v>
      </c>
      <c r="E165" s="9">
        <f t="shared" si="13"/>
        <v>0.16084562536013941</v>
      </c>
      <c r="F165" s="9"/>
      <c r="G165" s="5">
        <f t="shared" si="14"/>
        <v>2.5871315197494322E-2</v>
      </c>
      <c r="H165" s="5"/>
      <c r="I165" s="5">
        <f t="shared" si="17"/>
        <v>0.3125</v>
      </c>
      <c r="J165" s="5"/>
      <c r="T165">
        <f t="shared" si="15"/>
        <v>0.3125</v>
      </c>
      <c r="U165" s="5">
        <f t="shared" si="16"/>
        <v>2.5871315197494322E-2</v>
      </c>
    </row>
    <row r="166" spans="1:21">
      <c r="B166" s="1" t="s">
        <v>5</v>
      </c>
      <c r="C166" s="1">
        <v>13.7</v>
      </c>
      <c r="D166" t="s">
        <v>178</v>
      </c>
      <c r="E166" s="9">
        <f t="shared" si="13"/>
        <v>7.642109113198714E-2</v>
      </c>
      <c r="F166" s="9"/>
      <c r="G166" s="5">
        <f t="shared" si="14"/>
        <v>5.8401831698034834E-3</v>
      </c>
      <c r="H166" s="5"/>
      <c r="I166" s="5">
        <f t="shared" si="17"/>
        <v>0.314453125</v>
      </c>
      <c r="J166" s="5"/>
      <c r="T166">
        <f t="shared" si="15"/>
        <v>0.314453125</v>
      </c>
      <c r="U166" s="5">
        <f t="shared" si="16"/>
        <v>5.8401831698034834E-3</v>
      </c>
    </row>
    <row r="167" spans="1:21">
      <c r="B167" s="1" t="s">
        <v>6</v>
      </c>
      <c r="C167" s="1">
        <v>16.7</v>
      </c>
      <c r="D167" t="s">
        <v>179</v>
      </c>
      <c r="E167" s="9">
        <f t="shared" si="13"/>
        <v>1.7784567265532857E-2</v>
      </c>
      <c r="F167" s="9"/>
      <c r="G167" s="5">
        <f t="shared" si="14"/>
        <v>3.1629083282226286E-4</v>
      </c>
      <c r="H167" s="5"/>
      <c r="I167" s="5">
        <f t="shared" si="17"/>
        <v>0.31640625</v>
      </c>
      <c r="J167" s="5"/>
      <c r="T167">
        <f t="shared" si="15"/>
        <v>0.31640625</v>
      </c>
      <c r="U167" s="5">
        <f t="shared" si="16"/>
        <v>3.1629083282226286E-4</v>
      </c>
    </row>
    <row r="168" spans="1:21">
      <c r="B168" s="1" t="s">
        <v>7</v>
      </c>
      <c r="C168" s="1">
        <v>18.3</v>
      </c>
      <c r="D168" t="s">
        <v>180</v>
      </c>
      <c r="E168" s="9">
        <f t="shared" si="13"/>
        <v>0.12908940053175505</v>
      </c>
      <c r="F168" s="9"/>
      <c r="G168" s="5">
        <f t="shared" si="14"/>
        <v>1.666407332964788E-2</v>
      </c>
      <c r="H168" s="5"/>
      <c r="I168" s="5">
        <f t="shared" si="17"/>
        <v>0.318359375</v>
      </c>
      <c r="J168" s="5"/>
      <c r="T168">
        <f t="shared" si="15"/>
        <v>0.318359375</v>
      </c>
      <c r="U168" s="5">
        <f t="shared" si="16"/>
        <v>1.666407332964788E-2</v>
      </c>
    </row>
    <row r="169" spans="1:21">
      <c r="B169" s="1" t="s">
        <v>8</v>
      </c>
      <c r="C169" s="1">
        <v>13</v>
      </c>
      <c r="D169" t="s">
        <v>181</v>
      </c>
      <c r="E169" s="9">
        <f t="shared" si="13"/>
        <v>0.10514839148677622</v>
      </c>
      <c r="F169" s="9"/>
      <c r="G169" s="5">
        <f t="shared" si="14"/>
        <v>1.1056184232256355E-2</v>
      </c>
      <c r="H169" s="5"/>
      <c r="I169" s="5">
        <f t="shared" si="17"/>
        <v>0.3203125</v>
      </c>
      <c r="J169" s="5"/>
      <c r="T169">
        <f t="shared" si="15"/>
        <v>0.3203125</v>
      </c>
      <c r="U169" s="5">
        <f t="shared" si="16"/>
        <v>1.1056184232256355E-2</v>
      </c>
    </row>
    <row r="170" spans="1:21">
      <c r="B170" s="1" t="s">
        <v>9</v>
      </c>
      <c r="C170" s="1">
        <v>11.3</v>
      </c>
      <c r="D170" t="s">
        <v>182</v>
      </c>
      <c r="E170" s="9">
        <f t="shared" si="13"/>
        <v>7.389071364082693E-2</v>
      </c>
      <c r="F170" s="9"/>
      <c r="G170" s="5">
        <f t="shared" si="14"/>
        <v>5.4598375623506872E-3</v>
      </c>
      <c r="H170" s="5"/>
      <c r="I170" s="5">
        <f t="shared" si="17"/>
        <v>0.322265625</v>
      </c>
      <c r="J170" s="5"/>
      <c r="T170">
        <f t="shared" si="15"/>
        <v>0.322265625</v>
      </c>
      <c r="U170" s="5">
        <f t="shared" si="16"/>
        <v>5.4598375623506872E-3</v>
      </c>
    </row>
    <row r="171" spans="1:21">
      <c r="B171" s="1" t="s">
        <v>10</v>
      </c>
      <c r="C171" s="1">
        <v>6.6</v>
      </c>
      <c r="D171" t="s">
        <v>183</v>
      </c>
      <c r="E171" s="9">
        <f t="shared" si="13"/>
        <v>3.7018724540465529E-2</v>
      </c>
      <c r="F171" s="9"/>
      <c r="G171" s="5">
        <f t="shared" si="14"/>
        <v>1.3703859666028648E-3</v>
      </c>
      <c r="H171" s="5"/>
      <c r="I171" s="5">
        <f t="shared" si="17"/>
        <v>0.32421875</v>
      </c>
      <c r="J171" s="5"/>
      <c r="T171">
        <f t="shared" si="15"/>
        <v>0.32421875</v>
      </c>
      <c r="U171" s="5">
        <f t="shared" si="16"/>
        <v>1.3703859666028648E-3</v>
      </c>
    </row>
    <row r="172" spans="1:21">
      <c r="B172" s="1" t="s">
        <v>11</v>
      </c>
      <c r="C172" s="1">
        <v>4.4000000000000004</v>
      </c>
      <c r="D172" t="s">
        <v>184</v>
      </c>
      <c r="E172" s="9">
        <f t="shared" si="13"/>
        <v>0.10834126108735359</v>
      </c>
      <c r="F172" s="9"/>
      <c r="G172" s="5">
        <f t="shared" si="14"/>
        <v>1.1737828853998118E-2</v>
      </c>
      <c r="H172" s="5"/>
      <c r="I172" s="5">
        <f t="shared" si="17"/>
        <v>0.326171875</v>
      </c>
      <c r="J172" s="5"/>
      <c r="T172">
        <f t="shared" si="15"/>
        <v>0.326171875</v>
      </c>
      <c r="U172" s="5">
        <f t="shared" si="16"/>
        <v>1.1737828853998118E-2</v>
      </c>
    </row>
    <row r="173" spans="1:21">
      <c r="A173">
        <v>1991</v>
      </c>
      <c r="B173" s="1" t="s">
        <v>0</v>
      </c>
      <c r="C173" s="1">
        <v>2.4</v>
      </c>
      <c r="D173" t="s">
        <v>185</v>
      </c>
      <c r="E173" s="9">
        <f t="shared" si="13"/>
        <v>2.2990821929181733E-2</v>
      </c>
      <c r="F173" s="9"/>
      <c r="G173" s="5">
        <f t="shared" si="14"/>
        <v>5.285778929793437E-4</v>
      </c>
      <c r="H173" s="5"/>
      <c r="I173" s="5">
        <f t="shared" si="17"/>
        <v>0.328125</v>
      </c>
      <c r="J173" s="5"/>
      <c r="T173">
        <f t="shared" si="15"/>
        <v>0.328125</v>
      </c>
      <c r="U173" s="5">
        <f t="shared" si="16"/>
        <v>5.285778929793437E-4</v>
      </c>
    </row>
    <row r="174" spans="1:21">
      <c r="B174" s="1" t="s">
        <v>1</v>
      </c>
      <c r="C174" s="1">
        <v>1.9</v>
      </c>
      <c r="D174" t="s">
        <v>186</v>
      </c>
      <c r="E174" s="9">
        <f t="shared" si="13"/>
        <v>0.109780268361205</v>
      </c>
      <c r="F174" s="9"/>
      <c r="G174" s="5">
        <f t="shared" si="14"/>
        <v>1.2051707321458187E-2</v>
      </c>
      <c r="H174" s="5"/>
      <c r="I174" s="5">
        <f t="shared" si="17"/>
        <v>0.330078125</v>
      </c>
      <c r="J174" s="5"/>
      <c r="T174">
        <f t="shared" si="15"/>
        <v>0.330078125</v>
      </c>
      <c r="U174" s="5">
        <f t="shared" si="16"/>
        <v>1.2051707321458187E-2</v>
      </c>
    </row>
    <row r="175" spans="1:21">
      <c r="B175" s="1" t="s">
        <v>2</v>
      </c>
      <c r="C175" s="1">
        <v>7.8</v>
      </c>
      <c r="D175" t="s">
        <v>187</v>
      </c>
      <c r="E175" s="9">
        <f t="shared" si="13"/>
        <v>5.8504579528888094E-2</v>
      </c>
      <c r="F175" s="9"/>
      <c r="G175" s="5">
        <f t="shared" si="14"/>
        <v>3.4227858258519916E-3</v>
      </c>
      <c r="H175" s="5"/>
      <c r="I175" s="5">
        <f t="shared" si="17"/>
        <v>0.33203125</v>
      </c>
      <c r="J175" s="5"/>
      <c r="T175">
        <f t="shared" si="15"/>
        <v>0.33203125</v>
      </c>
      <c r="U175" s="5">
        <f t="shared" si="16"/>
        <v>3.4227858258519916E-3</v>
      </c>
    </row>
    <row r="176" spans="1:21">
      <c r="B176" s="1" t="s">
        <v>3</v>
      </c>
      <c r="C176" s="1">
        <v>8</v>
      </c>
      <c r="D176" t="s">
        <v>188</v>
      </c>
      <c r="E176" s="9">
        <f t="shared" si="13"/>
        <v>3.8524414243643959E-2</v>
      </c>
      <c r="F176" s="9"/>
      <c r="G176" s="5">
        <f t="shared" si="14"/>
        <v>1.4841304928158775E-3</v>
      </c>
      <c r="H176" s="5"/>
      <c r="I176" s="5">
        <f t="shared" si="17"/>
        <v>0.333984375</v>
      </c>
      <c r="J176" s="5"/>
      <c r="T176">
        <f t="shared" si="15"/>
        <v>0.333984375</v>
      </c>
      <c r="U176" s="5">
        <f t="shared" si="16"/>
        <v>1.4841304928158775E-3</v>
      </c>
    </row>
    <row r="177" spans="1:21">
      <c r="B177" s="1" t="s">
        <v>4</v>
      </c>
      <c r="C177" s="1">
        <v>11.2</v>
      </c>
      <c r="D177" t="s">
        <v>189</v>
      </c>
      <c r="E177" s="9">
        <f t="shared" si="13"/>
        <v>6.9017559670749476E-2</v>
      </c>
      <c r="F177" s="9"/>
      <c r="G177" s="5">
        <f t="shared" si="14"/>
        <v>4.7634235429054646E-3</v>
      </c>
      <c r="H177" s="5"/>
      <c r="I177" s="5">
        <f t="shared" si="17"/>
        <v>0.3359375</v>
      </c>
      <c r="J177" s="5"/>
      <c r="T177">
        <f t="shared" si="15"/>
        <v>0.3359375</v>
      </c>
      <c r="U177" s="5">
        <f t="shared" si="16"/>
        <v>4.7634235429054646E-3</v>
      </c>
    </row>
    <row r="178" spans="1:21">
      <c r="B178" s="1" t="s">
        <v>5</v>
      </c>
      <c r="C178" s="1">
        <v>12.1</v>
      </c>
      <c r="D178" t="s">
        <v>190</v>
      </c>
      <c r="E178" s="9">
        <f t="shared" si="13"/>
        <v>3.251888413874434E-2</v>
      </c>
      <c r="F178" s="9"/>
      <c r="G178" s="5">
        <f t="shared" si="14"/>
        <v>1.0574778256290782E-3</v>
      </c>
      <c r="H178" s="5"/>
      <c r="I178" s="5">
        <f t="shared" si="17"/>
        <v>0.337890625</v>
      </c>
      <c r="J178" s="5"/>
      <c r="T178">
        <f t="shared" si="15"/>
        <v>0.337890625</v>
      </c>
      <c r="U178" s="5">
        <f t="shared" si="16"/>
        <v>1.0574778256290782E-3</v>
      </c>
    </row>
    <row r="179" spans="1:21">
      <c r="B179" s="1" t="s">
        <v>6</v>
      </c>
      <c r="C179" s="1">
        <v>17.5</v>
      </c>
      <c r="D179" t="s">
        <v>191</v>
      </c>
      <c r="E179" s="9">
        <f t="shared" si="13"/>
        <v>6.1053694144853246E-2</v>
      </c>
      <c r="F179" s="9"/>
      <c r="G179" s="5">
        <f t="shared" si="14"/>
        <v>3.7275535687332877E-3</v>
      </c>
      <c r="H179" s="5"/>
      <c r="I179" s="5">
        <f t="shared" si="17"/>
        <v>0.33984375</v>
      </c>
      <c r="J179" s="5"/>
      <c r="T179">
        <f t="shared" si="15"/>
        <v>0.33984375</v>
      </c>
      <c r="U179" s="5">
        <f t="shared" si="16"/>
        <v>3.7275535687332877E-3</v>
      </c>
    </row>
    <row r="180" spans="1:21">
      <c r="B180" s="1" t="s">
        <v>7</v>
      </c>
      <c r="C180" s="1">
        <v>17.2</v>
      </c>
      <c r="D180" t="s">
        <v>192</v>
      </c>
      <c r="E180" s="9">
        <f t="shared" si="13"/>
        <v>0.11381669734233045</v>
      </c>
      <c r="F180" s="9"/>
      <c r="G180" s="5">
        <f t="shared" si="14"/>
        <v>1.2954240593915652E-2</v>
      </c>
      <c r="H180" s="5"/>
      <c r="I180" s="5">
        <f t="shared" si="17"/>
        <v>0.341796875</v>
      </c>
      <c r="J180" s="5"/>
      <c r="T180">
        <f t="shared" si="15"/>
        <v>0.341796875</v>
      </c>
      <c r="U180" s="5">
        <f t="shared" si="16"/>
        <v>1.2954240593915652E-2</v>
      </c>
    </row>
    <row r="181" spans="1:21">
      <c r="B181" s="1" t="s">
        <v>8</v>
      </c>
      <c r="C181" s="1">
        <v>14.6</v>
      </c>
      <c r="D181" t="s">
        <v>193</v>
      </c>
      <c r="E181" s="9">
        <f t="shared" si="13"/>
        <v>4.2578573207940958E-2</v>
      </c>
      <c r="F181" s="9"/>
      <c r="G181" s="5">
        <f t="shared" si="14"/>
        <v>1.8129348964239875E-3</v>
      </c>
      <c r="H181" s="5"/>
      <c r="I181" s="5">
        <f t="shared" si="17"/>
        <v>0.34375</v>
      </c>
      <c r="J181" s="5"/>
      <c r="T181">
        <f t="shared" si="15"/>
        <v>0.34375</v>
      </c>
      <c r="U181" s="5">
        <f t="shared" si="16"/>
        <v>1.8129348964239875E-3</v>
      </c>
    </row>
    <row r="182" spans="1:21">
      <c r="B182" s="1" t="s">
        <v>9</v>
      </c>
      <c r="C182" s="1">
        <v>10</v>
      </c>
      <c r="D182" t="s">
        <v>194</v>
      </c>
      <c r="E182" s="9">
        <f t="shared" si="13"/>
        <v>2.5680576257467846E-2</v>
      </c>
      <c r="F182" s="9"/>
      <c r="G182" s="5">
        <f t="shared" si="14"/>
        <v>6.5949199691562124E-4</v>
      </c>
      <c r="H182" s="5"/>
      <c r="I182" s="5">
        <f t="shared" si="17"/>
        <v>0.345703125</v>
      </c>
      <c r="J182" s="5"/>
      <c r="T182">
        <f t="shared" si="15"/>
        <v>0.345703125</v>
      </c>
      <c r="U182" s="5">
        <f t="shared" si="16"/>
        <v>6.5949199691562124E-4</v>
      </c>
    </row>
    <row r="183" spans="1:21">
      <c r="B183" s="1" t="s">
        <v>10</v>
      </c>
      <c r="C183" s="1">
        <v>6.4</v>
      </c>
      <c r="D183" t="s">
        <v>195</v>
      </c>
      <c r="E183" s="9">
        <f t="shared" si="13"/>
        <v>6.981909516115227E-2</v>
      </c>
      <c r="F183" s="9"/>
      <c r="G183" s="5">
        <f t="shared" si="14"/>
        <v>4.8747060491220367E-3</v>
      </c>
      <c r="H183" s="5"/>
      <c r="I183" s="5">
        <f t="shared" si="17"/>
        <v>0.34765625</v>
      </c>
      <c r="J183" s="5"/>
      <c r="T183">
        <f t="shared" si="15"/>
        <v>0.34765625</v>
      </c>
      <c r="U183" s="5">
        <f t="shared" si="16"/>
        <v>4.8747060491220367E-3</v>
      </c>
    </row>
    <row r="184" spans="1:21">
      <c r="B184" s="1" t="s">
        <v>11</v>
      </c>
      <c r="C184" s="1">
        <v>5.2</v>
      </c>
      <c r="D184" t="s">
        <v>196</v>
      </c>
      <c r="E184" s="9">
        <f t="shared" si="13"/>
        <v>3.4653897636135925E-2</v>
      </c>
      <c r="F184" s="9"/>
      <c r="G184" s="5">
        <f t="shared" si="14"/>
        <v>1.200892621375787E-3</v>
      </c>
      <c r="H184" s="5"/>
      <c r="I184" s="5">
        <f t="shared" si="17"/>
        <v>0.349609375</v>
      </c>
      <c r="J184" s="5"/>
      <c r="T184">
        <f t="shared" si="15"/>
        <v>0.349609375</v>
      </c>
      <c r="U184" s="5">
        <f t="shared" si="16"/>
        <v>1.200892621375787E-3</v>
      </c>
    </row>
    <row r="185" spans="1:21">
      <c r="A185">
        <v>1992</v>
      </c>
      <c r="B185" s="1" t="s">
        <v>0</v>
      </c>
      <c r="C185" s="1">
        <v>3.8</v>
      </c>
      <c r="D185" t="s">
        <v>197</v>
      </c>
      <c r="E185" s="9">
        <f t="shared" si="13"/>
        <v>4.8934906778089274E-2</v>
      </c>
      <c r="F185" s="9"/>
      <c r="G185" s="5">
        <f t="shared" si="14"/>
        <v>2.3946251013802875E-3</v>
      </c>
      <c r="H185" s="5"/>
      <c r="I185" s="5">
        <f t="shared" si="17"/>
        <v>0.3515625</v>
      </c>
      <c r="J185" s="5"/>
      <c r="T185">
        <f t="shared" si="15"/>
        <v>0.3515625</v>
      </c>
      <c r="U185" s="5">
        <f t="shared" si="16"/>
        <v>2.3946251013802875E-3</v>
      </c>
    </row>
    <row r="186" spans="1:21">
      <c r="B186" s="1" t="s">
        <v>1</v>
      </c>
      <c r="C186" s="1">
        <v>5.8</v>
      </c>
      <c r="D186" t="s">
        <v>198</v>
      </c>
      <c r="E186" s="9">
        <f t="shared" si="13"/>
        <v>1.6867164397799759E-2</v>
      </c>
      <c r="F186" s="9"/>
      <c r="G186" s="5">
        <f t="shared" si="14"/>
        <v>2.845012348224037E-4</v>
      </c>
      <c r="H186" s="5"/>
      <c r="I186" s="5">
        <f t="shared" si="17"/>
        <v>0.353515625</v>
      </c>
      <c r="J186" s="5"/>
      <c r="T186">
        <f t="shared" si="15"/>
        <v>0.353515625</v>
      </c>
      <c r="U186" s="5">
        <f t="shared" si="16"/>
        <v>2.845012348224037E-4</v>
      </c>
    </row>
    <row r="187" spans="1:21">
      <c r="B187" s="1" t="s">
        <v>2</v>
      </c>
      <c r="C187" s="1">
        <v>7</v>
      </c>
      <c r="D187" t="s">
        <v>199</v>
      </c>
      <c r="E187" s="9">
        <f t="shared" si="13"/>
        <v>5.8486919038808372E-2</v>
      </c>
      <c r="F187" s="9"/>
      <c r="G187" s="5">
        <f t="shared" si="14"/>
        <v>3.4207196986521253E-3</v>
      </c>
      <c r="H187" s="5"/>
      <c r="I187" s="5">
        <f t="shared" si="17"/>
        <v>0.35546875</v>
      </c>
      <c r="J187" s="5"/>
      <c r="T187">
        <f t="shared" si="15"/>
        <v>0.35546875</v>
      </c>
      <c r="U187" s="5">
        <f t="shared" si="16"/>
        <v>3.4207196986521253E-3</v>
      </c>
    </row>
    <row r="188" spans="1:21">
      <c r="B188" s="1" t="s">
        <v>3</v>
      </c>
      <c r="C188" s="1">
        <v>8.4</v>
      </c>
      <c r="D188" t="s">
        <v>200</v>
      </c>
      <c r="E188" s="9">
        <f t="shared" si="13"/>
        <v>9.4306489795568174E-2</v>
      </c>
      <c r="F188" s="9"/>
      <c r="G188" s="5">
        <f t="shared" si="14"/>
        <v>8.8937140175616037E-3</v>
      </c>
      <c r="H188" s="5"/>
      <c r="I188" s="5">
        <f t="shared" si="17"/>
        <v>0.357421875</v>
      </c>
      <c r="J188" s="5"/>
      <c r="T188">
        <f t="shared" si="15"/>
        <v>0.357421875</v>
      </c>
      <c r="U188" s="5">
        <f t="shared" si="16"/>
        <v>8.8937140175616037E-3</v>
      </c>
    </row>
    <row r="189" spans="1:21">
      <c r="B189" s="1" t="s">
        <v>4</v>
      </c>
      <c r="C189" s="1">
        <v>13.8</v>
      </c>
      <c r="D189" t="s">
        <v>201</v>
      </c>
      <c r="E189" s="9">
        <f t="shared" si="13"/>
        <v>7.9532694058044251E-2</v>
      </c>
      <c r="F189" s="9"/>
      <c r="G189" s="5">
        <f t="shared" si="14"/>
        <v>6.3254494241304672E-3</v>
      </c>
      <c r="H189" s="5"/>
      <c r="I189" s="5">
        <f t="shared" si="17"/>
        <v>0.359375</v>
      </c>
      <c r="J189" s="5"/>
      <c r="T189">
        <f t="shared" si="15"/>
        <v>0.359375</v>
      </c>
      <c r="U189" s="5">
        <f t="shared" si="16"/>
        <v>6.3254494241304672E-3</v>
      </c>
    </row>
    <row r="190" spans="1:21">
      <c r="B190" s="1" t="s">
        <v>5</v>
      </c>
      <c r="C190" s="1">
        <v>16.5</v>
      </c>
      <c r="D190" t="s">
        <v>202</v>
      </c>
      <c r="E190" s="9">
        <f t="shared" si="13"/>
        <v>9.235531081135824E-2</v>
      </c>
      <c r="F190" s="9"/>
      <c r="G190" s="5">
        <f t="shared" si="14"/>
        <v>8.529503435062584E-3</v>
      </c>
      <c r="H190" s="5"/>
      <c r="I190" s="5">
        <f t="shared" si="17"/>
        <v>0.361328125</v>
      </c>
      <c r="J190" s="5"/>
      <c r="T190">
        <f t="shared" si="15"/>
        <v>0.361328125</v>
      </c>
      <c r="U190" s="5">
        <f t="shared" si="16"/>
        <v>8.529503435062584E-3</v>
      </c>
    </row>
    <row r="191" spans="1:21">
      <c r="B191" s="1" t="s">
        <v>6</v>
      </c>
      <c r="C191" s="1">
        <v>16.2</v>
      </c>
      <c r="D191" t="s">
        <v>203</v>
      </c>
      <c r="E191" s="9">
        <f t="shared" si="13"/>
        <v>0.14096403170305211</v>
      </c>
      <c r="F191" s="9"/>
      <c r="G191" s="5">
        <f t="shared" si="14"/>
        <v>1.9870858233979081E-2</v>
      </c>
      <c r="H191" s="5"/>
      <c r="I191" s="5">
        <f t="shared" si="17"/>
        <v>0.36328125</v>
      </c>
      <c r="J191" s="5"/>
      <c r="T191">
        <f t="shared" si="15"/>
        <v>0.36328125</v>
      </c>
      <c r="U191" s="5">
        <f t="shared" si="16"/>
        <v>1.9870858233979081E-2</v>
      </c>
    </row>
    <row r="192" spans="1:21">
      <c r="B192" s="1" t="s">
        <v>7</v>
      </c>
      <c r="C192" s="1">
        <v>15.1</v>
      </c>
      <c r="D192" t="s">
        <v>204</v>
      </c>
      <c r="E192" s="9">
        <f t="shared" si="13"/>
        <v>0.12295239053783835</v>
      </c>
      <c r="F192" s="9"/>
      <c r="G192" s="5">
        <f t="shared" si="14"/>
        <v>1.5117290338969122E-2</v>
      </c>
      <c r="H192" s="5"/>
      <c r="I192" s="5">
        <f t="shared" si="17"/>
        <v>0.365234375</v>
      </c>
      <c r="J192" s="5"/>
      <c r="T192">
        <f t="shared" si="15"/>
        <v>0.365234375</v>
      </c>
      <c r="U192" s="5">
        <f t="shared" si="16"/>
        <v>1.5117290338969122E-2</v>
      </c>
    </row>
    <row r="193" spans="1:21">
      <c r="B193" s="1" t="s">
        <v>8</v>
      </c>
      <c r="C193" s="1">
        <v>13</v>
      </c>
      <c r="D193" t="s">
        <v>205</v>
      </c>
      <c r="E193" s="9">
        <f t="shared" si="13"/>
        <v>3.8396489284528393E-2</v>
      </c>
      <c r="F193" s="9"/>
      <c r="G193" s="5">
        <f t="shared" si="14"/>
        <v>1.4742903893769036E-3</v>
      </c>
      <c r="H193" s="5"/>
      <c r="I193" s="5">
        <f t="shared" si="17"/>
        <v>0.3671875</v>
      </c>
      <c r="J193" s="5"/>
      <c r="T193">
        <f t="shared" si="15"/>
        <v>0.3671875</v>
      </c>
      <c r="U193" s="5">
        <f t="shared" si="16"/>
        <v>1.4742903893769036E-3</v>
      </c>
    </row>
    <row r="194" spans="1:21">
      <c r="B194" s="1" t="s">
        <v>9</v>
      </c>
      <c r="C194" s="1">
        <v>7.5</v>
      </c>
      <c r="D194" t="s">
        <v>206</v>
      </c>
      <c r="E194" s="9">
        <f t="shared" si="13"/>
        <v>6.9468121137950034E-2</v>
      </c>
      <c r="F194" s="9"/>
      <c r="G194" s="5">
        <f t="shared" si="14"/>
        <v>4.8258198544369E-3</v>
      </c>
      <c r="H194" s="5"/>
      <c r="I194" s="5">
        <f t="shared" si="17"/>
        <v>0.369140625</v>
      </c>
      <c r="J194" s="5"/>
      <c r="T194">
        <f t="shared" si="15"/>
        <v>0.369140625</v>
      </c>
      <c r="U194" s="5">
        <f t="shared" si="16"/>
        <v>4.8258198544369E-3</v>
      </c>
    </row>
    <row r="195" spans="1:21">
      <c r="B195" s="1" t="s">
        <v>10</v>
      </c>
      <c r="C195" s="1">
        <v>7</v>
      </c>
      <c r="D195" t="s">
        <v>207</v>
      </c>
      <c r="E195" s="9">
        <f t="shared" si="13"/>
        <v>0.11757949501006321</v>
      </c>
      <c r="F195" s="9"/>
      <c r="G195" s="5">
        <f t="shared" si="14"/>
        <v>1.3824937646821479E-2</v>
      </c>
      <c r="H195" s="5"/>
      <c r="I195" s="5">
        <f t="shared" si="17"/>
        <v>0.37109375</v>
      </c>
      <c r="J195" s="5"/>
      <c r="T195">
        <f t="shared" si="15"/>
        <v>0.37109375</v>
      </c>
      <c r="U195" s="5">
        <f t="shared" si="16"/>
        <v>1.3824937646821479E-2</v>
      </c>
    </row>
    <row r="196" spans="1:21">
      <c r="B196" s="1" t="s">
        <v>11</v>
      </c>
      <c r="C196" s="1">
        <v>3.7</v>
      </c>
      <c r="D196" t="s">
        <v>208</v>
      </c>
      <c r="E196" s="9">
        <f t="shared" si="13"/>
        <v>1.6633453744207941E-2</v>
      </c>
      <c r="F196" s="9"/>
      <c r="G196" s="5">
        <f t="shared" si="14"/>
        <v>2.766717834607052E-4</v>
      </c>
      <c r="H196" s="5"/>
      <c r="I196" s="5">
        <f t="shared" si="17"/>
        <v>0.373046875</v>
      </c>
      <c r="J196" s="5"/>
      <c r="T196">
        <f t="shared" si="15"/>
        <v>0.373046875</v>
      </c>
      <c r="U196" s="5">
        <f t="shared" si="16"/>
        <v>2.766717834607052E-4</v>
      </c>
    </row>
    <row r="197" spans="1:21">
      <c r="A197">
        <v>1993</v>
      </c>
      <c r="B197" s="1" t="s">
        <v>0</v>
      </c>
      <c r="C197" s="1">
        <v>5.4</v>
      </c>
      <c r="D197" t="s">
        <v>209</v>
      </c>
      <c r="E197" s="9">
        <f t="shared" si="13"/>
        <v>8.8446455842087462E-2</v>
      </c>
      <c r="F197" s="9"/>
      <c r="G197" s="5">
        <f t="shared" si="14"/>
        <v>7.8227755510263276E-3</v>
      </c>
      <c r="H197" s="5"/>
      <c r="I197" s="5">
        <f t="shared" si="17"/>
        <v>0.375</v>
      </c>
      <c r="J197" s="5"/>
      <c r="T197">
        <f t="shared" si="15"/>
        <v>0.375</v>
      </c>
      <c r="U197" s="5">
        <f t="shared" si="16"/>
        <v>7.8227755510263276E-3</v>
      </c>
    </row>
    <row r="198" spans="1:21">
      <c r="B198" s="1" t="s">
        <v>1</v>
      </c>
      <c r="C198" s="1">
        <v>5.0999999999999996</v>
      </c>
      <c r="D198" t="s">
        <v>210</v>
      </c>
      <c r="E198" s="9">
        <f t="shared" ref="E198:E261" si="18">SQRT(2)*IMABS(D198)/$K$1</f>
        <v>1.5191678640276535E-2</v>
      </c>
      <c r="F198" s="9"/>
      <c r="G198" s="5">
        <f t="shared" ref="G198:G261" si="19">E198^2</f>
        <v>2.3078709990943431E-4</v>
      </c>
      <c r="H198" s="5"/>
      <c r="I198" s="5">
        <f t="shared" si="17"/>
        <v>0.376953125</v>
      </c>
      <c r="J198" s="5"/>
      <c r="T198">
        <f t="shared" ref="T198:T261" si="20">I198</f>
        <v>0.376953125</v>
      </c>
      <c r="U198" s="5">
        <f t="shared" ref="U198:U261" si="21">G198</f>
        <v>2.3078709990943431E-4</v>
      </c>
    </row>
    <row r="199" spans="1:21">
      <c r="B199" s="1" t="s">
        <v>2</v>
      </c>
      <c r="C199" s="1">
        <v>6.6</v>
      </c>
      <c r="D199" t="s">
        <v>211</v>
      </c>
      <c r="E199" s="9">
        <f t="shared" si="18"/>
        <v>2.1889221319560531E-2</v>
      </c>
      <c r="F199" s="9"/>
      <c r="G199" s="5">
        <f t="shared" si="19"/>
        <v>4.7913800997670327E-4</v>
      </c>
      <c r="H199" s="5"/>
      <c r="I199" s="5">
        <f t="shared" ref="I199:I261" si="22">I198+$K$7</f>
        <v>0.37890625</v>
      </c>
      <c r="J199" s="5"/>
      <c r="T199">
        <f t="shared" si="20"/>
        <v>0.37890625</v>
      </c>
      <c r="U199" s="5">
        <f t="shared" si="21"/>
        <v>4.7913800997670327E-4</v>
      </c>
    </row>
    <row r="200" spans="1:21">
      <c r="B200" s="1" t="s">
        <v>3</v>
      </c>
      <c r="C200" s="1">
        <v>9.4</v>
      </c>
      <c r="D200" t="s">
        <v>212</v>
      </c>
      <c r="E200" s="9">
        <f t="shared" si="18"/>
        <v>1.4185394081077548E-2</v>
      </c>
      <c r="F200" s="9"/>
      <c r="G200" s="5">
        <f t="shared" si="19"/>
        <v>2.0122540523546993E-4</v>
      </c>
      <c r="H200" s="5"/>
      <c r="I200" s="5">
        <f t="shared" si="22"/>
        <v>0.380859375</v>
      </c>
      <c r="J200" s="5"/>
      <c r="T200">
        <f t="shared" si="20"/>
        <v>0.380859375</v>
      </c>
      <c r="U200" s="5">
        <f t="shared" si="21"/>
        <v>2.0122540523546993E-4</v>
      </c>
    </row>
    <row r="201" spans="1:21">
      <c r="B201" s="1" t="s">
        <v>4</v>
      </c>
      <c r="C201" s="1">
        <v>11.5</v>
      </c>
      <c r="D201" t="s">
        <v>213</v>
      </c>
      <c r="E201" s="9">
        <f t="shared" si="18"/>
        <v>9.307681317197368E-2</v>
      </c>
      <c r="F201" s="9"/>
      <c r="G201" s="5">
        <f t="shared" si="19"/>
        <v>8.6632931502504933E-3</v>
      </c>
      <c r="H201" s="5"/>
      <c r="I201" s="5">
        <f t="shared" si="22"/>
        <v>0.3828125</v>
      </c>
      <c r="J201" s="5"/>
      <c r="T201">
        <f t="shared" si="20"/>
        <v>0.3828125</v>
      </c>
      <c r="U201" s="5">
        <f t="shared" si="21"/>
        <v>8.6632931502504933E-3</v>
      </c>
    </row>
    <row r="202" spans="1:21">
      <c r="B202" s="1" t="s">
        <v>5</v>
      </c>
      <c r="C202" s="1">
        <v>15</v>
      </c>
      <c r="D202" t="s">
        <v>214</v>
      </c>
      <c r="E202" s="9">
        <f t="shared" si="18"/>
        <v>0.13979660179614345</v>
      </c>
      <c r="F202" s="9"/>
      <c r="G202" s="5">
        <f t="shared" si="19"/>
        <v>1.9543089873749499E-2</v>
      </c>
      <c r="H202" s="5"/>
      <c r="I202" s="5">
        <f t="shared" si="22"/>
        <v>0.384765625</v>
      </c>
      <c r="J202" s="5"/>
      <c r="T202">
        <f t="shared" si="20"/>
        <v>0.384765625</v>
      </c>
      <c r="U202" s="5">
        <f t="shared" si="21"/>
        <v>1.9543089873749499E-2</v>
      </c>
    </row>
    <row r="203" spans="1:21">
      <c r="B203" s="1" t="s">
        <v>6</v>
      </c>
      <c r="C203" s="1">
        <v>15.4</v>
      </c>
      <c r="D203" t="s">
        <v>215</v>
      </c>
      <c r="E203" s="9">
        <f t="shared" si="18"/>
        <v>8.6774295867329196E-2</v>
      </c>
      <c r="F203" s="9"/>
      <c r="G203" s="5">
        <f t="shared" si="19"/>
        <v>7.5297784232707847E-3</v>
      </c>
      <c r="H203" s="5"/>
      <c r="I203" s="5">
        <f t="shared" si="22"/>
        <v>0.38671875</v>
      </c>
      <c r="J203" s="5"/>
      <c r="T203">
        <f t="shared" si="20"/>
        <v>0.38671875</v>
      </c>
      <c r="U203" s="5">
        <f t="shared" si="21"/>
        <v>7.5297784232707847E-3</v>
      </c>
    </row>
    <row r="204" spans="1:21">
      <c r="B204" s="1" t="s">
        <v>7</v>
      </c>
      <c r="C204" s="1">
        <v>14.6</v>
      </c>
      <c r="D204" t="s">
        <v>216</v>
      </c>
      <c r="E204" s="9">
        <f t="shared" si="18"/>
        <v>8.3972966440969313E-2</v>
      </c>
      <c r="F204" s="9"/>
      <c r="G204" s="5">
        <f t="shared" si="19"/>
        <v>7.0514590928961582E-3</v>
      </c>
      <c r="H204" s="5"/>
      <c r="I204" s="5">
        <f t="shared" si="22"/>
        <v>0.388671875</v>
      </c>
      <c r="J204" s="5"/>
      <c r="T204">
        <f t="shared" si="20"/>
        <v>0.388671875</v>
      </c>
      <c r="U204" s="5">
        <f t="shared" si="21"/>
        <v>7.0514590928961582E-3</v>
      </c>
    </row>
    <row r="205" spans="1:21">
      <c r="B205" s="1" t="s">
        <v>8</v>
      </c>
      <c r="C205" s="1">
        <v>13</v>
      </c>
      <c r="D205" t="s">
        <v>217</v>
      </c>
      <c r="E205" s="9">
        <f t="shared" si="18"/>
        <v>2.3804620348777613E-2</v>
      </c>
      <c r="F205" s="9"/>
      <c r="G205" s="5">
        <f t="shared" si="19"/>
        <v>5.6665994994943721E-4</v>
      </c>
      <c r="H205" s="5"/>
      <c r="I205" s="5">
        <f t="shared" si="22"/>
        <v>0.390625</v>
      </c>
      <c r="J205" s="5"/>
      <c r="T205">
        <f t="shared" si="20"/>
        <v>0.390625</v>
      </c>
      <c r="U205" s="5">
        <f t="shared" si="21"/>
        <v>5.6665994994943721E-4</v>
      </c>
    </row>
    <row r="206" spans="1:21">
      <c r="B206" s="1" t="s">
        <v>9</v>
      </c>
      <c r="C206" s="1">
        <v>8</v>
      </c>
      <c r="D206" t="s">
        <v>218</v>
      </c>
      <c r="E206" s="9">
        <f t="shared" si="18"/>
        <v>7.1380344229065196E-2</v>
      </c>
      <c r="F206" s="9"/>
      <c r="G206" s="5">
        <f t="shared" si="19"/>
        <v>5.095153542259841E-3</v>
      </c>
      <c r="H206" s="5"/>
      <c r="I206" s="5">
        <f t="shared" si="22"/>
        <v>0.392578125</v>
      </c>
      <c r="J206" s="5"/>
      <c r="T206">
        <f t="shared" si="20"/>
        <v>0.392578125</v>
      </c>
      <c r="U206" s="5">
        <f t="shared" si="21"/>
        <v>5.095153542259841E-3</v>
      </c>
    </row>
    <row r="207" spans="1:21">
      <c r="B207" s="1" t="s">
        <v>10</v>
      </c>
      <c r="C207" s="1">
        <v>4.2</v>
      </c>
      <c r="D207" t="s">
        <v>219</v>
      </c>
      <c r="E207" s="9">
        <f t="shared" si="18"/>
        <v>6.5951759713642824E-2</v>
      </c>
      <c r="F207" s="9"/>
      <c r="G207" s="5">
        <f t="shared" si="19"/>
        <v>4.3496346093260807E-3</v>
      </c>
      <c r="H207" s="5"/>
      <c r="I207" s="5">
        <f t="shared" si="22"/>
        <v>0.39453125</v>
      </c>
      <c r="J207" s="5"/>
      <c r="T207">
        <f t="shared" si="20"/>
        <v>0.39453125</v>
      </c>
      <c r="U207" s="5">
        <f t="shared" si="21"/>
        <v>4.3496346093260807E-3</v>
      </c>
    </row>
    <row r="208" spans="1:21">
      <c r="B208" s="1" t="s">
        <v>11</v>
      </c>
      <c r="C208" s="1">
        <v>4.5</v>
      </c>
      <c r="D208" t="s">
        <v>220</v>
      </c>
      <c r="E208" s="9">
        <f t="shared" si="18"/>
        <v>6.3592381395799008E-2</v>
      </c>
      <c r="F208" s="9"/>
      <c r="G208" s="5">
        <f t="shared" si="19"/>
        <v>4.0439909715887642E-3</v>
      </c>
      <c r="H208" s="5"/>
      <c r="I208" s="5">
        <f t="shared" si="22"/>
        <v>0.396484375</v>
      </c>
      <c r="J208" s="5"/>
      <c r="T208">
        <f t="shared" si="20"/>
        <v>0.396484375</v>
      </c>
      <c r="U208" s="5">
        <f t="shared" si="21"/>
        <v>4.0439909715887642E-3</v>
      </c>
    </row>
    <row r="209" spans="1:21">
      <c r="A209">
        <v>1994</v>
      </c>
      <c r="B209" s="1" t="s">
        <v>0</v>
      </c>
      <c r="C209" s="1">
        <v>4.7</v>
      </c>
      <c r="D209" t="s">
        <v>221</v>
      </c>
      <c r="E209" s="9">
        <f t="shared" si="18"/>
        <v>6.32170553894469E-2</v>
      </c>
      <c r="F209" s="9"/>
      <c r="G209" s="5">
        <f t="shared" si="19"/>
        <v>3.9963960921123969E-3</v>
      </c>
      <c r="H209" s="5"/>
      <c r="I209" s="5">
        <f t="shared" si="22"/>
        <v>0.3984375</v>
      </c>
      <c r="J209" s="5"/>
      <c r="T209">
        <f t="shared" si="20"/>
        <v>0.3984375</v>
      </c>
      <c r="U209" s="5">
        <f t="shared" si="21"/>
        <v>3.9963960921123969E-3</v>
      </c>
    </row>
    <row r="210" spans="1:21">
      <c r="B210" s="1" t="s">
        <v>1</v>
      </c>
      <c r="C210" s="1">
        <v>2.4</v>
      </c>
      <c r="D210" t="s">
        <v>222</v>
      </c>
      <c r="E210" s="9">
        <f t="shared" si="18"/>
        <v>3.3087395778591641E-2</v>
      </c>
      <c r="F210" s="9"/>
      <c r="G210" s="5">
        <f t="shared" si="19"/>
        <v>1.0947757594091639E-3</v>
      </c>
      <c r="H210" s="5"/>
      <c r="I210" s="5">
        <f t="shared" si="22"/>
        <v>0.400390625</v>
      </c>
      <c r="J210" s="5"/>
      <c r="T210">
        <f t="shared" si="20"/>
        <v>0.400390625</v>
      </c>
      <c r="U210" s="5">
        <f t="shared" si="21"/>
        <v>1.0947757594091639E-3</v>
      </c>
    </row>
    <row r="211" spans="1:21">
      <c r="B211" s="1" t="s">
        <v>2</v>
      </c>
      <c r="C211" s="1">
        <v>7.1</v>
      </c>
      <c r="D211" t="s">
        <v>223</v>
      </c>
      <c r="E211" s="9">
        <f t="shared" si="18"/>
        <v>8.1963108251290301E-2</v>
      </c>
      <c r="F211" s="9"/>
      <c r="G211" s="5">
        <f t="shared" si="19"/>
        <v>6.7179511142127319E-3</v>
      </c>
      <c r="H211" s="5"/>
      <c r="I211" s="5">
        <f t="shared" si="22"/>
        <v>0.40234375</v>
      </c>
      <c r="J211" s="5"/>
      <c r="T211">
        <f t="shared" si="20"/>
        <v>0.40234375</v>
      </c>
      <c r="U211" s="5">
        <f t="shared" si="21"/>
        <v>6.7179511142127319E-3</v>
      </c>
    </row>
    <row r="212" spans="1:21">
      <c r="B212" s="1" t="s">
        <v>3</v>
      </c>
      <c r="C212" s="1">
        <v>8.1999999999999993</v>
      </c>
      <c r="D212" t="s">
        <v>224</v>
      </c>
      <c r="E212" s="9">
        <f t="shared" si="18"/>
        <v>8.8533857175002555E-3</v>
      </c>
      <c r="F212" s="9"/>
      <c r="G212" s="5">
        <f t="shared" si="19"/>
        <v>7.8382438662837509E-5</v>
      </c>
      <c r="H212" s="5"/>
      <c r="I212" s="5">
        <f t="shared" si="22"/>
        <v>0.404296875</v>
      </c>
      <c r="J212" s="5"/>
      <c r="T212">
        <f t="shared" si="20"/>
        <v>0.404296875</v>
      </c>
      <c r="U212" s="5">
        <f t="shared" si="21"/>
        <v>7.8382438662837509E-5</v>
      </c>
    </row>
    <row r="213" spans="1:21">
      <c r="B213" s="1" t="s">
        <v>4</v>
      </c>
      <c r="C213" s="1">
        <v>10</v>
      </c>
      <c r="D213" t="s">
        <v>225</v>
      </c>
      <c r="E213" s="9">
        <f t="shared" si="18"/>
        <v>6.2542193054342457E-2</v>
      </c>
      <c r="F213" s="9"/>
      <c r="G213" s="5">
        <f t="shared" si="19"/>
        <v>3.9115259120466421E-3</v>
      </c>
      <c r="H213" s="5"/>
      <c r="I213" s="5">
        <f t="shared" si="22"/>
        <v>0.40625</v>
      </c>
      <c r="J213" s="5"/>
      <c r="T213">
        <f t="shared" si="20"/>
        <v>0.40625</v>
      </c>
      <c r="U213" s="5">
        <f t="shared" si="21"/>
        <v>3.9115259120466421E-3</v>
      </c>
    </row>
    <row r="214" spans="1:21">
      <c r="B214" s="1" t="s">
        <v>5</v>
      </c>
      <c r="C214" s="1">
        <v>14.9</v>
      </c>
      <c r="D214" t="s">
        <v>226</v>
      </c>
      <c r="E214" s="9">
        <f t="shared" si="18"/>
        <v>0.11756421058985494</v>
      </c>
      <c r="F214" s="9"/>
      <c r="G214" s="5">
        <f t="shared" si="19"/>
        <v>1.3821343611615761E-2</v>
      </c>
      <c r="H214" s="5"/>
      <c r="I214" s="5">
        <f t="shared" si="22"/>
        <v>0.408203125</v>
      </c>
      <c r="J214" s="5"/>
      <c r="T214">
        <f t="shared" si="20"/>
        <v>0.408203125</v>
      </c>
      <c r="U214" s="5">
        <f t="shared" si="21"/>
        <v>1.3821343611615761E-2</v>
      </c>
    </row>
    <row r="215" spans="1:21">
      <c r="B215" s="1" t="s">
        <v>6</v>
      </c>
      <c r="C215" s="1">
        <v>18.3</v>
      </c>
      <c r="D215" t="s">
        <v>227</v>
      </c>
      <c r="E215" s="9">
        <f t="shared" si="18"/>
        <v>0.12061496148547431</v>
      </c>
      <c r="F215" s="9"/>
      <c r="G215" s="5">
        <f t="shared" si="19"/>
        <v>1.4547968934142451E-2</v>
      </c>
      <c r="H215" s="5"/>
      <c r="I215" s="5">
        <f t="shared" si="22"/>
        <v>0.41015625</v>
      </c>
      <c r="J215" s="5"/>
      <c r="T215">
        <f t="shared" si="20"/>
        <v>0.41015625</v>
      </c>
      <c r="U215" s="5">
        <f t="shared" si="21"/>
        <v>1.4547968934142451E-2</v>
      </c>
    </row>
    <row r="216" spans="1:21">
      <c r="B216" s="1" t="s">
        <v>7</v>
      </c>
      <c r="C216" s="1">
        <v>15.7</v>
      </c>
      <c r="D216" t="s">
        <v>228</v>
      </c>
      <c r="E216" s="9">
        <f t="shared" si="18"/>
        <v>4.8476769636823507E-2</v>
      </c>
      <c r="F216" s="9"/>
      <c r="G216" s="5">
        <f t="shared" si="19"/>
        <v>2.3499971944216536E-3</v>
      </c>
      <c r="H216" s="5"/>
      <c r="I216" s="5">
        <f t="shared" si="22"/>
        <v>0.412109375</v>
      </c>
      <c r="J216" s="5"/>
      <c r="T216">
        <f t="shared" si="20"/>
        <v>0.412109375</v>
      </c>
      <c r="U216" s="5">
        <f t="shared" si="21"/>
        <v>2.3499971944216536E-3</v>
      </c>
    </row>
    <row r="217" spans="1:21">
      <c r="B217" s="1" t="s">
        <v>8</v>
      </c>
      <c r="C217" s="1">
        <v>12.4</v>
      </c>
      <c r="D217" t="s">
        <v>229</v>
      </c>
      <c r="E217" s="9">
        <f t="shared" si="18"/>
        <v>0.10271185993583574</v>
      </c>
      <c r="F217" s="9"/>
      <c r="G217" s="5">
        <f t="shared" si="19"/>
        <v>1.054972617147874E-2</v>
      </c>
      <c r="H217" s="5"/>
      <c r="I217" s="5">
        <f t="shared" si="22"/>
        <v>0.4140625</v>
      </c>
      <c r="J217" s="5"/>
      <c r="T217">
        <f t="shared" si="20"/>
        <v>0.4140625</v>
      </c>
      <c r="U217" s="5">
        <f t="shared" si="21"/>
        <v>1.054972617147874E-2</v>
      </c>
    </row>
    <row r="218" spans="1:21">
      <c r="B218" s="1" t="s">
        <v>9</v>
      </c>
      <c r="C218" s="1">
        <v>9.6999999999999993</v>
      </c>
      <c r="D218" t="s">
        <v>230</v>
      </c>
      <c r="E218" s="9">
        <f t="shared" si="18"/>
        <v>9.0415739056408567E-2</v>
      </c>
      <c r="F218" s="9"/>
      <c r="G218" s="5">
        <f t="shared" si="19"/>
        <v>8.175005869116566E-3</v>
      </c>
      <c r="H218" s="5"/>
      <c r="I218" s="5">
        <f t="shared" si="22"/>
        <v>0.416015625</v>
      </c>
      <c r="J218" s="5"/>
      <c r="T218">
        <f t="shared" si="20"/>
        <v>0.416015625</v>
      </c>
      <c r="U218" s="5">
        <f t="shared" si="21"/>
        <v>8.175005869116566E-3</v>
      </c>
    </row>
    <row r="219" spans="1:21">
      <c r="B219" s="1" t="s">
        <v>10</v>
      </c>
      <c r="C219" s="1">
        <v>9.3000000000000007</v>
      </c>
      <c r="D219" t="s">
        <v>231</v>
      </c>
      <c r="E219" s="9">
        <f t="shared" si="18"/>
        <v>2.8946513388368553E-2</v>
      </c>
      <c r="F219" s="9"/>
      <c r="G219" s="5">
        <f t="shared" si="19"/>
        <v>8.3790063734299992E-4</v>
      </c>
      <c r="H219" s="5"/>
      <c r="I219" s="5">
        <f t="shared" si="22"/>
        <v>0.41796875</v>
      </c>
      <c r="J219" s="5"/>
      <c r="T219">
        <f t="shared" si="20"/>
        <v>0.41796875</v>
      </c>
      <c r="U219" s="5">
        <f t="shared" si="21"/>
        <v>8.3790063734299992E-4</v>
      </c>
    </row>
    <row r="220" spans="1:21">
      <c r="B220" s="1" t="s">
        <v>11</v>
      </c>
      <c r="C220" s="1">
        <v>6.1</v>
      </c>
      <c r="D220" t="s">
        <v>232</v>
      </c>
      <c r="E220" s="9">
        <f t="shared" si="18"/>
        <v>7.859930521198967E-2</v>
      </c>
      <c r="F220" s="9"/>
      <c r="G220" s="5">
        <f t="shared" si="19"/>
        <v>6.1778507798075062E-3</v>
      </c>
      <c r="H220" s="5"/>
      <c r="I220" s="5">
        <f t="shared" si="22"/>
        <v>0.419921875</v>
      </c>
      <c r="J220" s="5"/>
      <c r="T220">
        <f t="shared" si="20"/>
        <v>0.419921875</v>
      </c>
      <c r="U220" s="5">
        <f t="shared" si="21"/>
        <v>6.1778507798075062E-3</v>
      </c>
    </row>
    <row r="221" spans="1:21">
      <c r="A221">
        <v>1995</v>
      </c>
      <c r="B221" s="1" t="s">
        <v>0</v>
      </c>
      <c r="C221" s="1">
        <v>4.0999999999999996</v>
      </c>
      <c r="D221" t="s">
        <v>233</v>
      </c>
      <c r="E221" s="9">
        <f t="shared" si="18"/>
        <v>5.767888891844454E-2</v>
      </c>
      <c r="F221" s="9"/>
      <c r="G221" s="5">
        <f t="shared" si="19"/>
        <v>3.3268542268662642E-3</v>
      </c>
      <c r="H221" s="5"/>
      <c r="I221" s="5">
        <f t="shared" si="22"/>
        <v>0.421875</v>
      </c>
      <c r="J221" s="5"/>
      <c r="T221">
        <f t="shared" si="20"/>
        <v>0.421875</v>
      </c>
      <c r="U221" s="5">
        <f t="shared" si="21"/>
        <v>3.3268542268662642E-3</v>
      </c>
    </row>
    <row r="222" spans="1:21">
      <c r="B222" s="1" t="s">
        <v>1</v>
      </c>
      <c r="C222" s="1">
        <v>6</v>
      </c>
      <c r="D222" t="s">
        <v>234</v>
      </c>
      <c r="E222" s="9">
        <f t="shared" si="18"/>
        <v>5.5780642494317134E-2</v>
      </c>
      <c r="F222" s="9"/>
      <c r="G222" s="5">
        <f t="shared" si="19"/>
        <v>3.1114800770788184E-3</v>
      </c>
      <c r="H222" s="5"/>
      <c r="I222" s="5">
        <f t="shared" si="22"/>
        <v>0.423828125</v>
      </c>
      <c r="J222" s="5"/>
      <c r="T222">
        <f t="shared" si="20"/>
        <v>0.423828125</v>
      </c>
      <c r="U222" s="5">
        <f t="shared" si="21"/>
        <v>3.1114800770788184E-3</v>
      </c>
    </row>
    <row r="223" spans="1:21">
      <c r="B223" s="1" t="s">
        <v>2</v>
      </c>
      <c r="C223" s="1">
        <v>5.3</v>
      </c>
      <c r="D223" t="s">
        <v>235</v>
      </c>
      <c r="E223" s="9">
        <f t="shared" si="18"/>
        <v>4.9279854292738727E-2</v>
      </c>
      <c r="F223" s="9"/>
      <c r="G223" s="5">
        <f t="shared" si="19"/>
        <v>2.4285040391135593E-3</v>
      </c>
      <c r="H223" s="5"/>
      <c r="I223" s="5">
        <f t="shared" si="22"/>
        <v>0.42578125</v>
      </c>
      <c r="J223" s="5"/>
      <c r="T223">
        <f t="shared" si="20"/>
        <v>0.42578125</v>
      </c>
      <c r="U223" s="5">
        <f t="shared" si="21"/>
        <v>2.4285040391135593E-3</v>
      </c>
    </row>
    <row r="224" spans="1:21">
      <c r="B224" s="1" t="s">
        <v>3</v>
      </c>
      <c r="C224" s="1">
        <v>9.1999999999999993</v>
      </c>
      <c r="D224" t="s">
        <v>236</v>
      </c>
      <c r="E224" s="9">
        <f t="shared" si="18"/>
        <v>9.7643921595265443E-2</v>
      </c>
      <c r="F224" s="9"/>
      <c r="G224" s="5">
        <f t="shared" si="19"/>
        <v>9.5343354245023444E-3</v>
      </c>
      <c r="H224" s="5"/>
      <c r="I224" s="5">
        <f t="shared" si="22"/>
        <v>0.427734375</v>
      </c>
      <c r="J224" s="5"/>
      <c r="T224">
        <f t="shared" si="20"/>
        <v>0.427734375</v>
      </c>
      <c r="U224" s="5">
        <f t="shared" si="21"/>
        <v>9.5343354245023444E-3</v>
      </c>
    </row>
    <row r="225" spans="1:21">
      <c r="B225" s="1" t="s">
        <v>4</v>
      </c>
      <c r="C225" s="1">
        <v>12.1</v>
      </c>
      <c r="D225" t="s">
        <v>237</v>
      </c>
      <c r="E225" s="9">
        <f t="shared" si="18"/>
        <v>9.8629810516478192E-2</v>
      </c>
      <c r="F225" s="9"/>
      <c r="G225" s="5">
        <f t="shared" si="19"/>
        <v>9.7278395225163915E-3</v>
      </c>
      <c r="H225" s="5"/>
      <c r="I225" s="5">
        <f t="shared" si="22"/>
        <v>0.4296875</v>
      </c>
      <c r="J225" s="5"/>
      <c r="T225">
        <f t="shared" si="20"/>
        <v>0.4296875</v>
      </c>
      <c r="U225" s="5">
        <f t="shared" si="21"/>
        <v>9.7278395225163915E-3</v>
      </c>
    </row>
    <row r="226" spans="1:21">
      <c r="B226" s="1" t="s">
        <v>5</v>
      </c>
      <c r="C226" s="1">
        <v>14.5</v>
      </c>
      <c r="D226" t="s">
        <v>238</v>
      </c>
      <c r="E226" s="9">
        <f t="shared" si="18"/>
        <v>9.2622997379099167E-2</v>
      </c>
      <c r="F226" s="9"/>
      <c r="G226" s="5">
        <f t="shared" si="19"/>
        <v>8.5790196434886116E-3</v>
      </c>
      <c r="H226" s="5"/>
      <c r="I226" s="5">
        <f t="shared" si="22"/>
        <v>0.431640625</v>
      </c>
      <c r="J226" s="5"/>
      <c r="T226">
        <f t="shared" si="20"/>
        <v>0.431640625</v>
      </c>
      <c r="U226" s="5">
        <f t="shared" si="21"/>
        <v>8.5790196434886116E-3</v>
      </c>
    </row>
    <row r="227" spans="1:21">
      <c r="B227" s="1" t="s">
        <v>6</v>
      </c>
      <c r="C227" s="1">
        <v>19.2</v>
      </c>
      <c r="D227" t="s">
        <v>239</v>
      </c>
      <c r="E227" s="9">
        <f t="shared" si="18"/>
        <v>2.8523571321111121E-2</v>
      </c>
      <c r="F227" s="9"/>
      <c r="G227" s="5">
        <f t="shared" si="19"/>
        <v>8.1359412091051289E-4</v>
      </c>
      <c r="H227" s="5"/>
      <c r="I227" s="5">
        <f t="shared" si="22"/>
        <v>0.43359375</v>
      </c>
      <c r="J227" s="5"/>
      <c r="T227">
        <f t="shared" si="20"/>
        <v>0.43359375</v>
      </c>
      <c r="U227" s="5">
        <f t="shared" si="21"/>
        <v>8.1359412091051289E-4</v>
      </c>
    </row>
    <row r="228" spans="1:21">
      <c r="B228" s="1" t="s">
        <v>7</v>
      </c>
      <c r="C228" s="1">
        <v>19.3</v>
      </c>
      <c r="D228" t="s">
        <v>240</v>
      </c>
      <c r="E228" s="9">
        <f t="shared" si="18"/>
        <v>3.7088308196086286E-2</v>
      </c>
      <c r="F228" s="9"/>
      <c r="G228" s="5">
        <f t="shared" si="19"/>
        <v>1.3755426048478812E-3</v>
      </c>
      <c r="H228" s="5"/>
      <c r="I228" s="5">
        <f t="shared" si="22"/>
        <v>0.435546875</v>
      </c>
      <c r="J228" s="5"/>
      <c r="T228">
        <f t="shared" si="20"/>
        <v>0.435546875</v>
      </c>
      <c r="U228" s="5">
        <f t="shared" si="21"/>
        <v>1.3755426048478812E-3</v>
      </c>
    </row>
    <row r="229" spans="1:21">
      <c r="B229" s="1" t="s">
        <v>8</v>
      </c>
      <c r="C229" s="1">
        <v>14</v>
      </c>
      <c r="D229" t="s">
        <v>241</v>
      </c>
      <c r="E229" s="9">
        <f t="shared" si="18"/>
        <v>6.9730288483947342E-2</v>
      </c>
      <c r="F229" s="9"/>
      <c r="G229" s="5">
        <f t="shared" si="19"/>
        <v>4.8623131320545193E-3</v>
      </c>
      <c r="H229" s="5"/>
      <c r="I229" s="5">
        <f t="shared" si="22"/>
        <v>0.4375</v>
      </c>
      <c r="J229" s="5"/>
      <c r="T229">
        <f t="shared" si="20"/>
        <v>0.4375</v>
      </c>
      <c r="U229" s="5">
        <f t="shared" si="21"/>
        <v>4.8623131320545193E-3</v>
      </c>
    </row>
    <row r="230" spans="1:21">
      <c r="B230" s="1" t="s">
        <v>9</v>
      </c>
      <c r="C230" s="1">
        <v>12.9</v>
      </c>
      <c r="D230" t="s">
        <v>242</v>
      </c>
      <c r="E230" s="9">
        <f t="shared" si="18"/>
        <v>0.11150790161687087</v>
      </c>
      <c r="F230" s="9"/>
      <c r="G230" s="5">
        <f t="shared" si="19"/>
        <v>1.2434012122997752E-2</v>
      </c>
      <c r="H230" s="5"/>
      <c r="I230" s="5">
        <f t="shared" si="22"/>
        <v>0.439453125</v>
      </c>
      <c r="J230" s="5"/>
      <c r="T230">
        <f t="shared" si="20"/>
        <v>0.439453125</v>
      </c>
      <c r="U230" s="5">
        <f t="shared" si="21"/>
        <v>1.2434012122997752E-2</v>
      </c>
    </row>
    <row r="231" spans="1:21">
      <c r="B231" s="1" t="s">
        <v>10</v>
      </c>
      <c r="C231" s="1">
        <v>7.7</v>
      </c>
      <c r="D231" t="s">
        <v>243</v>
      </c>
      <c r="E231" s="9">
        <f t="shared" si="18"/>
        <v>2.0426869617088415E-2</v>
      </c>
      <c r="F231" s="9"/>
      <c r="G231" s="5">
        <f t="shared" si="19"/>
        <v>4.1725700235352984E-4</v>
      </c>
      <c r="H231" s="5"/>
      <c r="I231" s="5">
        <f t="shared" si="22"/>
        <v>0.44140625</v>
      </c>
      <c r="J231" s="5"/>
      <c r="T231">
        <f t="shared" si="20"/>
        <v>0.44140625</v>
      </c>
      <c r="U231" s="5">
        <f t="shared" si="21"/>
        <v>4.1725700235352984E-4</v>
      </c>
    </row>
    <row r="232" spans="1:21">
      <c r="B232" s="1" t="s">
        <v>11</v>
      </c>
      <c r="C232" s="1">
        <v>2.1</v>
      </c>
      <c r="D232" t="s">
        <v>244</v>
      </c>
      <c r="E232" s="9">
        <f t="shared" si="18"/>
        <v>2.0170529829338937E-2</v>
      </c>
      <c r="F232" s="9"/>
      <c r="G232" s="5">
        <f t="shared" si="19"/>
        <v>4.0685027359625188E-4</v>
      </c>
      <c r="H232" s="5"/>
      <c r="I232" s="5">
        <f t="shared" si="22"/>
        <v>0.443359375</v>
      </c>
      <c r="J232" s="5"/>
      <c r="T232">
        <f t="shared" si="20"/>
        <v>0.443359375</v>
      </c>
      <c r="U232" s="5">
        <f t="shared" si="21"/>
        <v>4.0685027359625188E-4</v>
      </c>
    </row>
    <row r="233" spans="1:21">
      <c r="A233">
        <v>1996</v>
      </c>
      <c r="B233" s="1" t="s">
        <v>0</v>
      </c>
      <c r="C233" s="1">
        <v>3.6</v>
      </c>
      <c r="D233" t="s">
        <v>245</v>
      </c>
      <c r="E233" s="9">
        <f t="shared" si="18"/>
        <v>6.7605688743248446E-2</v>
      </c>
      <c r="F233" s="9"/>
      <c r="G233" s="5">
        <f t="shared" si="19"/>
        <v>4.5705291504489895E-3</v>
      </c>
      <c r="H233" s="5"/>
      <c r="I233" s="5">
        <f t="shared" si="22"/>
        <v>0.4453125</v>
      </c>
      <c r="J233" s="5"/>
      <c r="T233">
        <f t="shared" si="20"/>
        <v>0.4453125</v>
      </c>
      <c r="U233" s="5">
        <f t="shared" si="21"/>
        <v>4.5705291504489895E-3</v>
      </c>
    </row>
    <row r="234" spans="1:21">
      <c r="B234" s="1" t="s">
        <v>1</v>
      </c>
      <c r="C234" s="1">
        <v>2.7</v>
      </c>
      <c r="D234" t="s">
        <v>246</v>
      </c>
      <c r="E234" s="9">
        <f t="shared" si="18"/>
        <v>8.2039677266790054E-2</v>
      </c>
      <c r="F234" s="9"/>
      <c r="G234" s="5">
        <f t="shared" si="19"/>
        <v>6.7305086460390691E-3</v>
      </c>
      <c r="H234" s="5"/>
      <c r="I234" s="5">
        <f t="shared" si="22"/>
        <v>0.447265625</v>
      </c>
      <c r="J234" s="5"/>
      <c r="T234">
        <f t="shared" si="20"/>
        <v>0.447265625</v>
      </c>
      <c r="U234" s="5">
        <f t="shared" si="21"/>
        <v>6.7305086460390691E-3</v>
      </c>
    </row>
    <row r="235" spans="1:21">
      <c r="B235" s="1" t="s">
        <v>2</v>
      </c>
      <c r="C235" s="1">
        <v>4</v>
      </c>
      <c r="D235" t="s">
        <v>247</v>
      </c>
      <c r="E235" s="9">
        <f t="shared" si="18"/>
        <v>7.1389181272509067E-2</v>
      </c>
      <c r="F235" s="9"/>
      <c r="G235" s="5">
        <f t="shared" si="19"/>
        <v>5.0964152027591593E-3</v>
      </c>
      <c r="H235" s="5"/>
      <c r="I235" s="5">
        <f t="shared" si="22"/>
        <v>0.44921875</v>
      </c>
      <c r="J235" s="5"/>
      <c r="T235">
        <f t="shared" si="20"/>
        <v>0.44921875</v>
      </c>
      <c r="U235" s="5">
        <f t="shared" si="21"/>
        <v>5.0964152027591593E-3</v>
      </c>
    </row>
    <row r="236" spans="1:21">
      <c r="B236" s="1" t="s">
        <v>3</v>
      </c>
      <c r="C236" s="1">
        <v>8.4</v>
      </c>
      <c r="D236" t="s">
        <v>248</v>
      </c>
      <c r="E236" s="9">
        <f t="shared" si="18"/>
        <v>0.11770325083660561</v>
      </c>
      <c r="F236" s="9"/>
      <c r="G236" s="5">
        <f t="shared" si="19"/>
        <v>1.38540552575049E-2</v>
      </c>
      <c r="H236" s="5"/>
      <c r="I236" s="5">
        <f t="shared" si="22"/>
        <v>0.451171875</v>
      </c>
      <c r="J236" s="5"/>
      <c r="T236">
        <f t="shared" si="20"/>
        <v>0.451171875</v>
      </c>
      <c r="U236" s="5">
        <f t="shared" si="21"/>
        <v>1.38540552575049E-2</v>
      </c>
    </row>
    <row r="237" spans="1:21">
      <c r="B237" s="1" t="s">
        <v>4</v>
      </c>
      <c r="C237" s="1">
        <v>9.4</v>
      </c>
      <c r="D237" t="s">
        <v>249</v>
      </c>
      <c r="E237" s="9">
        <f t="shared" si="18"/>
        <v>2.5852838744099407E-2</v>
      </c>
      <c r="F237" s="9"/>
      <c r="G237" s="5">
        <f t="shared" si="19"/>
        <v>6.6836927112840741E-4</v>
      </c>
      <c r="H237" s="5"/>
      <c r="I237" s="5">
        <f t="shared" si="22"/>
        <v>0.453125</v>
      </c>
      <c r="J237" s="5"/>
      <c r="T237">
        <f t="shared" si="20"/>
        <v>0.453125</v>
      </c>
      <c r="U237" s="5">
        <f t="shared" si="21"/>
        <v>6.6836927112840741E-4</v>
      </c>
    </row>
    <row r="238" spans="1:21">
      <c r="B238" s="1" t="s">
        <v>5</v>
      </c>
      <c r="C238" s="1">
        <v>14.7</v>
      </c>
      <c r="D238" t="s">
        <v>250</v>
      </c>
      <c r="E238" s="9">
        <f t="shared" si="18"/>
        <v>4.6561458837746157E-2</v>
      </c>
      <c r="F238" s="9"/>
      <c r="G238" s="5">
        <f t="shared" si="19"/>
        <v>2.1679694490991299E-3</v>
      </c>
      <c r="H238" s="5"/>
      <c r="I238" s="5">
        <f t="shared" si="22"/>
        <v>0.455078125</v>
      </c>
      <c r="J238" s="5"/>
      <c r="T238">
        <f t="shared" si="20"/>
        <v>0.455078125</v>
      </c>
      <c r="U238" s="5">
        <f t="shared" si="21"/>
        <v>2.1679694490991299E-3</v>
      </c>
    </row>
    <row r="239" spans="1:21">
      <c r="B239" s="1" t="s">
        <v>6</v>
      </c>
      <c r="C239" s="1">
        <v>16.899999999999999</v>
      </c>
      <c r="D239" t="s">
        <v>251</v>
      </c>
      <c r="E239" s="9">
        <f t="shared" si="18"/>
        <v>7.5411638689948268E-2</v>
      </c>
      <c r="F239" s="9"/>
      <c r="G239" s="5">
        <f t="shared" si="19"/>
        <v>5.6869152499033028E-3</v>
      </c>
      <c r="H239" s="5"/>
      <c r="I239" s="5">
        <f t="shared" si="22"/>
        <v>0.45703125</v>
      </c>
      <c r="J239" s="5"/>
      <c r="T239">
        <f t="shared" si="20"/>
        <v>0.45703125</v>
      </c>
      <c r="U239" s="5">
        <f t="shared" si="21"/>
        <v>5.6869152499033028E-3</v>
      </c>
    </row>
    <row r="240" spans="1:21">
      <c r="B240" s="1" t="s">
        <v>7</v>
      </c>
      <c r="C240" s="1">
        <v>17</v>
      </c>
      <c r="D240" t="s">
        <v>252</v>
      </c>
      <c r="E240" s="9">
        <f t="shared" si="18"/>
        <v>7.2618527295262317E-2</v>
      </c>
      <c r="F240" s="9"/>
      <c r="G240" s="5">
        <f t="shared" si="19"/>
        <v>5.2734505065327583E-3</v>
      </c>
      <c r="H240" s="5"/>
      <c r="I240" s="5">
        <f t="shared" si="22"/>
        <v>0.458984375</v>
      </c>
      <c r="J240" s="5"/>
      <c r="T240">
        <f t="shared" si="20"/>
        <v>0.458984375</v>
      </c>
      <c r="U240" s="5">
        <f t="shared" si="21"/>
        <v>5.2734505065327583E-3</v>
      </c>
    </row>
    <row r="241" spans="1:21">
      <c r="B241" s="1" t="s">
        <v>8</v>
      </c>
      <c r="C241" s="1">
        <v>13.5</v>
      </c>
      <c r="D241" t="s">
        <v>253</v>
      </c>
      <c r="E241" s="9">
        <f t="shared" si="18"/>
        <v>5.3574112404313666E-2</v>
      </c>
      <c r="F241" s="9"/>
      <c r="G241" s="5">
        <f t="shared" si="19"/>
        <v>2.8701855199100355E-3</v>
      </c>
      <c r="H241" s="5"/>
      <c r="I241" s="5">
        <f t="shared" si="22"/>
        <v>0.4609375</v>
      </c>
      <c r="J241" s="5"/>
      <c r="T241">
        <f t="shared" si="20"/>
        <v>0.4609375</v>
      </c>
      <c r="U241" s="5">
        <f t="shared" si="21"/>
        <v>2.8701855199100355E-3</v>
      </c>
    </row>
    <row r="242" spans="1:21">
      <c r="B242" s="1" t="s">
        <v>9</v>
      </c>
      <c r="C242" s="1">
        <v>11.3</v>
      </c>
      <c r="D242" t="s">
        <v>254</v>
      </c>
      <c r="E242" s="9">
        <f t="shared" si="18"/>
        <v>8.1503462623587764E-2</v>
      </c>
      <c r="F242" s="9"/>
      <c r="G242" s="5">
        <f t="shared" si="19"/>
        <v>6.6428144196345679E-3</v>
      </c>
      <c r="H242" s="5"/>
      <c r="I242" s="5">
        <f t="shared" si="22"/>
        <v>0.462890625</v>
      </c>
      <c r="J242" s="5"/>
      <c r="T242">
        <f t="shared" si="20"/>
        <v>0.462890625</v>
      </c>
      <c r="U242" s="5">
        <f t="shared" si="21"/>
        <v>6.6428144196345679E-3</v>
      </c>
    </row>
    <row r="243" spans="1:21">
      <c r="B243" s="1" t="s">
        <v>10</v>
      </c>
      <c r="C243" s="1">
        <v>5.7</v>
      </c>
      <c r="D243" t="s">
        <v>255</v>
      </c>
      <c r="E243" s="9">
        <f t="shared" si="18"/>
        <v>6.8832400542329211E-2</v>
      </c>
      <c r="F243" s="9"/>
      <c r="G243" s="5">
        <f t="shared" si="19"/>
        <v>4.7378993644196423E-3</v>
      </c>
      <c r="H243" s="5"/>
      <c r="I243" s="5">
        <f t="shared" si="22"/>
        <v>0.46484375</v>
      </c>
      <c r="J243" s="5"/>
      <c r="T243">
        <f t="shared" si="20"/>
        <v>0.46484375</v>
      </c>
      <c r="U243" s="5">
        <f t="shared" si="21"/>
        <v>4.7378993644196423E-3</v>
      </c>
    </row>
    <row r="244" spans="1:21">
      <c r="B244" s="1" t="s">
        <v>11</v>
      </c>
      <c r="C244" s="1">
        <v>2.8</v>
      </c>
      <c r="D244" t="s">
        <v>256</v>
      </c>
      <c r="E244" s="9">
        <f t="shared" si="18"/>
        <v>2.7870200703704592E-2</v>
      </c>
      <c r="F244" s="9"/>
      <c r="G244" s="5">
        <f t="shared" si="19"/>
        <v>7.7674808726477598E-4</v>
      </c>
      <c r="H244" s="5"/>
      <c r="I244" s="5">
        <f t="shared" si="22"/>
        <v>0.466796875</v>
      </c>
      <c r="J244" s="5"/>
      <c r="T244">
        <f t="shared" si="20"/>
        <v>0.466796875</v>
      </c>
      <c r="U244" s="5">
        <f t="shared" si="21"/>
        <v>7.7674808726477598E-4</v>
      </c>
    </row>
    <row r="245" spans="1:21">
      <c r="A245">
        <v>1997</v>
      </c>
      <c r="B245" s="1" t="s">
        <v>0</v>
      </c>
      <c r="C245" s="1">
        <v>2.6</v>
      </c>
      <c r="D245" t="s">
        <v>257</v>
      </c>
      <c r="E245" s="9">
        <f t="shared" si="18"/>
        <v>6.6125678024454237E-2</v>
      </c>
      <c r="F245" s="9"/>
      <c r="G245" s="5">
        <f t="shared" si="19"/>
        <v>4.3726052941937899E-3</v>
      </c>
      <c r="H245" s="5"/>
      <c r="I245" s="5">
        <f t="shared" si="22"/>
        <v>0.46875</v>
      </c>
      <c r="J245" s="5"/>
      <c r="T245">
        <f t="shared" si="20"/>
        <v>0.46875</v>
      </c>
      <c r="U245" s="5">
        <f t="shared" si="21"/>
        <v>4.3726052941937899E-3</v>
      </c>
    </row>
    <row r="246" spans="1:21">
      <c r="B246" s="1" t="s">
        <v>1</v>
      </c>
      <c r="C246" s="1">
        <v>6.5</v>
      </c>
      <c r="D246" t="s">
        <v>258</v>
      </c>
      <c r="E246" s="9">
        <f t="shared" si="18"/>
        <v>6.0036976099649919E-2</v>
      </c>
      <c r="F246" s="9"/>
      <c r="G246" s="5">
        <f t="shared" si="19"/>
        <v>3.6044384991899357E-3</v>
      </c>
      <c r="H246" s="5"/>
      <c r="I246" s="5">
        <f t="shared" si="22"/>
        <v>0.470703125</v>
      </c>
      <c r="J246" s="5"/>
      <c r="T246">
        <f t="shared" si="20"/>
        <v>0.470703125</v>
      </c>
      <c r="U246" s="5">
        <f t="shared" si="21"/>
        <v>3.6044384991899357E-3</v>
      </c>
    </row>
    <row r="247" spans="1:21">
      <c r="B247" s="1" t="s">
        <v>2</v>
      </c>
      <c r="C247" s="1">
        <v>8.6999999999999993</v>
      </c>
      <c r="D247" t="s">
        <v>259</v>
      </c>
      <c r="E247" s="9">
        <f t="shared" si="18"/>
        <v>5.551547349068469E-2</v>
      </c>
      <c r="F247" s="9"/>
      <c r="G247" s="5">
        <f t="shared" si="19"/>
        <v>3.0819677968949148E-3</v>
      </c>
      <c r="H247" s="5"/>
      <c r="I247" s="5">
        <f t="shared" si="22"/>
        <v>0.47265625</v>
      </c>
      <c r="J247" s="5"/>
      <c r="T247">
        <f t="shared" si="20"/>
        <v>0.47265625</v>
      </c>
      <c r="U247" s="5">
        <f t="shared" si="21"/>
        <v>3.0819677968949148E-3</v>
      </c>
    </row>
    <row r="248" spans="1:21">
      <c r="B248" s="1" t="s">
        <v>3</v>
      </c>
      <c r="C248" s="1">
        <v>9.1999999999999993</v>
      </c>
      <c r="D248" t="s">
        <v>260</v>
      </c>
      <c r="E248" s="9">
        <f t="shared" si="18"/>
        <v>7.6401628597001378E-2</v>
      </c>
      <c r="F248" s="9"/>
      <c r="G248" s="5">
        <f t="shared" si="19"/>
        <v>5.8372088522741384E-3</v>
      </c>
      <c r="H248" s="5"/>
      <c r="I248" s="5">
        <f t="shared" si="22"/>
        <v>0.474609375</v>
      </c>
      <c r="J248" s="5"/>
      <c r="T248">
        <f t="shared" si="20"/>
        <v>0.474609375</v>
      </c>
      <c r="U248" s="5">
        <f t="shared" si="21"/>
        <v>5.8372088522741384E-3</v>
      </c>
    </row>
    <row r="249" spans="1:21">
      <c r="B249" s="1" t="s">
        <v>4</v>
      </c>
      <c r="C249" s="1">
        <v>11.7</v>
      </c>
      <c r="D249" t="s">
        <v>261</v>
      </c>
      <c r="E249" s="9">
        <f t="shared" si="18"/>
        <v>7.8992733290064038E-2</v>
      </c>
      <c r="F249" s="9"/>
      <c r="G249" s="5">
        <f t="shared" si="19"/>
        <v>6.2398519126351916E-3</v>
      </c>
      <c r="H249" s="5"/>
      <c r="I249" s="5">
        <f t="shared" si="22"/>
        <v>0.4765625</v>
      </c>
      <c r="J249" s="5"/>
      <c r="T249">
        <f t="shared" si="20"/>
        <v>0.4765625</v>
      </c>
      <c r="U249" s="5">
        <f t="shared" si="21"/>
        <v>6.2398519126351916E-3</v>
      </c>
    </row>
    <row r="250" spans="1:21">
      <c r="B250" s="1" t="s">
        <v>5</v>
      </c>
      <c r="C250" s="1">
        <v>13.8</v>
      </c>
      <c r="D250" t="s">
        <v>262</v>
      </c>
      <c r="E250" s="9">
        <f t="shared" si="18"/>
        <v>6.1738568349680806E-2</v>
      </c>
      <c r="F250" s="9"/>
      <c r="G250" s="5">
        <f t="shared" si="19"/>
        <v>3.8116508218682087E-3</v>
      </c>
      <c r="H250" s="5"/>
      <c r="I250" s="5">
        <f t="shared" si="22"/>
        <v>0.478515625</v>
      </c>
      <c r="J250" s="5"/>
      <c r="T250">
        <f t="shared" si="20"/>
        <v>0.478515625</v>
      </c>
      <c r="U250" s="5">
        <f t="shared" si="21"/>
        <v>3.8116508218682087E-3</v>
      </c>
    </row>
    <row r="251" spans="1:21">
      <c r="B251" s="1" t="s">
        <v>6</v>
      </c>
      <c r="C251" s="1">
        <v>17.100000000000001</v>
      </c>
      <c r="D251" t="s">
        <v>263</v>
      </c>
      <c r="E251" s="9">
        <f t="shared" si="18"/>
        <v>0.11366473997738778</v>
      </c>
      <c r="F251" s="9"/>
      <c r="G251" s="5">
        <f t="shared" si="19"/>
        <v>1.2919673114127176E-2</v>
      </c>
      <c r="H251" s="5"/>
      <c r="I251" s="5">
        <f t="shared" si="22"/>
        <v>0.48046875</v>
      </c>
      <c r="J251" s="5"/>
      <c r="T251">
        <f t="shared" si="20"/>
        <v>0.48046875</v>
      </c>
      <c r="U251" s="5">
        <f t="shared" si="21"/>
        <v>1.2919673114127176E-2</v>
      </c>
    </row>
    <row r="252" spans="1:21">
      <c r="B252" s="1" t="s">
        <v>7</v>
      </c>
      <c r="C252" s="1">
        <v>18.8</v>
      </c>
      <c r="D252" t="s">
        <v>264</v>
      </c>
      <c r="E252" s="9">
        <f t="shared" si="18"/>
        <v>1.5507053943731976E-2</v>
      </c>
      <c r="F252" s="9"/>
      <c r="G252" s="5">
        <f t="shared" si="19"/>
        <v>2.4046872201381343E-4</v>
      </c>
      <c r="H252" s="5"/>
      <c r="I252" s="5">
        <f t="shared" si="22"/>
        <v>0.482421875</v>
      </c>
      <c r="J252" s="5"/>
      <c r="T252">
        <f t="shared" si="20"/>
        <v>0.482421875</v>
      </c>
      <c r="U252" s="5">
        <f t="shared" si="21"/>
        <v>2.4046872201381343E-4</v>
      </c>
    </row>
    <row r="253" spans="1:21">
      <c r="B253" s="1" t="s">
        <v>8</v>
      </c>
      <c r="C253" s="1">
        <v>13.9</v>
      </c>
      <c r="D253" t="s">
        <v>265</v>
      </c>
      <c r="E253" s="9">
        <f t="shared" si="18"/>
        <v>4.1209314775588528E-2</v>
      </c>
      <c r="F253" s="9"/>
      <c r="G253" s="5">
        <f t="shared" si="19"/>
        <v>1.6982076242735389E-3</v>
      </c>
      <c r="H253" s="5"/>
      <c r="I253" s="5">
        <f t="shared" si="22"/>
        <v>0.484375</v>
      </c>
      <c r="J253" s="5"/>
      <c r="T253">
        <f t="shared" si="20"/>
        <v>0.484375</v>
      </c>
      <c r="U253" s="5">
        <f t="shared" si="21"/>
        <v>1.6982076242735389E-3</v>
      </c>
    </row>
    <row r="254" spans="1:21">
      <c r="B254" s="1" t="s">
        <v>9</v>
      </c>
      <c r="C254" s="1">
        <v>10</v>
      </c>
      <c r="D254" t="s">
        <v>266</v>
      </c>
      <c r="E254" s="9">
        <f t="shared" si="18"/>
        <v>4.0540756382885283E-2</v>
      </c>
      <c r="F254" s="9"/>
      <c r="G254" s="5">
        <f t="shared" si="19"/>
        <v>1.6435529280964538E-3</v>
      </c>
      <c r="H254" s="5"/>
      <c r="I254" s="5">
        <f t="shared" si="22"/>
        <v>0.486328125</v>
      </c>
      <c r="J254" s="5"/>
      <c r="T254">
        <f t="shared" si="20"/>
        <v>0.486328125</v>
      </c>
      <c r="U254" s="5">
        <f t="shared" si="21"/>
        <v>1.6435529280964538E-3</v>
      </c>
    </row>
    <row r="255" spans="1:21">
      <c r="B255" s="1" t="s">
        <v>10</v>
      </c>
      <c r="C255" s="1">
        <v>8.3000000000000007</v>
      </c>
      <c r="D255" t="s">
        <v>267</v>
      </c>
      <c r="E255" s="9">
        <f t="shared" si="18"/>
        <v>4.0969670545465867E-2</v>
      </c>
      <c r="F255" s="9"/>
      <c r="G255" s="5">
        <f t="shared" si="19"/>
        <v>1.6785139046040134E-3</v>
      </c>
      <c r="H255" s="5"/>
      <c r="I255" s="5">
        <f t="shared" si="22"/>
        <v>0.48828125</v>
      </c>
      <c r="J255" s="5"/>
      <c r="T255">
        <f t="shared" si="20"/>
        <v>0.48828125</v>
      </c>
      <c r="U255" s="5">
        <f t="shared" si="21"/>
        <v>1.6785139046040134E-3</v>
      </c>
    </row>
    <row r="256" spans="1:21">
      <c r="B256" s="1" t="s">
        <v>11</v>
      </c>
      <c r="C256" s="1">
        <v>6.1</v>
      </c>
      <c r="D256" t="s">
        <v>268</v>
      </c>
      <c r="E256" s="9">
        <f t="shared" si="18"/>
        <v>0.1047321967270089</v>
      </c>
      <c r="F256" s="9"/>
      <c r="G256" s="5">
        <f t="shared" si="19"/>
        <v>1.0968833031264892E-2</v>
      </c>
      <c r="H256" s="5"/>
      <c r="I256" s="5">
        <f t="shared" si="22"/>
        <v>0.490234375</v>
      </c>
      <c r="J256" s="5"/>
      <c r="T256">
        <f t="shared" si="20"/>
        <v>0.490234375</v>
      </c>
      <c r="U256" s="5">
        <f t="shared" si="21"/>
        <v>1.0968833031264892E-2</v>
      </c>
    </row>
    <row r="257" spans="1:21">
      <c r="A257">
        <v>1998</v>
      </c>
      <c r="B257" s="1" t="s">
        <v>0</v>
      </c>
      <c r="C257" s="1">
        <v>5.0999999999999996</v>
      </c>
      <c r="D257" t="s">
        <v>269</v>
      </c>
      <c r="E257" s="9">
        <f t="shared" si="18"/>
        <v>9.0545767264202326E-2</v>
      </c>
      <c r="F257" s="9"/>
      <c r="G257" s="5">
        <f t="shared" si="19"/>
        <v>8.198535969463093E-3</v>
      </c>
      <c r="H257" s="5"/>
      <c r="I257" s="5">
        <f t="shared" si="22"/>
        <v>0.4921875</v>
      </c>
      <c r="J257" s="5"/>
      <c r="T257">
        <f t="shared" si="20"/>
        <v>0.4921875</v>
      </c>
      <c r="U257" s="5">
        <f t="shared" si="21"/>
        <v>8.198535969463093E-3</v>
      </c>
    </row>
    <row r="258" spans="1:21">
      <c r="B258" s="1" t="s">
        <v>1</v>
      </c>
      <c r="C258" s="1">
        <v>8.3000000000000007</v>
      </c>
      <c r="D258" t="s">
        <v>270</v>
      </c>
      <c r="E258" s="9">
        <f t="shared" si="18"/>
        <v>4.5792532062509765E-2</v>
      </c>
      <c r="F258" s="9"/>
      <c r="G258" s="5">
        <f t="shared" si="19"/>
        <v>2.096955992695985E-3</v>
      </c>
      <c r="H258" s="5"/>
      <c r="I258" s="5">
        <f t="shared" si="22"/>
        <v>0.494140625</v>
      </c>
      <c r="J258" s="5"/>
      <c r="T258">
        <f t="shared" si="20"/>
        <v>0.494140625</v>
      </c>
      <c r="U258" s="5">
        <f t="shared" si="21"/>
        <v>2.096955992695985E-3</v>
      </c>
    </row>
    <row r="259" spans="1:21">
      <c r="B259" s="1" t="s">
        <v>2</v>
      </c>
      <c r="C259" s="1">
        <v>8.1</v>
      </c>
      <c r="D259" t="s">
        <v>271</v>
      </c>
      <c r="E259" s="9">
        <f t="shared" si="18"/>
        <v>3.8143038289184118E-2</v>
      </c>
      <c r="F259" s="9"/>
      <c r="G259" s="5">
        <f t="shared" si="19"/>
        <v>1.4548913699301658E-3</v>
      </c>
      <c r="H259" s="5"/>
      <c r="I259" s="5">
        <f t="shared" si="22"/>
        <v>0.49609375</v>
      </c>
      <c r="J259" s="5"/>
      <c r="T259">
        <f t="shared" si="20"/>
        <v>0.49609375</v>
      </c>
      <c r="U259" s="5">
        <f t="shared" si="21"/>
        <v>1.4548913699301658E-3</v>
      </c>
    </row>
    <row r="260" spans="1:21">
      <c r="B260" s="1" t="s">
        <v>3</v>
      </c>
      <c r="C260" s="1">
        <v>7.8</v>
      </c>
      <c r="D260" t="s">
        <v>272</v>
      </c>
      <c r="E260" s="9">
        <f t="shared" si="18"/>
        <v>4.1553688327199925E-2</v>
      </c>
      <c r="F260" s="9"/>
      <c r="G260" s="5">
        <f t="shared" si="19"/>
        <v>1.7267090135940713E-3</v>
      </c>
      <c r="H260" s="5"/>
      <c r="I260" s="5">
        <f t="shared" si="22"/>
        <v>0.498046875</v>
      </c>
      <c r="J260" s="5"/>
      <c r="T260">
        <f t="shared" si="20"/>
        <v>0.498046875</v>
      </c>
      <c r="U260" s="5">
        <f t="shared" si="21"/>
        <v>1.7267090135940713E-3</v>
      </c>
    </row>
    <row r="261" spans="1:21">
      <c r="B261" s="1" t="s">
        <v>4</v>
      </c>
      <c r="C261" s="1">
        <v>13</v>
      </c>
      <c r="D261" t="s">
        <v>273</v>
      </c>
      <c r="E261" s="9">
        <f t="shared" si="18"/>
        <v>6.7948542254644528E-2</v>
      </c>
      <c r="F261" s="9"/>
      <c r="G261" s="5">
        <f t="shared" si="19"/>
        <v>4.6170043945312133E-3</v>
      </c>
      <c r="H261" s="5"/>
      <c r="I261" s="5">
        <f t="shared" si="22"/>
        <v>0.5</v>
      </c>
      <c r="J261" s="5"/>
      <c r="T261">
        <f t="shared" si="20"/>
        <v>0.5</v>
      </c>
      <c r="U261" s="5">
        <f t="shared" si="21"/>
        <v>4.6170043945312133E-3</v>
      </c>
    </row>
    <row r="262" spans="1:21">
      <c r="B262" s="1" t="s">
        <v>5</v>
      </c>
      <c r="C262" s="1">
        <v>14</v>
      </c>
      <c r="D262" t="s">
        <v>274</v>
      </c>
      <c r="E262" s="9">
        <f t="shared" ref="E262:E325" si="23">SQRT(2)*IMABS(D262)/$K$1</f>
        <v>4.1553688327200231E-2</v>
      </c>
      <c r="F262" s="9"/>
      <c r="G262" s="5"/>
      <c r="H262" s="5"/>
      <c r="I262" s="5"/>
      <c r="J262" s="5"/>
    </row>
    <row r="263" spans="1:21">
      <c r="B263" s="1" t="s">
        <v>6</v>
      </c>
      <c r="C263" s="1">
        <v>15.7</v>
      </c>
      <c r="D263" t="s">
        <v>275</v>
      </c>
      <c r="E263" s="9">
        <f t="shared" si="23"/>
        <v>3.8143038289184222E-2</v>
      </c>
      <c r="F263" s="9"/>
      <c r="G263" s="5"/>
      <c r="H263" s="5"/>
      <c r="I263" s="5"/>
      <c r="J263" s="5"/>
    </row>
    <row r="264" spans="1:21">
      <c r="B264" s="1" t="s">
        <v>7</v>
      </c>
      <c r="C264" s="1">
        <v>16.100000000000001</v>
      </c>
      <c r="D264" t="s">
        <v>276</v>
      </c>
      <c r="E264" s="9">
        <f t="shared" si="23"/>
        <v>4.5792532062509612E-2</v>
      </c>
      <c r="F264" s="9"/>
      <c r="G264" s="5"/>
      <c r="H264" s="5"/>
      <c r="I264" s="5"/>
      <c r="J264" s="5"/>
    </row>
    <row r="265" spans="1:21">
      <c r="B265" s="1" t="s">
        <v>8</v>
      </c>
      <c r="C265" s="1">
        <v>14.6</v>
      </c>
      <c r="D265" t="s">
        <v>277</v>
      </c>
      <c r="E265" s="9">
        <f t="shared" si="23"/>
        <v>9.0545767264202381E-2</v>
      </c>
      <c r="F265" s="9"/>
      <c r="G265" s="5"/>
      <c r="H265" s="5"/>
      <c r="I265" s="5"/>
      <c r="J265" s="5"/>
    </row>
    <row r="266" spans="1:21">
      <c r="B266" s="1" t="s">
        <v>9</v>
      </c>
      <c r="C266" s="1">
        <v>10.1</v>
      </c>
      <c r="D266" t="s">
        <v>278</v>
      </c>
      <c r="E266" s="9">
        <f t="shared" si="23"/>
        <v>0.10473219672700845</v>
      </c>
      <c r="F266" s="9"/>
      <c r="G266" s="5"/>
      <c r="H266" s="5"/>
      <c r="I266" s="5"/>
      <c r="J266" s="5"/>
    </row>
    <row r="267" spans="1:21">
      <c r="B267" s="1" t="s">
        <v>10</v>
      </c>
      <c r="C267" s="1">
        <v>6.2</v>
      </c>
      <c r="D267" t="s">
        <v>279</v>
      </c>
      <c r="E267" s="9">
        <f t="shared" si="23"/>
        <v>4.096967054546588E-2</v>
      </c>
      <c r="F267" s="9"/>
      <c r="G267" s="5"/>
      <c r="H267" s="5"/>
      <c r="I267" s="5"/>
      <c r="J267" s="5"/>
    </row>
    <row r="268" spans="1:21">
      <c r="B268" s="1" t="s">
        <v>11</v>
      </c>
      <c r="C268" s="1">
        <v>5.5</v>
      </c>
      <c r="D268" t="s">
        <v>280</v>
      </c>
      <c r="E268" s="9">
        <f t="shared" si="23"/>
        <v>4.0540756382885262E-2</v>
      </c>
      <c r="F268" s="9"/>
      <c r="G268" s="5"/>
      <c r="H268" s="5"/>
      <c r="I268" s="5"/>
      <c r="J268" s="5"/>
    </row>
    <row r="269" spans="1:21">
      <c r="A269">
        <v>1999</v>
      </c>
      <c r="B269" s="1" t="s">
        <v>0</v>
      </c>
      <c r="C269" s="1">
        <v>5.4</v>
      </c>
      <c r="D269" t="s">
        <v>281</v>
      </c>
      <c r="E269" s="9">
        <f t="shared" si="23"/>
        <v>4.1209314775588604E-2</v>
      </c>
      <c r="F269" s="9"/>
      <c r="G269" s="5"/>
      <c r="H269" s="5"/>
      <c r="I269" s="5"/>
      <c r="J269" s="5"/>
    </row>
    <row r="270" spans="1:21">
      <c r="B270" s="1" t="s">
        <v>1</v>
      </c>
      <c r="C270" s="1">
        <v>5.4</v>
      </c>
      <c r="D270" t="s">
        <v>282</v>
      </c>
      <c r="E270" s="9">
        <f t="shared" si="23"/>
        <v>1.5507053943731933E-2</v>
      </c>
      <c r="F270" s="9"/>
      <c r="G270" s="5"/>
      <c r="H270" s="5"/>
      <c r="I270" s="5"/>
      <c r="J270" s="5"/>
    </row>
    <row r="271" spans="1:21">
      <c r="B271" s="1" t="s">
        <v>2</v>
      </c>
      <c r="C271" s="1">
        <v>7.5</v>
      </c>
      <c r="D271" t="s">
        <v>283</v>
      </c>
      <c r="E271" s="9">
        <f t="shared" si="23"/>
        <v>0.11366473997738769</v>
      </c>
      <c r="F271" s="9"/>
      <c r="G271" s="5"/>
      <c r="H271" s="5"/>
      <c r="I271" s="5"/>
      <c r="J271" s="5"/>
    </row>
    <row r="272" spans="1:21">
      <c r="B272" s="1" t="s">
        <v>3</v>
      </c>
      <c r="C272" s="1">
        <v>9.8000000000000007</v>
      </c>
      <c r="D272" t="s">
        <v>284</v>
      </c>
      <c r="E272" s="9">
        <f t="shared" si="23"/>
        <v>6.1738568349681201E-2</v>
      </c>
      <c r="F272" s="9"/>
      <c r="G272" s="5"/>
      <c r="H272" s="5"/>
      <c r="I272" s="5"/>
      <c r="J272" s="5"/>
    </row>
    <row r="273" spans="1:10">
      <c r="B273" s="1" t="s">
        <v>4</v>
      </c>
      <c r="C273" s="1">
        <v>13.5</v>
      </c>
      <c r="D273" t="s">
        <v>285</v>
      </c>
      <c r="E273" s="9">
        <f t="shared" si="23"/>
        <v>7.8992733290064204E-2</v>
      </c>
      <c r="F273" s="9"/>
      <c r="G273" s="5"/>
      <c r="H273" s="5"/>
      <c r="I273" s="5"/>
      <c r="J273" s="5"/>
    </row>
    <row r="274" spans="1:10">
      <c r="B274" s="1" t="s">
        <v>5</v>
      </c>
      <c r="C274" s="1">
        <v>13.8</v>
      </c>
      <c r="D274" t="s">
        <v>286</v>
      </c>
      <c r="E274" s="9">
        <f t="shared" si="23"/>
        <v>7.6401628597001045E-2</v>
      </c>
      <c r="F274" s="9"/>
      <c r="G274" s="5"/>
      <c r="H274" s="5"/>
      <c r="I274" s="5"/>
      <c r="J274" s="5"/>
    </row>
    <row r="275" spans="1:10">
      <c r="B275" s="1" t="s">
        <v>6</v>
      </c>
      <c r="C275" s="1">
        <v>18.3</v>
      </c>
      <c r="D275" t="s">
        <v>287</v>
      </c>
      <c r="E275" s="9">
        <f t="shared" si="23"/>
        <v>5.551547349068435E-2</v>
      </c>
      <c r="F275" s="9"/>
      <c r="G275" s="5"/>
      <c r="H275" s="5"/>
      <c r="I275" s="5"/>
      <c r="J275" s="5"/>
    </row>
    <row r="276" spans="1:10">
      <c r="B276" s="1" t="s">
        <v>7</v>
      </c>
      <c r="C276" s="1">
        <v>16.100000000000001</v>
      </c>
      <c r="D276" t="s">
        <v>288</v>
      </c>
      <c r="E276" s="9">
        <f t="shared" si="23"/>
        <v>6.0036976099649975E-2</v>
      </c>
      <c r="F276" s="9"/>
      <c r="G276" s="5"/>
      <c r="H276" s="5"/>
      <c r="I276" s="5"/>
      <c r="J276" s="5"/>
    </row>
    <row r="277" spans="1:10">
      <c r="B277" s="1" t="s">
        <v>8</v>
      </c>
      <c r="C277" s="1">
        <v>15.9</v>
      </c>
      <c r="D277" t="s">
        <v>289</v>
      </c>
      <c r="E277" s="9">
        <f t="shared" si="23"/>
        <v>6.6125678024454057E-2</v>
      </c>
      <c r="F277" s="9"/>
      <c r="G277" s="5"/>
      <c r="H277" s="5"/>
      <c r="I277" s="5"/>
      <c r="J277" s="5"/>
    </row>
    <row r="278" spans="1:10">
      <c r="B278" s="1" t="s">
        <v>9</v>
      </c>
      <c r="C278" s="1">
        <v>10.9</v>
      </c>
      <c r="D278" t="s">
        <v>290</v>
      </c>
      <c r="E278" s="9">
        <f t="shared" si="23"/>
        <v>2.7870200703704582E-2</v>
      </c>
      <c r="F278" s="9"/>
      <c r="G278" s="5"/>
      <c r="H278" s="5"/>
      <c r="I278" s="5"/>
      <c r="J278" s="5"/>
    </row>
    <row r="279" spans="1:10">
      <c r="B279" s="1" t="s">
        <v>10</v>
      </c>
      <c r="C279" s="1">
        <v>7.9</v>
      </c>
      <c r="D279" t="s">
        <v>291</v>
      </c>
      <c r="E279" s="9">
        <f t="shared" si="23"/>
        <v>6.8832400542329072E-2</v>
      </c>
      <c r="F279" s="9"/>
      <c r="G279" s="5"/>
      <c r="H279" s="5"/>
      <c r="I279" s="5"/>
      <c r="J279" s="5"/>
    </row>
    <row r="280" spans="1:10">
      <c r="B280" s="1" t="s">
        <v>11</v>
      </c>
      <c r="C280" s="1">
        <v>4.5999999999999996</v>
      </c>
      <c r="D280" t="s">
        <v>292</v>
      </c>
      <c r="E280" s="9">
        <f t="shared" si="23"/>
        <v>8.1503462623587528E-2</v>
      </c>
      <c r="F280" s="9"/>
      <c r="G280" s="5"/>
      <c r="H280" s="5"/>
      <c r="I280" s="5"/>
      <c r="J280" s="5"/>
    </row>
    <row r="281" spans="1:10">
      <c r="A281">
        <v>2000</v>
      </c>
      <c r="B281" s="1" t="s">
        <v>0</v>
      </c>
      <c r="C281" s="1">
        <v>6</v>
      </c>
      <c r="D281" t="s">
        <v>293</v>
      </c>
      <c r="E281" s="9">
        <f t="shared" si="23"/>
        <v>5.3574112404313631E-2</v>
      </c>
      <c r="F281" s="9"/>
      <c r="G281" s="5"/>
      <c r="H281" s="5"/>
      <c r="I281" s="5"/>
      <c r="J281" s="5"/>
    </row>
    <row r="282" spans="1:10">
      <c r="B282" s="1" t="s">
        <v>1</v>
      </c>
      <c r="C282" s="1">
        <v>6.5</v>
      </c>
      <c r="D282" t="s">
        <v>294</v>
      </c>
      <c r="E282" s="9">
        <f t="shared" si="23"/>
        <v>7.2618527295261651E-2</v>
      </c>
      <c r="F282" s="9"/>
      <c r="G282" s="5"/>
      <c r="H282" s="5"/>
      <c r="I282" s="5"/>
      <c r="J282" s="5"/>
    </row>
    <row r="283" spans="1:10">
      <c r="B283" s="1" t="s">
        <v>2</v>
      </c>
      <c r="C283" s="1">
        <v>7.7</v>
      </c>
      <c r="D283" t="s">
        <v>295</v>
      </c>
      <c r="E283" s="9">
        <f t="shared" si="23"/>
        <v>7.5411638689948546E-2</v>
      </c>
      <c r="F283" s="9"/>
      <c r="G283" s="5"/>
      <c r="H283" s="5"/>
      <c r="I283" s="5"/>
      <c r="J283" s="5"/>
    </row>
    <row r="284" spans="1:10">
      <c r="B284" s="1" t="s">
        <v>3</v>
      </c>
      <c r="C284" s="1">
        <v>7.9</v>
      </c>
      <c r="D284" t="s">
        <v>296</v>
      </c>
      <c r="E284" s="9">
        <f t="shared" si="23"/>
        <v>4.6561458837746345E-2</v>
      </c>
      <c r="F284" s="9"/>
      <c r="G284" s="5"/>
      <c r="H284" s="5"/>
      <c r="I284" s="5"/>
      <c r="J284" s="5"/>
    </row>
    <row r="285" spans="1:10">
      <c r="B285" s="1" t="s">
        <v>4</v>
      </c>
      <c r="C285" s="1">
        <v>12.1</v>
      </c>
      <c r="D285" t="s">
        <v>297</v>
      </c>
      <c r="E285" s="9">
        <f t="shared" si="23"/>
        <v>2.5852838744099299E-2</v>
      </c>
      <c r="F285" s="9"/>
      <c r="G285" s="5"/>
      <c r="H285" s="5"/>
      <c r="I285" s="5"/>
      <c r="J285" s="5"/>
    </row>
    <row r="286" spans="1:10">
      <c r="B286" s="1" t="s">
        <v>5</v>
      </c>
      <c r="C286" s="1">
        <v>15.1</v>
      </c>
      <c r="D286" t="s">
        <v>298</v>
      </c>
      <c r="E286" s="9">
        <f t="shared" si="23"/>
        <v>0.11770325083660579</v>
      </c>
      <c r="F286" s="9"/>
      <c r="G286" s="5"/>
      <c r="H286" s="5"/>
      <c r="I286" s="5"/>
      <c r="J286" s="5"/>
    </row>
    <row r="287" spans="1:10">
      <c r="B287" s="1" t="s">
        <v>6</v>
      </c>
      <c r="C287" s="1">
        <v>15.6</v>
      </c>
      <c r="D287" t="s">
        <v>299</v>
      </c>
      <c r="E287" s="9">
        <f t="shared" si="23"/>
        <v>7.13891812725089E-2</v>
      </c>
      <c r="F287" s="9"/>
      <c r="G287" s="5"/>
      <c r="H287" s="5"/>
      <c r="I287" s="5"/>
      <c r="J287" s="5"/>
    </row>
    <row r="288" spans="1:10">
      <c r="B288" s="1" t="s">
        <v>7</v>
      </c>
      <c r="C288" s="1">
        <v>17.2</v>
      </c>
      <c r="D288" t="s">
        <v>300</v>
      </c>
      <c r="E288" s="9">
        <f t="shared" si="23"/>
        <v>8.2039677266789929E-2</v>
      </c>
      <c r="F288" s="9"/>
      <c r="G288" s="5"/>
      <c r="H288" s="5"/>
      <c r="I288" s="5"/>
      <c r="J288" s="5"/>
    </row>
    <row r="289" spans="1:10">
      <c r="B289" s="1" t="s">
        <v>8</v>
      </c>
      <c r="C289" s="1">
        <v>14.6</v>
      </c>
      <c r="D289" t="s">
        <v>301</v>
      </c>
      <c r="E289" s="9">
        <f t="shared" si="23"/>
        <v>6.7605688743248626E-2</v>
      </c>
      <c r="F289" s="9"/>
      <c r="G289" s="5"/>
      <c r="H289" s="5"/>
      <c r="I289" s="5"/>
      <c r="J289" s="5"/>
    </row>
    <row r="290" spans="1:10">
      <c r="B290" s="1" t="s">
        <v>9</v>
      </c>
      <c r="C290" s="1">
        <v>10.1</v>
      </c>
      <c r="D290" t="s">
        <v>302</v>
      </c>
      <c r="E290" s="9">
        <f t="shared" si="23"/>
        <v>2.0170529829338688E-2</v>
      </c>
      <c r="F290" s="9"/>
      <c r="G290" s="5"/>
      <c r="H290" s="5"/>
      <c r="I290" s="5"/>
      <c r="J290" s="5"/>
    </row>
    <row r="291" spans="1:10">
      <c r="B291" s="1" t="s">
        <v>10</v>
      </c>
      <c r="C291" s="1">
        <v>6.7</v>
      </c>
      <c r="D291" t="s">
        <v>303</v>
      </c>
      <c r="E291" s="9">
        <f t="shared" si="23"/>
        <v>2.0426869617088523E-2</v>
      </c>
      <c r="F291" s="9"/>
      <c r="G291" s="5"/>
      <c r="H291" s="5"/>
      <c r="I291" s="5"/>
      <c r="J291" s="5"/>
    </row>
    <row r="292" spans="1:10">
      <c r="B292" s="1" t="s">
        <v>11</v>
      </c>
      <c r="C292" s="1">
        <v>5.5</v>
      </c>
      <c r="D292" t="s">
        <v>304</v>
      </c>
      <c r="E292" s="9">
        <f t="shared" si="23"/>
        <v>0.11150790161687058</v>
      </c>
      <c r="F292" s="9"/>
      <c r="G292" s="5"/>
      <c r="H292" s="5"/>
      <c r="I292" s="5"/>
      <c r="J292" s="5"/>
    </row>
    <row r="293" spans="1:10">
      <c r="A293">
        <v>2001</v>
      </c>
      <c r="B293" s="1" t="s">
        <v>0</v>
      </c>
      <c r="C293" s="1">
        <v>3</v>
      </c>
      <c r="D293" t="s">
        <v>305</v>
      </c>
      <c r="E293" s="9">
        <f t="shared" si="23"/>
        <v>6.9730288483947342E-2</v>
      </c>
      <c r="F293" s="9"/>
      <c r="G293" s="5"/>
      <c r="H293" s="5"/>
      <c r="I293" s="5"/>
      <c r="J293" s="5"/>
    </row>
    <row r="294" spans="1:10">
      <c r="B294" s="1" t="s">
        <v>1</v>
      </c>
      <c r="C294" s="1">
        <v>4.8</v>
      </c>
      <c r="D294" t="s">
        <v>306</v>
      </c>
      <c r="E294" s="9">
        <f t="shared" si="23"/>
        <v>3.708830819608646E-2</v>
      </c>
      <c r="F294" s="9"/>
      <c r="G294" s="5"/>
      <c r="H294" s="5"/>
      <c r="I294" s="5"/>
      <c r="J294" s="5"/>
    </row>
    <row r="295" spans="1:10">
      <c r="B295" s="1" t="s">
        <v>2</v>
      </c>
      <c r="C295" s="1">
        <v>4.8</v>
      </c>
      <c r="D295" t="s">
        <v>307</v>
      </c>
      <c r="E295" s="9">
        <f t="shared" si="23"/>
        <v>2.8523571321111094E-2</v>
      </c>
      <c r="F295" s="9"/>
      <c r="G295" s="5"/>
      <c r="H295" s="5"/>
      <c r="I295" s="5"/>
      <c r="J295" s="5"/>
    </row>
    <row r="296" spans="1:10">
      <c r="B296" s="1" t="s">
        <v>3</v>
      </c>
      <c r="C296" s="1">
        <v>6.7</v>
      </c>
      <c r="D296" t="s">
        <v>308</v>
      </c>
      <c r="E296" s="9">
        <f t="shared" si="23"/>
        <v>9.2622997379099459E-2</v>
      </c>
      <c r="F296" s="9"/>
      <c r="G296" s="5"/>
      <c r="H296" s="5"/>
      <c r="I296" s="5"/>
      <c r="J296" s="5"/>
    </row>
    <row r="297" spans="1:10">
      <c r="B297" s="1" t="s">
        <v>4</v>
      </c>
      <c r="C297" s="1">
        <v>13.1</v>
      </c>
      <c r="D297" t="s">
        <v>309</v>
      </c>
      <c r="E297" s="9">
        <f t="shared" si="23"/>
        <v>9.8629810516478386E-2</v>
      </c>
      <c r="F297" s="9"/>
      <c r="G297" s="5"/>
      <c r="H297" s="5"/>
      <c r="I297" s="5"/>
      <c r="J297" s="5"/>
    </row>
    <row r="298" spans="1:10">
      <c r="B298" s="1" t="s">
        <v>5</v>
      </c>
      <c r="C298" s="1">
        <v>14.6</v>
      </c>
      <c r="D298" t="s">
        <v>310</v>
      </c>
      <c r="E298" s="9">
        <f t="shared" si="23"/>
        <v>9.7643921595265054E-2</v>
      </c>
      <c r="F298" s="9"/>
      <c r="G298" s="5"/>
      <c r="H298" s="5"/>
      <c r="I298" s="5"/>
      <c r="J298" s="5"/>
    </row>
    <row r="299" spans="1:10">
      <c r="B299" s="1" t="s">
        <v>6</v>
      </c>
      <c r="C299" s="1">
        <v>17.600000000000001</v>
      </c>
      <c r="D299" t="s">
        <v>311</v>
      </c>
      <c r="E299" s="9">
        <f t="shared" si="23"/>
        <v>4.9279854292738665E-2</v>
      </c>
      <c r="F299" s="9"/>
      <c r="G299" s="5"/>
      <c r="H299" s="5"/>
      <c r="I299" s="5"/>
      <c r="J299" s="5"/>
    </row>
    <row r="300" spans="1:10">
      <c r="B300" s="1" t="s">
        <v>7</v>
      </c>
      <c r="C300" s="1">
        <v>16.899999999999999</v>
      </c>
      <c r="D300" t="s">
        <v>312</v>
      </c>
      <c r="E300" s="9">
        <f t="shared" si="23"/>
        <v>5.5780642494316753E-2</v>
      </c>
      <c r="F300" s="9"/>
      <c r="G300" s="5"/>
      <c r="H300" s="5"/>
      <c r="I300" s="5"/>
      <c r="J300" s="5"/>
    </row>
    <row r="301" spans="1:10">
      <c r="B301" s="1" t="s">
        <v>8</v>
      </c>
      <c r="C301" s="1">
        <v>13</v>
      </c>
      <c r="D301" t="s">
        <v>313</v>
      </c>
      <c r="E301" s="9">
        <f t="shared" si="23"/>
        <v>5.7678888918444353E-2</v>
      </c>
      <c r="F301" s="9"/>
      <c r="G301" s="5"/>
      <c r="H301" s="5"/>
      <c r="I301" s="5"/>
      <c r="J301" s="5"/>
    </row>
    <row r="302" spans="1:10">
      <c r="B302" s="1" t="s">
        <v>9</v>
      </c>
      <c r="C302" s="1">
        <v>13</v>
      </c>
      <c r="D302" t="s">
        <v>314</v>
      </c>
      <c r="E302" s="9">
        <f t="shared" si="23"/>
        <v>7.8599305211989698E-2</v>
      </c>
      <c r="F302" s="9"/>
      <c r="G302" s="5"/>
      <c r="H302" s="5"/>
      <c r="I302" s="5"/>
      <c r="J302" s="5"/>
    </row>
    <row r="303" spans="1:10">
      <c r="B303" s="1" t="s">
        <v>10</v>
      </c>
      <c r="C303" s="1">
        <v>7.9</v>
      </c>
      <c r="D303" t="s">
        <v>315</v>
      </c>
      <c r="E303" s="9">
        <f t="shared" si="23"/>
        <v>2.8946513388369809E-2</v>
      </c>
      <c r="F303" s="9"/>
      <c r="G303" s="5"/>
      <c r="H303" s="5"/>
      <c r="I303" s="5"/>
      <c r="J303" s="5"/>
    </row>
    <row r="304" spans="1:10">
      <c r="B304" s="1" t="s">
        <v>11</v>
      </c>
      <c r="C304" s="1">
        <v>3.7</v>
      </c>
      <c r="D304" t="s">
        <v>316</v>
      </c>
      <c r="E304" s="9">
        <f t="shared" si="23"/>
        <v>9.0415739056411801E-2</v>
      </c>
      <c r="F304" s="9"/>
      <c r="G304" s="5"/>
      <c r="H304" s="5"/>
      <c r="I304" s="5"/>
      <c r="J304" s="5"/>
    </row>
    <row r="305" spans="1:10">
      <c r="A305">
        <v>2002</v>
      </c>
      <c r="B305" s="1" t="s">
        <v>0</v>
      </c>
      <c r="C305" s="1">
        <v>5.4</v>
      </c>
      <c r="D305" t="s">
        <v>317</v>
      </c>
      <c r="E305" s="9">
        <f t="shared" si="23"/>
        <v>0.10271185993583612</v>
      </c>
      <c r="F305" s="9"/>
      <c r="G305" s="5"/>
      <c r="H305" s="5"/>
      <c r="I305" s="5"/>
      <c r="J305" s="5"/>
    </row>
    <row r="306" spans="1:10">
      <c r="B306" s="1" t="s">
        <v>1</v>
      </c>
      <c r="C306" s="1">
        <v>6.9</v>
      </c>
      <c r="D306" t="s">
        <v>318</v>
      </c>
      <c r="E306" s="9">
        <f t="shared" si="23"/>
        <v>4.8476769636823895E-2</v>
      </c>
      <c r="F306" s="9"/>
      <c r="G306" s="5"/>
      <c r="H306" s="5"/>
      <c r="I306" s="5"/>
      <c r="J306" s="5"/>
    </row>
    <row r="307" spans="1:10">
      <c r="B307" s="1" t="s">
        <v>2</v>
      </c>
      <c r="C307" s="1">
        <v>7.8</v>
      </c>
      <c r="D307" t="s">
        <v>319</v>
      </c>
      <c r="E307" s="9">
        <f t="shared" si="23"/>
        <v>0.12061496148547439</v>
      </c>
      <c r="F307" s="9"/>
      <c r="G307" s="5"/>
      <c r="H307" s="5"/>
      <c r="I307" s="5"/>
      <c r="J307" s="5"/>
    </row>
    <row r="308" spans="1:10">
      <c r="B308" s="1" t="s">
        <v>3</v>
      </c>
      <c r="C308" s="1">
        <v>9.4</v>
      </c>
      <c r="D308" t="s">
        <v>320</v>
      </c>
      <c r="E308" s="9">
        <f t="shared" si="23"/>
        <v>0.11756421058985514</v>
      </c>
      <c r="F308" s="9"/>
      <c r="G308" s="5"/>
      <c r="H308" s="5"/>
      <c r="I308" s="5"/>
      <c r="J308" s="5"/>
    </row>
    <row r="309" spans="1:10">
      <c r="B309" s="1" t="s">
        <v>4</v>
      </c>
      <c r="C309" s="1">
        <v>12.2</v>
      </c>
      <c r="D309" t="s">
        <v>321</v>
      </c>
      <c r="E309" s="9">
        <f t="shared" si="23"/>
        <v>6.2542193054342707E-2</v>
      </c>
      <c r="F309" s="9"/>
      <c r="G309" s="5"/>
      <c r="H309" s="5"/>
      <c r="I309" s="5"/>
      <c r="J309" s="5"/>
    </row>
    <row r="310" spans="1:10">
      <c r="B310" s="1" t="s">
        <v>5</v>
      </c>
      <c r="C310" s="1">
        <v>14.7</v>
      </c>
      <c r="D310" t="s">
        <v>322</v>
      </c>
      <c r="E310" s="9">
        <f t="shared" si="23"/>
        <v>8.8533857175004775E-3</v>
      </c>
      <c r="F310" s="9"/>
      <c r="G310" s="5"/>
      <c r="H310" s="5"/>
      <c r="I310" s="5"/>
      <c r="J310" s="5"/>
    </row>
    <row r="311" spans="1:10">
      <c r="B311" s="1" t="s">
        <v>6</v>
      </c>
      <c r="C311" s="1">
        <v>16</v>
      </c>
      <c r="D311" t="s">
        <v>323</v>
      </c>
      <c r="E311" s="9">
        <f t="shared" si="23"/>
        <v>8.1963108251290412E-2</v>
      </c>
      <c r="F311" s="9"/>
      <c r="G311" s="5"/>
      <c r="H311" s="5"/>
      <c r="I311" s="5"/>
      <c r="J311" s="5"/>
    </row>
    <row r="312" spans="1:10">
      <c r="B312" s="1" t="s">
        <v>7</v>
      </c>
      <c r="C312" s="1">
        <v>17</v>
      </c>
      <c r="D312" t="s">
        <v>324</v>
      </c>
      <c r="E312" s="9">
        <f t="shared" si="23"/>
        <v>3.3087395778591731E-2</v>
      </c>
      <c r="F312" s="9"/>
      <c r="G312" s="5"/>
      <c r="H312" s="5"/>
      <c r="I312" s="5"/>
      <c r="J312" s="5"/>
    </row>
    <row r="313" spans="1:10">
      <c r="B313" s="1" t="s">
        <v>8</v>
      </c>
      <c r="C313" s="1">
        <v>14.1</v>
      </c>
      <c r="D313" t="s">
        <v>325</v>
      </c>
      <c r="E313" s="9">
        <f t="shared" si="23"/>
        <v>6.3217055389446733E-2</v>
      </c>
      <c r="F313" s="9"/>
      <c r="G313" s="5"/>
      <c r="H313" s="5"/>
      <c r="I313" s="5"/>
      <c r="J313" s="5"/>
    </row>
    <row r="314" spans="1:10">
      <c r="B314" s="1" t="s">
        <v>9</v>
      </c>
      <c r="C314" s="1">
        <v>9.3000000000000007</v>
      </c>
      <c r="D314" t="s">
        <v>326</v>
      </c>
      <c r="E314" s="9">
        <f t="shared" si="23"/>
        <v>6.3592381395798508E-2</v>
      </c>
      <c r="F314" s="9"/>
      <c r="G314" s="5"/>
      <c r="H314" s="5"/>
      <c r="I314" s="5"/>
      <c r="J314" s="5"/>
    </row>
    <row r="315" spans="1:10">
      <c r="B315" s="1" t="s">
        <v>10</v>
      </c>
      <c r="C315" s="1">
        <v>7.7</v>
      </c>
      <c r="D315" t="s">
        <v>327</v>
      </c>
      <c r="E315" s="9">
        <f t="shared" si="23"/>
        <v>6.5951759713642824E-2</v>
      </c>
      <c r="F315" s="9"/>
      <c r="G315" s="5"/>
      <c r="H315" s="5"/>
      <c r="I315" s="5"/>
      <c r="J315" s="5"/>
    </row>
    <row r="316" spans="1:10">
      <c r="B316" s="1" t="s">
        <v>11</v>
      </c>
      <c r="C316" s="1">
        <v>4.9000000000000004</v>
      </c>
      <c r="D316" t="s">
        <v>328</v>
      </c>
      <c r="E316" s="9">
        <f t="shared" si="23"/>
        <v>7.1380344229065251E-2</v>
      </c>
      <c r="F316" s="9"/>
      <c r="G316" s="5"/>
      <c r="H316" s="5"/>
      <c r="I316" s="5"/>
      <c r="J316" s="5"/>
    </row>
    <row r="317" spans="1:10">
      <c r="A317">
        <v>2003</v>
      </c>
      <c r="B317" s="1" t="s">
        <v>0</v>
      </c>
      <c r="C317" s="1">
        <v>4.7</v>
      </c>
      <c r="D317" t="s">
        <v>329</v>
      </c>
      <c r="E317" s="9">
        <f t="shared" si="23"/>
        <v>2.3804620348777353E-2</v>
      </c>
      <c r="F317" s="9"/>
      <c r="G317" s="5"/>
      <c r="H317" s="5"/>
      <c r="I317" s="5"/>
      <c r="J317" s="5"/>
    </row>
    <row r="318" spans="1:10">
      <c r="B318" s="1" t="s">
        <v>1</v>
      </c>
      <c r="C318" s="1">
        <v>3.3</v>
      </c>
      <c r="D318" t="s">
        <v>330</v>
      </c>
      <c r="E318" s="9">
        <f t="shared" si="23"/>
        <v>8.397296644096934E-2</v>
      </c>
      <c r="F318" s="9"/>
      <c r="G318" s="5"/>
      <c r="H318" s="5"/>
      <c r="I318" s="5"/>
      <c r="J318" s="5"/>
    </row>
    <row r="319" spans="1:10">
      <c r="B319" s="1" t="s">
        <v>2</v>
      </c>
      <c r="C319" s="1">
        <v>7.6</v>
      </c>
      <c r="D319" t="s">
        <v>331</v>
      </c>
      <c r="E319" s="9">
        <f t="shared" si="23"/>
        <v>8.6774295867329224E-2</v>
      </c>
      <c r="F319" s="9"/>
      <c r="G319" s="5"/>
      <c r="H319" s="5"/>
      <c r="I319" s="5"/>
      <c r="J319" s="5"/>
    </row>
    <row r="320" spans="1:10">
      <c r="B320" s="1" t="s">
        <v>3</v>
      </c>
      <c r="C320" s="1">
        <v>9.8000000000000007</v>
      </c>
      <c r="D320" t="s">
        <v>332</v>
      </c>
      <c r="E320" s="9">
        <f t="shared" si="23"/>
        <v>0.13979660179614312</v>
      </c>
      <c r="F320" s="9"/>
      <c r="G320" s="5"/>
      <c r="H320" s="5"/>
      <c r="I320" s="5"/>
      <c r="J320" s="5"/>
    </row>
    <row r="321" spans="1:10">
      <c r="B321" s="1" t="s">
        <v>4</v>
      </c>
      <c r="C321" s="1">
        <v>12.2</v>
      </c>
      <c r="D321" t="s">
        <v>333</v>
      </c>
      <c r="E321" s="9">
        <f t="shared" si="23"/>
        <v>9.307681317197368E-2</v>
      </c>
      <c r="F321" s="9"/>
      <c r="G321" s="5"/>
      <c r="H321" s="5"/>
      <c r="I321" s="5"/>
      <c r="J321" s="5"/>
    </row>
    <row r="322" spans="1:10">
      <c r="B322" s="1" t="s">
        <v>5</v>
      </c>
      <c r="C322" s="1">
        <v>15.9</v>
      </c>
      <c r="D322" t="s">
        <v>334</v>
      </c>
      <c r="E322" s="9">
        <f t="shared" si="23"/>
        <v>1.4185394081077324E-2</v>
      </c>
      <c r="F322" s="9"/>
      <c r="G322" s="5"/>
      <c r="H322" s="5"/>
      <c r="I322" s="5"/>
      <c r="J322" s="5"/>
    </row>
    <row r="323" spans="1:10">
      <c r="B323" s="1" t="s">
        <v>6</v>
      </c>
      <c r="C323" s="1">
        <v>17.3</v>
      </c>
      <c r="D323" t="s">
        <v>335</v>
      </c>
      <c r="E323" s="9">
        <f t="shared" si="23"/>
        <v>2.1889221319560698E-2</v>
      </c>
      <c r="F323" s="9"/>
      <c r="G323" s="5"/>
      <c r="H323" s="5"/>
      <c r="I323" s="5"/>
      <c r="J323" s="5"/>
    </row>
    <row r="324" spans="1:10">
      <c r="B324" s="1" t="s">
        <v>7</v>
      </c>
      <c r="C324" s="1">
        <v>17.899999999999999</v>
      </c>
      <c r="D324" t="s">
        <v>336</v>
      </c>
      <c r="E324" s="9">
        <f t="shared" si="23"/>
        <v>1.5191678640276641E-2</v>
      </c>
      <c r="F324" s="9"/>
      <c r="G324" s="5"/>
      <c r="H324" s="5"/>
      <c r="I324" s="5"/>
      <c r="J324" s="5"/>
    </row>
    <row r="325" spans="1:10">
      <c r="B325" s="1" t="s">
        <v>8</v>
      </c>
      <c r="C325" s="1">
        <v>14.5</v>
      </c>
      <c r="D325" t="s">
        <v>337</v>
      </c>
      <c r="E325" s="9">
        <f t="shared" si="23"/>
        <v>8.8446455842087462E-2</v>
      </c>
      <c r="F325" s="9"/>
      <c r="G325" s="5"/>
      <c r="H325" s="5"/>
      <c r="I325" s="5"/>
      <c r="J325" s="5"/>
    </row>
    <row r="326" spans="1:10">
      <c r="B326" s="1" t="s">
        <v>9</v>
      </c>
      <c r="C326" s="1">
        <v>9.1999999999999993</v>
      </c>
      <c r="D326" t="s">
        <v>338</v>
      </c>
      <c r="E326" s="9">
        <f t="shared" ref="E326:E389" si="24">SQRT(2)*IMABS(D326)/$K$1</f>
        <v>1.6633453744208035E-2</v>
      </c>
      <c r="F326" s="9"/>
      <c r="G326" s="5"/>
      <c r="H326" s="5"/>
      <c r="I326" s="5"/>
      <c r="J326" s="5"/>
    </row>
    <row r="327" spans="1:10">
      <c r="B327" s="1" t="s">
        <v>10</v>
      </c>
      <c r="C327" s="1">
        <v>7.7</v>
      </c>
      <c r="D327" t="s">
        <v>339</v>
      </c>
      <c r="E327" s="9">
        <f t="shared" si="24"/>
        <v>0.11757949501006329</v>
      </c>
      <c r="F327" s="9"/>
      <c r="G327" s="5"/>
      <c r="H327" s="5"/>
      <c r="I327" s="5"/>
      <c r="J327" s="5"/>
    </row>
    <row r="328" spans="1:10">
      <c r="B328" s="1" t="s">
        <v>11</v>
      </c>
      <c r="C328" s="1">
        <v>4.8</v>
      </c>
      <c r="D328" t="s">
        <v>340</v>
      </c>
      <c r="E328" s="9">
        <f t="shared" si="24"/>
        <v>6.9468121137949909E-2</v>
      </c>
      <c r="F328" s="9"/>
      <c r="G328" s="5"/>
      <c r="H328" s="5"/>
      <c r="I328" s="5"/>
      <c r="J328" s="5"/>
    </row>
    <row r="329" spans="1:10">
      <c r="A329">
        <v>2004</v>
      </c>
      <c r="B329" s="1" t="s">
        <v>0</v>
      </c>
      <c r="C329" s="1">
        <v>5.0999999999999996</v>
      </c>
      <c r="D329" t="s">
        <v>341</v>
      </c>
      <c r="E329" s="9">
        <f t="shared" si="24"/>
        <v>3.8396489284528434E-2</v>
      </c>
      <c r="F329" s="9"/>
      <c r="G329" s="5"/>
      <c r="H329" s="5"/>
      <c r="I329" s="5"/>
      <c r="J329" s="5"/>
    </row>
    <row r="330" spans="1:10">
      <c r="B330" s="1" t="s">
        <v>1</v>
      </c>
      <c r="C330" s="1">
        <v>5.7</v>
      </c>
      <c r="D330" t="s">
        <v>342</v>
      </c>
      <c r="E330" s="9">
        <f t="shared" si="24"/>
        <v>0.12295239053783845</v>
      </c>
      <c r="F330" s="9"/>
      <c r="G330" s="5"/>
      <c r="H330" s="5"/>
      <c r="I330" s="5"/>
      <c r="J330" s="5"/>
    </row>
    <row r="331" spans="1:10">
      <c r="B331" s="1" t="s">
        <v>2</v>
      </c>
      <c r="C331" s="1">
        <v>6.6</v>
      </c>
      <c r="D331" t="s">
        <v>343</v>
      </c>
      <c r="E331" s="9">
        <f t="shared" si="24"/>
        <v>0.14096403170305208</v>
      </c>
      <c r="F331" s="9"/>
      <c r="G331" s="5"/>
      <c r="H331" s="5"/>
      <c r="I331" s="5"/>
      <c r="J331" s="5"/>
    </row>
    <row r="332" spans="1:10">
      <c r="B332" s="1" t="s">
        <v>3</v>
      </c>
      <c r="C332" s="1">
        <v>9.8000000000000007</v>
      </c>
      <c r="D332" t="s">
        <v>344</v>
      </c>
      <c r="E332" s="9">
        <f t="shared" si="24"/>
        <v>9.2355310811358324E-2</v>
      </c>
      <c r="F332" s="9"/>
      <c r="G332" s="5"/>
      <c r="H332" s="5"/>
      <c r="I332" s="5"/>
      <c r="J332" s="5"/>
    </row>
    <row r="333" spans="1:10">
      <c r="B333" s="1" t="s">
        <v>4</v>
      </c>
      <c r="C333" s="1">
        <v>12.7</v>
      </c>
      <c r="D333" t="s">
        <v>345</v>
      </c>
      <c r="E333" s="9">
        <f t="shared" si="24"/>
        <v>7.9532694058044057E-2</v>
      </c>
      <c r="F333" s="9"/>
      <c r="G333" s="5"/>
      <c r="H333" s="5"/>
      <c r="I333" s="5"/>
      <c r="J333" s="5"/>
    </row>
    <row r="334" spans="1:10">
      <c r="B334" s="1" t="s">
        <v>5</v>
      </c>
      <c r="C334" s="1">
        <v>15.4</v>
      </c>
      <c r="D334" t="s">
        <v>346</v>
      </c>
      <c r="E334" s="9">
        <f t="shared" si="24"/>
        <v>9.4306489795568424E-2</v>
      </c>
      <c r="F334" s="9"/>
      <c r="G334" s="5"/>
      <c r="H334" s="5"/>
      <c r="I334" s="5"/>
      <c r="J334" s="5"/>
    </row>
    <row r="335" spans="1:10">
      <c r="B335" s="1" t="s">
        <v>6</v>
      </c>
      <c r="C335" s="1">
        <v>15.9</v>
      </c>
      <c r="D335" t="s">
        <v>347</v>
      </c>
      <c r="E335" s="9">
        <f t="shared" si="24"/>
        <v>5.848691903880833E-2</v>
      </c>
      <c r="F335" s="9"/>
      <c r="G335" s="5"/>
      <c r="H335" s="5"/>
      <c r="I335" s="5"/>
      <c r="J335" s="5"/>
    </row>
    <row r="336" spans="1:10">
      <c r="B336" s="1" t="s">
        <v>7</v>
      </c>
      <c r="C336" s="1">
        <v>17.3</v>
      </c>
      <c r="D336" t="s">
        <v>348</v>
      </c>
      <c r="E336" s="9">
        <f t="shared" si="24"/>
        <v>1.6867164397799263E-2</v>
      </c>
      <c r="F336" s="9"/>
      <c r="G336" s="5"/>
      <c r="H336" s="5"/>
      <c r="I336" s="5"/>
      <c r="J336" s="5"/>
    </row>
    <row r="337" spans="1:10">
      <c r="B337" s="1" t="s">
        <v>8</v>
      </c>
      <c r="C337" s="1">
        <v>14.8</v>
      </c>
      <c r="D337" t="s">
        <v>349</v>
      </c>
      <c r="E337" s="9">
        <f t="shared" si="24"/>
        <v>4.8934906778089218E-2</v>
      </c>
      <c r="F337" s="9"/>
      <c r="G337" s="5"/>
      <c r="H337" s="5"/>
      <c r="I337" s="5"/>
      <c r="J337" s="5"/>
    </row>
    <row r="338" spans="1:10">
      <c r="B338" s="1" t="s">
        <v>9</v>
      </c>
      <c r="C338" s="1">
        <v>10.3</v>
      </c>
      <c r="D338" t="s">
        <v>350</v>
      </c>
      <c r="E338" s="9">
        <f t="shared" si="24"/>
        <v>3.4653897636135945E-2</v>
      </c>
      <c r="F338" s="9"/>
      <c r="G338" s="5"/>
      <c r="H338" s="5"/>
      <c r="I338" s="5"/>
      <c r="J338" s="5"/>
    </row>
    <row r="339" spans="1:10">
      <c r="B339" s="1" t="s">
        <v>10</v>
      </c>
      <c r="C339" s="1">
        <v>7.6</v>
      </c>
      <c r="D339" t="s">
        <v>351</v>
      </c>
      <c r="E339" s="9">
        <f t="shared" si="24"/>
        <v>6.9819095161152284E-2</v>
      </c>
      <c r="F339" s="9"/>
      <c r="G339" s="5"/>
      <c r="H339" s="5"/>
      <c r="I339" s="5"/>
      <c r="J339" s="5"/>
    </row>
    <row r="340" spans="1:10">
      <c r="B340" s="1" t="s">
        <v>11</v>
      </c>
      <c r="C340" s="1">
        <v>6.2</v>
      </c>
      <c r="D340" t="s">
        <v>352</v>
      </c>
      <c r="E340" s="9">
        <f t="shared" si="24"/>
        <v>2.5680576257467835E-2</v>
      </c>
      <c r="F340" s="9"/>
      <c r="G340" s="5"/>
      <c r="H340" s="5"/>
      <c r="I340" s="5"/>
      <c r="J340" s="5"/>
    </row>
    <row r="341" spans="1:10">
      <c r="A341">
        <v>2005</v>
      </c>
      <c r="B341" s="1" t="s">
        <v>0</v>
      </c>
      <c r="C341" s="1">
        <v>6.1</v>
      </c>
      <c r="D341" t="s">
        <v>353</v>
      </c>
      <c r="E341" s="9">
        <f t="shared" si="24"/>
        <v>4.2578573207941048E-2</v>
      </c>
      <c r="F341" s="9"/>
      <c r="G341" s="5"/>
      <c r="H341" s="5"/>
      <c r="I341" s="5"/>
      <c r="J341" s="5"/>
    </row>
    <row r="342" spans="1:10">
      <c r="B342" s="1" t="s">
        <v>1</v>
      </c>
      <c r="C342" s="1">
        <v>4.5</v>
      </c>
      <c r="D342" t="s">
        <v>354</v>
      </c>
      <c r="E342" s="9">
        <f t="shared" si="24"/>
        <v>0.11381669734233024</v>
      </c>
      <c r="F342" s="9"/>
      <c r="G342" s="5"/>
      <c r="H342" s="5"/>
      <c r="I342" s="5"/>
      <c r="J342" s="5"/>
    </row>
    <row r="343" spans="1:10">
      <c r="B343" s="1" t="s">
        <v>2</v>
      </c>
      <c r="C343" s="1">
        <v>7</v>
      </c>
      <c r="D343" t="s">
        <v>355</v>
      </c>
      <c r="E343" s="9">
        <f t="shared" si="24"/>
        <v>6.1053694144853225E-2</v>
      </c>
      <c r="F343" s="9"/>
      <c r="G343" s="5"/>
      <c r="H343" s="5"/>
      <c r="I343" s="5"/>
      <c r="J343" s="5"/>
    </row>
    <row r="344" spans="1:10">
      <c r="B344" s="1" t="s">
        <v>3</v>
      </c>
      <c r="C344" s="1">
        <v>8.6999999999999993</v>
      </c>
      <c r="D344" t="s">
        <v>356</v>
      </c>
      <c r="E344" s="9">
        <f t="shared" si="24"/>
        <v>3.2518884138744243E-2</v>
      </c>
      <c r="F344" s="9"/>
      <c r="G344" s="5"/>
      <c r="H344" s="5"/>
      <c r="I344" s="5"/>
      <c r="J344" s="5"/>
    </row>
    <row r="345" spans="1:10">
      <c r="B345" s="1" t="s">
        <v>4</v>
      </c>
      <c r="C345" s="1">
        <v>11.5</v>
      </c>
      <c r="D345" t="s">
        <v>357</v>
      </c>
      <c r="E345" s="9">
        <f t="shared" si="24"/>
        <v>6.901755967074974E-2</v>
      </c>
      <c r="F345" s="9"/>
      <c r="G345" s="5"/>
      <c r="H345" s="5"/>
      <c r="I345" s="5"/>
      <c r="J345" s="5"/>
    </row>
    <row r="346" spans="1:10">
      <c r="B346" s="1" t="s">
        <v>5</v>
      </c>
      <c r="C346" s="1">
        <v>15.7</v>
      </c>
      <c r="D346" t="s">
        <v>358</v>
      </c>
      <c r="E346" s="9">
        <f t="shared" si="24"/>
        <v>3.8524414243643348E-2</v>
      </c>
      <c r="F346" s="9"/>
      <c r="G346" s="5"/>
      <c r="H346" s="5"/>
      <c r="I346" s="5"/>
      <c r="J346" s="5"/>
    </row>
    <row r="347" spans="1:10">
      <c r="B347" s="1" t="s">
        <v>6</v>
      </c>
      <c r="C347" s="1">
        <v>16.8</v>
      </c>
      <c r="D347" t="s">
        <v>359</v>
      </c>
      <c r="E347" s="9">
        <f t="shared" si="24"/>
        <v>5.8504579528889114E-2</v>
      </c>
      <c r="F347" s="9"/>
      <c r="G347" s="5"/>
      <c r="H347" s="5"/>
      <c r="I347" s="5"/>
      <c r="J347" s="5"/>
    </row>
    <row r="348" spans="1:10">
      <c r="B348" s="1" t="s">
        <v>7</v>
      </c>
      <c r="C348" s="1">
        <v>16.399999999999999</v>
      </c>
      <c r="D348" t="s">
        <v>360</v>
      </c>
      <c r="E348" s="9">
        <f t="shared" si="24"/>
        <v>0.1097802683612052</v>
      </c>
      <c r="F348" s="9"/>
      <c r="G348" s="5"/>
      <c r="H348" s="5"/>
      <c r="I348" s="5"/>
      <c r="J348" s="5"/>
    </row>
    <row r="349" spans="1:10">
      <c r="B349" s="1" t="s">
        <v>8</v>
      </c>
      <c r="C349" s="1">
        <v>15</v>
      </c>
      <c r="D349" t="s">
        <v>361</v>
      </c>
      <c r="E349" s="9">
        <f t="shared" si="24"/>
        <v>2.2990821929181799E-2</v>
      </c>
      <c r="F349" s="9"/>
      <c r="G349" s="5"/>
      <c r="H349" s="5"/>
      <c r="I349" s="5"/>
      <c r="J349" s="5"/>
    </row>
    <row r="350" spans="1:10">
      <c r="B350" s="1" t="s">
        <v>9</v>
      </c>
      <c r="C350" s="1">
        <v>12.5</v>
      </c>
      <c r="D350" t="s">
        <v>362</v>
      </c>
      <c r="E350" s="9">
        <f t="shared" si="24"/>
        <v>0.10834126108735365</v>
      </c>
      <c r="F350" s="9"/>
      <c r="G350" s="5"/>
      <c r="H350" s="5"/>
      <c r="I350" s="5"/>
      <c r="J350" s="5"/>
    </row>
    <row r="351" spans="1:10">
      <c r="B351" s="1" t="s">
        <v>10</v>
      </c>
      <c r="C351" s="1">
        <v>6.8</v>
      </c>
      <c r="D351" t="s">
        <v>363</v>
      </c>
      <c r="E351" s="9">
        <f t="shared" si="24"/>
        <v>3.7018724540465495E-2</v>
      </c>
      <c r="F351" s="9"/>
      <c r="G351" s="5"/>
      <c r="H351" s="5"/>
      <c r="I351" s="5"/>
      <c r="J351" s="5"/>
    </row>
    <row r="352" spans="1:10">
      <c r="B352" s="1" t="s">
        <v>11</v>
      </c>
      <c r="C352" s="1">
        <v>4.8</v>
      </c>
      <c r="D352" t="s">
        <v>364</v>
      </c>
      <c r="E352" s="9">
        <f t="shared" si="24"/>
        <v>7.3890713640827443E-2</v>
      </c>
      <c r="F352" s="9"/>
      <c r="G352" s="5"/>
      <c r="H352" s="5"/>
      <c r="I352" s="5"/>
      <c r="J352" s="5"/>
    </row>
    <row r="353" spans="1:10">
      <c r="A353">
        <v>2006</v>
      </c>
      <c r="B353" s="1" t="s">
        <v>0</v>
      </c>
      <c r="C353" s="1">
        <v>4.5</v>
      </c>
      <c r="D353" t="s">
        <v>365</v>
      </c>
      <c r="E353" s="9">
        <f t="shared" si="24"/>
        <v>0.10514839148677638</v>
      </c>
      <c r="F353" s="9"/>
      <c r="G353" s="5"/>
      <c r="H353" s="5"/>
      <c r="I353" s="5"/>
      <c r="J353" s="5"/>
    </row>
    <row r="354" spans="1:10">
      <c r="B354" s="1" t="s">
        <v>1</v>
      </c>
      <c r="C354" s="1">
        <v>4</v>
      </c>
      <c r="D354" t="s">
        <v>366</v>
      </c>
      <c r="E354" s="9">
        <f t="shared" si="24"/>
        <v>0.12908940053175477</v>
      </c>
      <c r="F354" s="9"/>
      <c r="G354" s="5"/>
      <c r="H354" s="5"/>
      <c r="I354" s="5"/>
      <c r="J354" s="5"/>
    </row>
    <row r="355" spans="1:10">
      <c r="B355" s="1" t="s">
        <v>2</v>
      </c>
      <c r="C355" s="1">
        <v>4.5999999999999996</v>
      </c>
      <c r="D355" t="s">
        <v>367</v>
      </c>
      <c r="E355" s="9">
        <f t="shared" si="24"/>
        <v>1.7784567265532718E-2</v>
      </c>
      <c r="F355" s="9"/>
      <c r="G355" s="5"/>
      <c r="H355" s="5"/>
      <c r="I355" s="5"/>
      <c r="J355" s="5"/>
    </row>
    <row r="356" spans="1:10">
      <c r="B356" s="1" t="s">
        <v>3</v>
      </c>
      <c r="C356" s="1">
        <v>8.5</v>
      </c>
      <c r="D356" t="s">
        <v>368</v>
      </c>
      <c r="E356" s="9">
        <f t="shared" si="24"/>
        <v>7.642109113198739E-2</v>
      </c>
      <c r="F356" s="9"/>
      <c r="G356" s="5"/>
      <c r="H356" s="5"/>
      <c r="I356" s="5"/>
      <c r="J356" s="5"/>
    </row>
    <row r="357" spans="1:10">
      <c r="B357" s="1" t="s">
        <v>4</v>
      </c>
      <c r="C357" s="1">
        <v>12.1</v>
      </c>
      <c r="D357" t="s">
        <v>369</v>
      </c>
      <c r="E357" s="9">
        <f t="shared" si="24"/>
        <v>0.16084562536013949</v>
      </c>
      <c r="F357" s="9"/>
      <c r="G357" s="5"/>
      <c r="H357" s="5"/>
      <c r="I357" s="5"/>
      <c r="J357" s="5"/>
    </row>
    <row r="358" spans="1:10">
      <c r="B358" s="1" t="s">
        <v>5</v>
      </c>
      <c r="C358" s="1">
        <v>16.600000000000001</v>
      </c>
      <c r="D358" t="s">
        <v>370</v>
      </c>
      <c r="E358" s="9">
        <f t="shared" si="24"/>
        <v>3.5693376159210581E-2</v>
      </c>
      <c r="F358" s="9"/>
      <c r="G358" s="5"/>
      <c r="H358" s="5"/>
      <c r="I358" s="5"/>
      <c r="J358" s="5"/>
    </row>
    <row r="359" spans="1:10">
      <c r="B359" s="1" t="s">
        <v>6</v>
      </c>
      <c r="C359" s="1">
        <v>20</v>
      </c>
      <c r="D359" t="s">
        <v>371</v>
      </c>
      <c r="E359" s="9">
        <f t="shared" si="24"/>
        <v>7.9490775016021337E-2</v>
      </c>
      <c r="F359" s="9"/>
      <c r="G359" s="5"/>
      <c r="H359" s="5"/>
      <c r="I359" s="5"/>
      <c r="J359" s="5"/>
    </row>
    <row r="360" spans="1:10">
      <c r="B360" s="1" t="s">
        <v>7</v>
      </c>
      <c r="C360" s="1">
        <v>16.100000000000001</v>
      </c>
      <c r="D360" t="s">
        <v>372</v>
      </c>
      <c r="E360" s="9">
        <f t="shared" si="24"/>
        <v>5.5498484006995565E-2</v>
      </c>
      <c r="F360" s="9"/>
      <c r="G360" s="5"/>
      <c r="H360" s="5"/>
      <c r="I360" s="5"/>
      <c r="J360" s="5"/>
    </row>
    <row r="361" spans="1:10">
      <c r="B361" s="1" t="s">
        <v>8</v>
      </c>
      <c r="C361" s="1">
        <v>16.3</v>
      </c>
      <c r="D361" t="s">
        <v>373</v>
      </c>
      <c r="E361" s="9">
        <f t="shared" si="24"/>
        <v>4.6000610330710401E-2</v>
      </c>
      <c r="F361" s="9"/>
      <c r="G361" s="5"/>
      <c r="H361" s="5"/>
      <c r="I361" s="5"/>
      <c r="J361" s="5"/>
    </row>
    <row r="362" spans="1:10">
      <c r="B362" s="1" t="s">
        <v>9</v>
      </c>
      <c r="C362" s="1">
        <v>12.1</v>
      </c>
      <c r="D362" t="s">
        <v>374</v>
      </c>
      <c r="E362" s="9">
        <f t="shared" si="24"/>
        <v>5.9548862474969974E-2</v>
      </c>
      <c r="F362" s="9"/>
      <c r="G362" s="5"/>
      <c r="H362" s="5"/>
      <c r="I362" s="5"/>
      <c r="J362" s="5"/>
    </row>
    <row r="363" spans="1:10">
      <c r="B363" s="1" t="s">
        <v>10</v>
      </c>
      <c r="C363" s="1">
        <v>7.8</v>
      </c>
      <c r="D363" t="s">
        <v>375</v>
      </c>
      <c r="E363" s="9">
        <f t="shared" si="24"/>
        <v>7.5365122387885508E-2</v>
      </c>
      <c r="F363" s="9"/>
      <c r="G363" s="5"/>
      <c r="H363" s="5"/>
      <c r="I363" s="5"/>
      <c r="J363" s="5"/>
    </row>
    <row r="364" spans="1:10">
      <c r="B364" s="1" t="s">
        <v>11</v>
      </c>
      <c r="C364" s="1">
        <v>6.1</v>
      </c>
      <c r="D364" t="s">
        <v>376</v>
      </c>
      <c r="E364" s="9">
        <f t="shared" si="24"/>
        <v>8.3694540533055459E-2</v>
      </c>
      <c r="F364" s="9"/>
      <c r="G364" s="5"/>
      <c r="H364" s="5"/>
      <c r="I364" s="5"/>
      <c r="J364" s="5"/>
    </row>
    <row r="365" spans="1:10">
      <c r="A365">
        <v>2007</v>
      </c>
      <c r="B365" s="1" t="s">
        <v>0</v>
      </c>
      <c r="C365" s="1">
        <v>6.4</v>
      </c>
      <c r="D365" t="s">
        <v>377</v>
      </c>
      <c r="E365" s="9">
        <f t="shared" si="24"/>
        <v>9.4395273433157484E-2</v>
      </c>
      <c r="F365" s="9"/>
      <c r="G365" s="5"/>
      <c r="H365" s="5"/>
      <c r="I365" s="5"/>
      <c r="J365" s="5"/>
    </row>
    <row r="366" spans="1:10">
      <c r="B366" s="1" t="s">
        <v>1</v>
      </c>
      <c r="C366" s="1">
        <v>5.9</v>
      </c>
      <c r="D366" t="s">
        <v>378</v>
      </c>
      <c r="E366" s="9">
        <f t="shared" si="24"/>
        <v>3.5159513781769847E-2</v>
      </c>
      <c r="F366" s="9"/>
      <c r="G366" s="5"/>
      <c r="H366" s="5"/>
      <c r="I366" s="5"/>
      <c r="J366" s="5"/>
    </row>
    <row r="367" spans="1:10">
      <c r="B367" s="1" t="s">
        <v>2</v>
      </c>
      <c r="C367" s="1">
        <v>6.6</v>
      </c>
      <c r="D367" t="s">
        <v>379</v>
      </c>
      <c r="E367" s="9">
        <f t="shared" si="24"/>
        <v>1.7375163933278492E-2</v>
      </c>
      <c r="F367" s="9"/>
      <c r="G367" s="5"/>
      <c r="H367" s="5"/>
      <c r="I367" s="5"/>
      <c r="J367" s="5"/>
    </row>
    <row r="368" spans="1:10">
      <c r="B368" s="1" t="s">
        <v>3</v>
      </c>
      <c r="C368" s="1">
        <v>11.2</v>
      </c>
      <c r="D368" t="s">
        <v>380</v>
      </c>
      <c r="E368" s="9">
        <f t="shared" si="24"/>
        <v>0.1117077845085363</v>
      </c>
      <c r="F368" s="9"/>
      <c r="G368" s="5"/>
      <c r="H368" s="5"/>
      <c r="I368" s="5"/>
      <c r="J368" s="5"/>
    </row>
    <row r="369" spans="1:10">
      <c r="B369" s="1" t="s">
        <v>4</v>
      </c>
      <c r="C369" s="1">
        <v>11.5</v>
      </c>
      <c r="D369" t="s">
        <v>381</v>
      </c>
      <c r="E369" s="9">
        <f t="shared" si="24"/>
        <v>5.2470582087458029E-2</v>
      </c>
      <c r="F369" s="9"/>
      <c r="G369" s="5"/>
      <c r="H369" s="5"/>
      <c r="I369" s="5"/>
      <c r="J369" s="5"/>
    </row>
    <row r="370" spans="1:10">
      <c r="B370" s="1" t="s">
        <v>5</v>
      </c>
      <c r="C370" s="1">
        <v>14.4</v>
      </c>
      <c r="D370" t="s">
        <v>382</v>
      </c>
      <c r="E370" s="9">
        <f t="shared" si="24"/>
        <v>4.9701708061743469E-2</v>
      </c>
      <c r="F370" s="9"/>
      <c r="G370" s="5"/>
      <c r="H370" s="5"/>
      <c r="I370" s="5"/>
      <c r="J370" s="5"/>
    </row>
    <row r="371" spans="1:10">
      <c r="B371" s="1" t="s">
        <v>6</v>
      </c>
      <c r="C371" s="1">
        <v>14.7</v>
      </c>
      <c r="D371" t="s">
        <v>383</v>
      </c>
      <c r="E371" s="9">
        <f t="shared" si="24"/>
        <v>7.8989025757942546E-2</v>
      </c>
      <c r="F371" s="9"/>
      <c r="G371" s="5"/>
      <c r="H371" s="5"/>
      <c r="I371" s="5"/>
      <c r="J371" s="5"/>
    </row>
    <row r="372" spans="1:10">
      <c r="B372" s="1" t="s">
        <v>7</v>
      </c>
      <c r="C372" s="1">
        <v>15.2</v>
      </c>
      <c r="D372" t="s">
        <v>384</v>
      </c>
      <c r="E372" s="9">
        <f t="shared" si="24"/>
        <v>0.10763916171562868</v>
      </c>
      <c r="F372" s="9"/>
      <c r="G372" s="5"/>
      <c r="H372" s="5"/>
      <c r="I372" s="5"/>
      <c r="J372" s="5"/>
    </row>
    <row r="373" spans="1:10">
      <c r="B373" s="1" t="s">
        <v>8</v>
      </c>
      <c r="C373" s="1">
        <v>13.5</v>
      </c>
      <c r="D373" t="s">
        <v>385</v>
      </c>
      <c r="E373" s="9">
        <f t="shared" si="24"/>
        <v>5.6106101262075825E-2</v>
      </c>
      <c r="F373" s="9"/>
      <c r="G373" s="5"/>
      <c r="H373" s="5"/>
      <c r="I373" s="5"/>
      <c r="J373" s="5"/>
    </row>
    <row r="374" spans="1:10">
      <c r="B374" s="1" t="s">
        <v>9</v>
      </c>
      <c r="C374" s="1">
        <v>10.5</v>
      </c>
      <c r="D374" t="s">
        <v>386</v>
      </c>
      <c r="E374" s="9">
        <f t="shared" si="24"/>
        <v>2.8177897484871268E-2</v>
      </c>
      <c r="F374" s="9"/>
      <c r="G374" s="5"/>
      <c r="H374" s="5"/>
      <c r="I374" s="5"/>
      <c r="J374" s="5"/>
    </row>
    <row r="375" spans="1:10">
      <c r="B375" s="1" t="s">
        <v>10</v>
      </c>
      <c r="C375" s="1">
        <v>7.2</v>
      </c>
      <c r="D375" t="s">
        <v>387</v>
      </c>
      <c r="E375" s="9">
        <f t="shared" si="24"/>
        <v>6.7982641169952174E-2</v>
      </c>
      <c r="F375" s="9"/>
      <c r="G375" s="5"/>
      <c r="H375" s="5"/>
      <c r="I375" s="5"/>
      <c r="J375" s="5"/>
    </row>
    <row r="376" spans="1:10">
      <c r="B376" s="1" t="s">
        <v>11</v>
      </c>
      <c r="C376" s="1">
        <v>4.5</v>
      </c>
      <c r="D376" t="s">
        <v>388</v>
      </c>
      <c r="E376" s="9">
        <f t="shared" si="24"/>
        <v>6.3021107890722586E-2</v>
      </c>
      <c r="F376" s="9"/>
      <c r="G376" s="5"/>
      <c r="H376" s="5"/>
      <c r="I376" s="5"/>
      <c r="J376" s="5"/>
    </row>
    <row r="377" spans="1:10">
      <c r="A377">
        <v>2008</v>
      </c>
      <c r="B377" s="1" t="s">
        <v>0</v>
      </c>
      <c r="C377" s="1">
        <v>5.9</v>
      </c>
      <c r="D377" t="s">
        <v>389</v>
      </c>
      <c r="E377" s="9">
        <f t="shared" si="24"/>
        <v>0.10354306466131327</v>
      </c>
      <c r="F377" s="9"/>
      <c r="G377" s="5"/>
      <c r="H377" s="5"/>
      <c r="I377" s="5"/>
      <c r="J377" s="5"/>
    </row>
    <row r="378" spans="1:10">
      <c r="B378" s="1" t="s">
        <v>1</v>
      </c>
      <c r="C378" s="1">
        <v>4.9000000000000004</v>
      </c>
      <c r="D378" t="s">
        <v>390</v>
      </c>
      <c r="E378" s="9">
        <f t="shared" si="24"/>
        <v>1.4983299117197264E-2</v>
      </c>
      <c r="F378" s="9"/>
      <c r="G378" s="5"/>
      <c r="H378" s="5"/>
      <c r="I378" s="5"/>
      <c r="J378" s="5"/>
    </row>
    <row r="379" spans="1:10">
      <c r="B379" s="1" t="s">
        <v>2</v>
      </c>
      <c r="C379" s="1">
        <v>5.3</v>
      </c>
      <c r="D379" t="s">
        <v>391</v>
      </c>
      <c r="E379" s="9">
        <f t="shared" si="24"/>
        <v>3.661075160664911E-2</v>
      </c>
      <c r="F379" s="9"/>
      <c r="G379" s="5"/>
      <c r="H379" s="5"/>
      <c r="I379" s="5"/>
      <c r="J379" s="5"/>
    </row>
    <row r="380" spans="1:10">
      <c r="B380" s="1" t="s">
        <v>3</v>
      </c>
      <c r="C380" s="1">
        <v>7.4</v>
      </c>
      <c r="D380" t="s">
        <v>392</v>
      </c>
      <c r="E380" s="9">
        <f t="shared" si="24"/>
        <v>0.10171168708002658</v>
      </c>
      <c r="F380" s="9"/>
      <c r="G380" s="5"/>
      <c r="H380" s="5"/>
      <c r="I380" s="5"/>
      <c r="J380" s="5"/>
    </row>
    <row r="381" spans="1:10">
      <c r="B381" s="1" t="s">
        <v>4</v>
      </c>
      <c r="C381" s="1">
        <v>12.6</v>
      </c>
      <c r="D381" t="s">
        <v>393</v>
      </c>
      <c r="E381" s="9">
        <f t="shared" si="24"/>
        <v>8.1723068043268704E-2</v>
      </c>
      <c r="F381" s="9"/>
      <c r="G381" s="5"/>
      <c r="H381" s="5"/>
      <c r="I381" s="5"/>
      <c r="J381" s="5"/>
    </row>
    <row r="382" spans="1:10">
      <c r="B382" s="1" t="s">
        <v>5</v>
      </c>
      <c r="C382" s="1">
        <v>13.9</v>
      </c>
      <c r="D382" t="s">
        <v>394</v>
      </c>
      <c r="E382" s="9">
        <f t="shared" si="24"/>
        <v>7.0274746889146908E-2</v>
      </c>
      <c r="F382" s="9"/>
      <c r="G382" s="5"/>
      <c r="H382" s="5"/>
      <c r="I382" s="5"/>
      <c r="J382" s="5"/>
    </row>
    <row r="383" spans="1:10">
      <c r="B383" s="1" t="s">
        <v>6</v>
      </c>
      <c r="C383" s="1">
        <v>15.9</v>
      </c>
      <c r="D383" t="s">
        <v>395</v>
      </c>
      <c r="E383" s="9">
        <f t="shared" si="24"/>
        <v>2.8665699927040003E-2</v>
      </c>
      <c r="F383" s="9"/>
      <c r="G383" s="5"/>
      <c r="H383" s="5"/>
      <c r="I383" s="5"/>
      <c r="J383" s="5"/>
    </row>
    <row r="384" spans="1:10">
      <c r="B384" s="1" t="s">
        <v>7</v>
      </c>
      <c r="C384" s="1">
        <v>15.8</v>
      </c>
      <c r="D384" t="s">
        <v>396</v>
      </c>
      <c r="E384" s="9">
        <f t="shared" si="24"/>
        <v>7.5898292017706759E-2</v>
      </c>
      <c r="F384" s="9"/>
      <c r="G384" s="5"/>
      <c r="H384" s="5"/>
      <c r="I384" s="5"/>
      <c r="J384" s="5"/>
    </row>
    <row r="385" spans="1:10">
      <c r="B385" s="1" t="s">
        <v>8</v>
      </c>
      <c r="C385" s="1">
        <v>13</v>
      </c>
      <c r="D385" t="s">
        <v>397</v>
      </c>
      <c r="E385" s="9">
        <f t="shared" si="24"/>
        <v>5.0851068518673742E-2</v>
      </c>
      <c r="F385" s="9"/>
      <c r="G385" s="5"/>
      <c r="H385" s="5"/>
      <c r="I385" s="5"/>
      <c r="J385" s="5"/>
    </row>
    <row r="386" spans="1:10">
      <c r="B386" s="1" t="s">
        <v>9</v>
      </c>
      <c r="C386" s="1">
        <v>9.1999999999999993</v>
      </c>
      <c r="D386" t="s">
        <v>398</v>
      </c>
      <c r="E386" s="9">
        <f t="shared" si="24"/>
        <v>5.3141472074738905E-2</v>
      </c>
      <c r="F386" s="9"/>
      <c r="G386" s="5"/>
      <c r="H386" s="5"/>
      <c r="I386" s="5"/>
      <c r="J386" s="5"/>
    </row>
    <row r="387" spans="1:10">
      <c r="B387" s="1" t="s">
        <v>10</v>
      </c>
      <c r="C387" s="1">
        <v>6.4</v>
      </c>
      <c r="D387" t="s">
        <v>399</v>
      </c>
      <c r="E387" s="9">
        <f t="shared" si="24"/>
        <v>6.4400445268103734E-2</v>
      </c>
      <c r="F387" s="9"/>
      <c r="G387" s="5"/>
      <c r="H387" s="5"/>
      <c r="I387" s="5"/>
      <c r="J387" s="5"/>
    </row>
    <row r="388" spans="1:10">
      <c r="B388" s="1" t="s">
        <v>11</v>
      </c>
      <c r="C388" s="1">
        <v>3.6</v>
      </c>
      <c r="D388" t="s">
        <v>400</v>
      </c>
      <c r="E388" s="9">
        <f t="shared" si="24"/>
        <v>7.5997869499564552E-2</v>
      </c>
      <c r="F388" s="9"/>
      <c r="G388" s="5"/>
      <c r="H388" s="5"/>
      <c r="I388" s="5"/>
      <c r="J388" s="5"/>
    </row>
    <row r="389" spans="1:10">
      <c r="A389">
        <v>2009</v>
      </c>
      <c r="B389" s="1" t="s">
        <v>0</v>
      </c>
      <c r="C389" s="1">
        <v>3</v>
      </c>
      <c r="D389" t="s">
        <v>401</v>
      </c>
      <c r="E389" s="9">
        <f t="shared" si="24"/>
        <v>7.452342890043466E-2</v>
      </c>
      <c r="F389" s="9"/>
      <c r="G389" s="5"/>
      <c r="H389" s="5"/>
      <c r="I389" s="5"/>
      <c r="J389" s="5"/>
    </row>
    <row r="390" spans="1:10">
      <c r="B390" s="1" t="s">
        <v>1</v>
      </c>
      <c r="C390" s="1">
        <v>4</v>
      </c>
      <c r="D390" t="s">
        <v>402</v>
      </c>
      <c r="E390" s="9">
        <f t="shared" ref="E390:E453" si="25">SQRT(2)*IMABS(D390)/$K$1</f>
        <v>9.169152058204813E-2</v>
      </c>
      <c r="F390" s="9"/>
      <c r="G390" s="5"/>
      <c r="H390" s="5"/>
      <c r="I390" s="5"/>
      <c r="J390" s="5"/>
    </row>
    <row r="391" spans="1:10">
      <c r="B391" s="1" t="s">
        <v>2</v>
      </c>
      <c r="C391" s="1">
        <v>6.7</v>
      </c>
      <c r="D391" t="s">
        <v>403</v>
      </c>
      <c r="E391" s="9">
        <f t="shared" si="25"/>
        <v>7.710458111723241E-2</v>
      </c>
      <c r="F391" s="9"/>
      <c r="G391" s="5"/>
      <c r="H391" s="5"/>
      <c r="I391" s="5"/>
      <c r="J391" s="5"/>
    </row>
    <row r="392" spans="1:10">
      <c r="B392" s="1" t="s">
        <v>3</v>
      </c>
      <c r="C392" s="1">
        <v>9.6</v>
      </c>
      <c r="D392" t="s">
        <v>404</v>
      </c>
      <c r="E392" s="9">
        <f t="shared" si="25"/>
        <v>4.6795305514540184E-2</v>
      </c>
      <c r="F392" s="9"/>
      <c r="G392" s="5"/>
      <c r="H392" s="5"/>
      <c r="I392" s="5"/>
      <c r="J392" s="5"/>
    </row>
    <row r="393" spans="1:10">
      <c r="B393" s="1" t="s">
        <v>4</v>
      </c>
      <c r="C393" s="1">
        <v>11.6</v>
      </c>
      <c r="D393" t="s">
        <v>405</v>
      </c>
      <c r="E393" s="9">
        <f t="shared" si="25"/>
        <v>2.6448788518773702E-2</v>
      </c>
      <c r="F393" s="9"/>
      <c r="G393" s="5"/>
      <c r="H393" s="5"/>
      <c r="I393" s="5"/>
      <c r="J393" s="5"/>
    </row>
    <row r="394" spans="1:10">
      <c r="B394" s="1" t="s">
        <v>5</v>
      </c>
      <c r="C394" s="1">
        <v>14.6</v>
      </c>
      <c r="D394" t="s">
        <v>406</v>
      </c>
      <c r="E394" s="9">
        <f t="shared" si="25"/>
        <v>8.8859005387949261E-2</v>
      </c>
      <c r="F394" s="9"/>
      <c r="G394" s="5"/>
      <c r="H394" s="5"/>
      <c r="I394" s="5"/>
      <c r="J394" s="5"/>
    </row>
    <row r="395" spans="1:10">
      <c r="B395" s="1" t="s">
        <v>6</v>
      </c>
      <c r="C395" s="1">
        <v>15.9</v>
      </c>
      <c r="D395" t="s">
        <v>407</v>
      </c>
      <c r="E395" s="9">
        <f t="shared" si="25"/>
        <v>6.3747402016016821E-2</v>
      </c>
      <c r="F395" s="9"/>
      <c r="G395" s="5"/>
      <c r="H395" s="5"/>
      <c r="I395" s="5"/>
      <c r="J395" s="5"/>
    </row>
    <row r="396" spans="1:10">
      <c r="B396" s="1" t="s">
        <v>7</v>
      </c>
      <c r="C396" s="1">
        <v>16.3</v>
      </c>
      <c r="D396" t="s">
        <v>408</v>
      </c>
      <c r="E396" s="9">
        <f t="shared" si="25"/>
        <v>0.12752112739315979</v>
      </c>
      <c r="F396" s="9"/>
      <c r="G396" s="5"/>
      <c r="H396" s="5"/>
      <c r="I396" s="5"/>
      <c r="J396" s="5"/>
    </row>
    <row r="397" spans="1:10">
      <c r="B397" s="1" t="s">
        <v>8</v>
      </c>
      <c r="C397" s="1">
        <v>14</v>
      </c>
      <c r="D397" t="s">
        <v>409</v>
      </c>
      <c r="E397" s="9">
        <f t="shared" si="25"/>
        <v>5.0097777650542269E-2</v>
      </c>
      <c r="F397" s="9"/>
      <c r="G397" s="5"/>
      <c r="H397" s="5"/>
      <c r="I397" s="5"/>
      <c r="J397" s="5"/>
    </row>
    <row r="398" spans="1:10">
      <c r="B398" s="1" t="s">
        <v>9</v>
      </c>
      <c r="C398" s="1">
        <v>10.8</v>
      </c>
      <c r="D398" t="s">
        <v>410</v>
      </c>
      <c r="E398" s="9">
        <f t="shared" si="25"/>
        <v>3.4749300355379945E-2</v>
      </c>
      <c r="F398" s="9"/>
      <c r="G398" s="5"/>
      <c r="H398" s="5"/>
      <c r="I398" s="5"/>
      <c r="J398" s="5"/>
    </row>
    <row r="399" spans="1:10">
      <c r="B399" s="1" t="s">
        <v>10</v>
      </c>
      <c r="C399" s="1">
        <v>7.8</v>
      </c>
      <c r="D399" t="s">
        <v>411</v>
      </c>
      <c r="E399" s="9">
        <f t="shared" si="25"/>
        <v>5.6587815173849573E-2</v>
      </c>
      <c r="F399" s="9"/>
      <c r="G399" s="5"/>
      <c r="H399" s="5"/>
      <c r="I399" s="5"/>
      <c r="J399" s="5"/>
    </row>
    <row r="400" spans="1:10">
      <c r="B400" s="1" t="s">
        <v>11</v>
      </c>
      <c r="C400" s="1">
        <v>2.7</v>
      </c>
      <c r="D400" t="s">
        <v>412</v>
      </c>
      <c r="E400" s="9">
        <f t="shared" si="25"/>
        <v>0.12740635068153025</v>
      </c>
      <c r="F400" s="9"/>
      <c r="G400" s="5"/>
      <c r="H400" s="5"/>
      <c r="I400" s="5"/>
      <c r="J400" s="5"/>
    </row>
    <row r="401" spans="1:10">
      <c r="A401">
        <v>2010</v>
      </c>
      <c r="B401" s="1" t="s">
        <v>0</v>
      </c>
      <c r="C401" s="1">
        <v>1.2</v>
      </c>
      <c r="D401" t="s">
        <v>413</v>
      </c>
      <c r="E401" s="9">
        <f t="shared" si="25"/>
        <v>0.16459234706001349</v>
      </c>
      <c r="F401" s="9"/>
      <c r="G401" s="5"/>
      <c r="H401" s="5"/>
      <c r="I401" s="5"/>
      <c r="J401" s="5"/>
    </row>
    <row r="402" spans="1:10">
      <c r="B402" s="1" t="s">
        <v>1</v>
      </c>
      <c r="C402" s="1">
        <v>1.9</v>
      </c>
      <c r="D402" t="s">
        <v>414</v>
      </c>
      <c r="E402" s="9">
        <f t="shared" si="25"/>
        <v>0.10801121978540039</v>
      </c>
      <c r="F402" s="9"/>
      <c r="G402" s="5"/>
      <c r="H402" s="5"/>
      <c r="I402" s="5"/>
      <c r="J402" s="5"/>
    </row>
    <row r="403" spans="1:10">
      <c r="B403" s="1" t="s">
        <v>2</v>
      </c>
      <c r="C403" s="1">
        <v>5.9</v>
      </c>
      <c r="D403" t="s">
        <v>415</v>
      </c>
      <c r="E403" s="9">
        <f t="shared" si="25"/>
        <v>8.2974302550580137E-2</v>
      </c>
      <c r="F403" s="9"/>
      <c r="G403" s="5"/>
      <c r="H403" s="5"/>
      <c r="I403" s="5"/>
      <c r="J403" s="5"/>
    </row>
    <row r="404" spans="1:10">
      <c r="B404" s="1" t="s">
        <v>3</v>
      </c>
      <c r="C404" s="1">
        <v>9.1</v>
      </c>
      <c r="D404" t="s">
        <v>416</v>
      </c>
      <c r="E404" s="9">
        <f t="shared" si="25"/>
        <v>1.664462925747481E-2</v>
      </c>
      <c r="F404" s="9"/>
      <c r="G404" s="5"/>
      <c r="H404" s="5"/>
      <c r="I404" s="5"/>
      <c r="J404" s="5"/>
    </row>
    <row r="405" spans="1:10">
      <c r="B405" s="1" t="s">
        <v>4</v>
      </c>
      <c r="C405" s="1">
        <v>10.9</v>
      </c>
      <c r="D405" t="s">
        <v>417</v>
      </c>
      <c r="E405" s="9">
        <f t="shared" si="25"/>
        <v>5.9932064071804618E-2</v>
      </c>
      <c r="F405" s="9"/>
      <c r="G405" s="5"/>
      <c r="H405" s="5"/>
      <c r="I405" s="5"/>
      <c r="J405" s="5"/>
    </row>
    <row r="406" spans="1:10">
      <c r="B406" s="1" t="s">
        <v>5</v>
      </c>
      <c r="C406" s="1">
        <v>15.2</v>
      </c>
      <c r="D406" t="s">
        <v>418</v>
      </c>
      <c r="E406" s="9">
        <f t="shared" si="25"/>
        <v>0.11743963808345668</v>
      </c>
      <c r="F406" s="9"/>
      <c r="G406" s="5"/>
      <c r="H406" s="5"/>
      <c r="I406" s="5"/>
      <c r="J406" s="5"/>
    </row>
    <row r="407" spans="1:10">
      <c r="B407" s="1" t="s">
        <v>6</v>
      </c>
      <c r="C407" s="1">
        <v>16.2</v>
      </c>
      <c r="D407" t="s">
        <v>419</v>
      </c>
      <c r="E407" s="9">
        <f t="shared" si="25"/>
        <v>4.9222196889838095E-2</v>
      </c>
      <c r="F407" s="9"/>
      <c r="G407" s="5"/>
      <c r="H407" s="5"/>
      <c r="I407" s="5"/>
      <c r="J407" s="5"/>
    </row>
    <row r="408" spans="1:10">
      <c r="B408" s="1" t="s">
        <v>7</v>
      </c>
      <c r="C408" s="1">
        <v>14.9</v>
      </c>
      <c r="D408" t="s">
        <v>420</v>
      </c>
      <c r="E408" s="9">
        <f t="shared" si="25"/>
        <v>6.6181122523910771E-2</v>
      </c>
      <c r="F408" s="9"/>
      <c r="G408" s="5"/>
      <c r="H408" s="5"/>
      <c r="I408" s="5"/>
      <c r="J408" s="5"/>
    </row>
    <row r="409" spans="1:10">
      <c r="B409" s="1" t="s">
        <v>8</v>
      </c>
      <c r="C409" s="1">
        <v>13.4</v>
      </c>
      <c r="D409" t="s">
        <v>421</v>
      </c>
      <c r="E409" s="9">
        <f t="shared" si="25"/>
        <v>4.18882169304979E-2</v>
      </c>
      <c r="F409" s="9"/>
      <c r="G409" s="5"/>
      <c r="H409" s="5"/>
      <c r="I409" s="5"/>
      <c r="J409" s="5"/>
    </row>
    <row r="410" spans="1:10">
      <c r="B410" s="1" t="s">
        <v>9</v>
      </c>
      <c r="C410" s="1">
        <v>9.5</v>
      </c>
      <c r="D410" t="s">
        <v>422</v>
      </c>
      <c r="E410" s="9">
        <f t="shared" si="25"/>
        <v>0.10991960301466362</v>
      </c>
      <c r="F410" s="9"/>
      <c r="G410" s="5"/>
      <c r="H410" s="5"/>
      <c r="I410" s="5"/>
      <c r="J410" s="5"/>
    </row>
    <row r="411" spans="1:10">
      <c r="B411" s="1" t="s">
        <v>10</v>
      </c>
      <c r="C411" s="1">
        <v>4.9000000000000004</v>
      </c>
      <c r="D411" t="s">
        <v>423</v>
      </c>
      <c r="E411" s="9">
        <f t="shared" si="25"/>
        <v>0.12148637752325216</v>
      </c>
      <c r="F411" s="9"/>
      <c r="G411" s="5"/>
      <c r="H411" s="5"/>
      <c r="I411" s="5"/>
      <c r="J411" s="5"/>
    </row>
    <row r="412" spans="1:10">
      <c r="B412" s="1" t="s">
        <v>11</v>
      </c>
      <c r="C412" s="1">
        <v>0.4</v>
      </c>
      <c r="D412" t="s">
        <v>424</v>
      </c>
      <c r="E412" s="9">
        <f t="shared" si="25"/>
        <v>3.132967240616559E-2</v>
      </c>
      <c r="F412" s="9"/>
      <c r="G412" s="5"/>
      <c r="H412" s="5"/>
      <c r="I412" s="5"/>
      <c r="J412" s="5"/>
    </row>
    <row r="413" spans="1:10">
      <c r="A413">
        <v>2011</v>
      </c>
      <c r="B413" s="1" t="s">
        <v>0</v>
      </c>
      <c r="C413" s="1">
        <v>3.9</v>
      </c>
      <c r="D413" t="s">
        <v>425</v>
      </c>
      <c r="E413" s="9">
        <f t="shared" si="25"/>
        <v>6.3612318340545135E-2</v>
      </c>
      <c r="F413" s="9"/>
      <c r="G413" s="5"/>
      <c r="H413" s="5"/>
      <c r="I413" s="5"/>
      <c r="J413" s="5"/>
    </row>
    <row r="414" spans="1:10">
      <c r="B414" s="1" t="s">
        <v>1</v>
      </c>
      <c r="C414" s="1">
        <v>6</v>
      </c>
      <c r="D414" t="s">
        <v>426</v>
      </c>
      <c r="E414" s="9">
        <f t="shared" si="25"/>
        <v>8.1337886244715246E-2</v>
      </c>
      <c r="F414" s="9"/>
      <c r="G414" s="5"/>
      <c r="H414" s="5"/>
      <c r="I414" s="5"/>
      <c r="J414" s="5"/>
    </row>
    <row r="415" spans="1:10">
      <c r="B415" s="1" t="s">
        <v>2</v>
      </c>
      <c r="C415" s="1">
        <v>6.6</v>
      </c>
      <c r="D415" t="s">
        <v>427</v>
      </c>
      <c r="E415" s="9">
        <f t="shared" si="25"/>
        <v>3.7718152332540618E-2</v>
      </c>
      <c r="F415" s="9"/>
      <c r="G415" s="5"/>
      <c r="H415" s="5"/>
      <c r="I415" s="5"/>
      <c r="J415" s="5"/>
    </row>
    <row r="416" spans="1:10">
      <c r="B416" s="1" t="s">
        <v>3</v>
      </c>
      <c r="C416" s="1">
        <v>12</v>
      </c>
      <c r="D416" t="s">
        <v>428</v>
      </c>
      <c r="E416" s="9">
        <f t="shared" si="25"/>
        <v>7.4142580461395685E-2</v>
      </c>
      <c r="F416" s="9"/>
      <c r="G416" s="5"/>
      <c r="H416" s="5"/>
      <c r="I416" s="5"/>
      <c r="J416" s="5"/>
    </row>
    <row r="417" spans="1:10">
      <c r="B417" s="1" t="s">
        <v>4</v>
      </c>
      <c r="C417" s="1">
        <v>12</v>
      </c>
      <c r="D417" t="s">
        <v>429</v>
      </c>
      <c r="E417" s="9">
        <f t="shared" si="25"/>
        <v>8.800973736900497E-2</v>
      </c>
      <c r="F417" s="9"/>
      <c r="G417" s="5"/>
      <c r="H417" s="5"/>
      <c r="I417" s="5"/>
      <c r="J417" s="5"/>
    </row>
    <row r="418" spans="1:10">
      <c r="B418" s="1" t="s">
        <v>5</v>
      </c>
      <c r="C418" s="1">
        <v>14.2</v>
      </c>
      <c r="D418" t="s">
        <v>430</v>
      </c>
      <c r="E418" s="9">
        <f t="shared" si="25"/>
        <v>7.5666874358124123E-2</v>
      </c>
      <c r="F418" s="9"/>
      <c r="G418" s="5"/>
      <c r="H418" s="5"/>
      <c r="I418" s="5"/>
      <c r="J418" s="5"/>
    </row>
    <row r="419" spans="1:10">
      <c r="B419" s="1" t="s">
        <v>6</v>
      </c>
      <c r="C419" s="1">
        <v>15.8</v>
      </c>
      <c r="D419" t="s">
        <v>431</v>
      </c>
      <c r="E419" s="9">
        <f t="shared" si="25"/>
        <v>4.1760949607973427E-2</v>
      </c>
      <c r="F419" s="9"/>
      <c r="G419" s="5"/>
      <c r="H419" s="5"/>
      <c r="I419" s="5"/>
      <c r="J419" s="5"/>
    </row>
    <row r="420" spans="1:10">
      <c r="B420" s="1" t="s">
        <v>7</v>
      </c>
      <c r="C420" s="1">
        <v>15.8</v>
      </c>
      <c r="D420" t="s">
        <v>432</v>
      </c>
      <c r="E420" s="9">
        <f t="shared" si="25"/>
        <v>5.5661748019956575E-2</v>
      </c>
      <c r="F420" s="9"/>
      <c r="G420" s="5"/>
      <c r="H420" s="5"/>
      <c r="I420" s="5"/>
      <c r="J420" s="5"/>
    </row>
    <row r="421" spans="1:10">
      <c r="B421" s="1" t="s">
        <v>8</v>
      </c>
      <c r="C421" s="1">
        <v>14.9</v>
      </c>
      <c r="D421" t="s">
        <v>433</v>
      </c>
      <c r="E421" s="9">
        <f t="shared" si="25"/>
        <v>5.6079080867798232E-2</v>
      </c>
      <c r="F421" s="9"/>
      <c r="G421" s="5"/>
      <c r="H421" s="5"/>
      <c r="I421" s="5"/>
      <c r="J421" s="5"/>
    </row>
    <row r="422" spans="1:10">
      <c r="B422" s="1" t="s">
        <v>9</v>
      </c>
      <c r="C422" s="1">
        <v>12.2</v>
      </c>
      <c r="D422" t="s">
        <v>434</v>
      </c>
      <c r="E422" s="9">
        <f t="shared" si="25"/>
        <v>3.6244727482753258E-2</v>
      </c>
      <c r="F422" s="9"/>
      <c r="G422" s="5"/>
      <c r="H422" s="5"/>
      <c r="I422" s="5"/>
      <c r="J422" s="5"/>
    </row>
    <row r="423" spans="1:10">
      <c r="B423" s="1" t="s">
        <v>10</v>
      </c>
      <c r="C423" s="1">
        <v>8.9</v>
      </c>
      <c r="D423" t="s">
        <v>435</v>
      </c>
      <c r="E423" s="9">
        <f t="shared" si="25"/>
        <v>0.11087771776841575</v>
      </c>
      <c r="F423" s="9"/>
      <c r="G423" s="5"/>
      <c r="H423" s="5"/>
      <c r="I423" s="5"/>
      <c r="J423" s="5"/>
    </row>
    <row r="424" spans="1:10">
      <c r="B424" s="1" t="s">
        <v>11</v>
      </c>
      <c r="C424" s="1">
        <v>5.4</v>
      </c>
      <c r="D424" t="s">
        <v>436</v>
      </c>
      <c r="E424" s="9">
        <f t="shared" si="25"/>
        <v>2.5222371531575406E-2</v>
      </c>
      <c r="F424" s="9"/>
      <c r="G424" s="5"/>
      <c r="H424" s="5"/>
      <c r="I424" s="5"/>
      <c r="J424" s="5"/>
    </row>
    <row r="425" spans="1:10">
      <c r="A425">
        <v>2012</v>
      </c>
      <c r="B425" s="1" t="s">
        <v>0</v>
      </c>
      <c r="C425" s="1">
        <v>5.0999999999999996</v>
      </c>
      <c r="D425" t="s">
        <v>437</v>
      </c>
      <c r="E425" s="9">
        <f t="shared" si="25"/>
        <v>8.2930275939718301E-2</v>
      </c>
      <c r="F425" s="9"/>
      <c r="G425" s="5"/>
      <c r="H425" s="5"/>
      <c r="I425" s="5"/>
      <c r="J425" s="5"/>
    </row>
    <row r="426" spans="1:10">
      <c r="B426" s="1" t="s">
        <v>1</v>
      </c>
      <c r="C426" s="1">
        <v>4.5</v>
      </c>
      <c r="D426" t="s">
        <v>438</v>
      </c>
      <c r="E426" s="9">
        <f t="shared" si="25"/>
        <v>0.16345878256572832</v>
      </c>
      <c r="F426" s="9"/>
      <c r="G426" s="5"/>
      <c r="H426" s="5"/>
      <c r="I426" s="5"/>
      <c r="J426" s="5"/>
    </row>
    <row r="427" spans="1:10">
      <c r="B427" s="1" t="s">
        <v>2</v>
      </c>
      <c r="C427" s="1">
        <v>8.6</v>
      </c>
      <c r="D427" t="s">
        <v>439</v>
      </c>
      <c r="E427" s="9">
        <f t="shared" si="25"/>
        <v>0.10892048567122743</v>
      </c>
      <c r="F427" s="9"/>
      <c r="G427" s="5"/>
      <c r="H427" s="5"/>
      <c r="I427" s="5"/>
      <c r="J427" s="5"/>
    </row>
    <row r="428" spans="1:10">
      <c r="B428" s="1" t="s">
        <v>3</v>
      </c>
      <c r="C428" s="1">
        <v>6.7</v>
      </c>
      <c r="D428" t="s">
        <v>440</v>
      </c>
      <c r="E428" s="9">
        <f t="shared" si="25"/>
        <v>0.12008550249512025</v>
      </c>
      <c r="F428" s="9"/>
      <c r="G428" s="5"/>
      <c r="H428" s="5"/>
      <c r="I428" s="5"/>
      <c r="J428" s="5"/>
    </row>
    <row r="429" spans="1:10">
      <c r="B429" s="1" t="s">
        <v>4</v>
      </c>
      <c r="C429" s="1">
        <v>11.6</v>
      </c>
      <c r="D429" t="s">
        <v>441</v>
      </c>
      <c r="E429" s="9">
        <f t="shared" si="25"/>
        <v>0.14638528679721322</v>
      </c>
      <c r="F429" s="9"/>
      <c r="G429" s="5"/>
      <c r="H429" s="5"/>
      <c r="I429" s="5"/>
      <c r="J429" s="5"/>
    </row>
    <row r="430" spans="1:10">
      <c r="B430" s="1" t="s">
        <v>5</v>
      </c>
      <c r="C430" s="1">
        <v>13.4</v>
      </c>
      <c r="D430" t="s">
        <v>442</v>
      </c>
      <c r="E430" s="9">
        <f t="shared" si="25"/>
        <v>7.631917510358377E-2</v>
      </c>
      <c r="F430" s="9"/>
      <c r="G430" s="5"/>
      <c r="H430" s="5"/>
      <c r="I430" s="5"/>
      <c r="J430" s="5"/>
    </row>
    <row r="431" spans="1:10">
      <c r="B431" s="1" t="s">
        <v>6</v>
      </c>
      <c r="C431" s="1">
        <v>15.5</v>
      </c>
      <c r="D431" t="s">
        <v>443</v>
      </c>
      <c r="E431" s="9">
        <f t="shared" si="25"/>
        <v>0.25574371807253232</v>
      </c>
      <c r="F431" s="9"/>
      <c r="G431" s="5"/>
      <c r="H431" s="5"/>
      <c r="I431" s="5"/>
      <c r="J431" s="5"/>
    </row>
    <row r="432" spans="1:10">
      <c r="B432" s="1" t="s">
        <v>7</v>
      </c>
      <c r="C432" s="1">
        <v>16.2</v>
      </c>
      <c r="D432" t="s">
        <v>444</v>
      </c>
      <c r="E432" s="9">
        <f t="shared" si="25"/>
        <v>0.30918402101142672</v>
      </c>
      <c r="F432" s="9"/>
      <c r="G432" s="5"/>
      <c r="H432" s="5"/>
      <c r="I432" s="5"/>
      <c r="J432" s="5"/>
    </row>
    <row r="433" spans="1:10">
      <c r="B433" s="1" t="s">
        <v>8</v>
      </c>
      <c r="C433" s="1">
        <v>12.7</v>
      </c>
      <c r="D433" t="s">
        <v>445</v>
      </c>
      <c r="E433" s="9">
        <f t="shared" si="25"/>
        <v>0.16034565894044872</v>
      </c>
      <c r="F433" s="9"/>
      <c r="G433" s="5"/>
      <c r="H433" s="5"/>
      <c r="I433" s="5"/>
      <c r="J433" s="5"/>
    </row>
    <row r="434" spans="1:10">
      <c r="B434" s="1" t="s">
        <v>9</v>
      </c>
      <c r="C434" s="1">
        <v>8.8000000000000007</v>
      </c>
      <c r="D434" t="s">
        <v>446</v>
      </c>
      <c r="E434" s="9">
        <f t="shared" si="25"/>
        <v>3.4171532425567017E-2</v>
      </c>
      <c r="F434" s="9"/>
      <c r="G434" s="5"/>
      <c r="H434" s="5"/>
      <c r="I434" s="5"/>
      <c r="J434" s="5"/>
    </row>
    <row r="435" spans="1:10">
      <c r="B435" s="1" t="s">
        <v>10</v>
      </c>
      <c r="C435" s="1">
        <v>6.1</v>
      </c>
      <c r="D435" t="s">
        <v>447</v>
      </c>
      <c r="E435" s="9">
        <f t="shared" si="25"/>
        <v>0.12827864790247021</v>
      </c>
      <c r="F435" s="9"/>
      <c r="G435" s="5"/>
      <c r="H435" s="5"/>
      <c r="I435" s="5"/>
      <c r="J435" s="5"/>
    </row>
    <row r="436" spans="1:10">
      <c r="B436" s="1" t="s">
        <v>11</v>
      </c>
      <c r="C436" s="1">
        <v>4.2</v>
      </c>
      <c r="D436" t="s">
        <v>448</v>
      </c>
      <c r="E436" s="9">
        <f t="shared" si="25"/>
        <v>7.6833544162163134E-2</v>
      </c>
      <c r="F436" s="9"/>
      <c r="G436" s="5"/>
      <c r="H436" s="5"/>
      <c r="I436" s="5"/>
      <c r="J436" s="5"/>
    </row>
    <row r="437" spans="1:10">
      <c r="A437">
        <v>2013</v>
      </c>
      <c r="B437" s="1" t="s">
        <v>0</v>
      </c>
      <c r="C437" s="1">
        <v>3.4</v>
      </c>
      <c r="D437" t="s">
        <v>449</v>
      </c>
      <c r="E437" s="9">
        <f t="shared" si="25"/>
        <v>9.8653243046495184E-2</v>
      </c>
      <c r="F437" s="9"/>
      <c r="G437" s="5"/>
      <c r="H437" s="5"/>
      <c r="I437" s="5"/>
      <c r="J437" s="5"/>
    </row>
    <row r="438" spans="1:10">
      <c r="B438" s="1" t="s">
        <v>1</v>
      </c>
      <c r="C438" s="1">
        <v>2.7</v>
      </c>
      <c r="D438" t="s">
        <v>450</v>
      </c>
      <c r="E438" s="9">
        <f t="shared" si="25"/>
        <v>7.6867294340558112E-2</v>
      </c>
      <c r="F438" s="9"/>
      <c r="G438" s="5"/>
      <c r="H438" s="5"/>
      <c r="I438" s="5"/>
      <c r="J438" s="5"/>
    </row>
    <row r="439" spans="1:10">
      <c r="B439" s="1" t="s">
        <v>2</v>
      </c>
      <c r="C439" s="1">
        <v>1.7</v>
      </c>
      <c r="D439" t="s">
        <v>451</v>
      </c>
      <c r="E439" s="9">
        <f t="shared" si="25"/>
        <v>0.12494041408518515</v>
      </c>
      <c r="F439" s="9"/>
      <c r="G439" s="5"/>
      <c r="H439" s="5"/>
      <c r="I439" s="5"/>
      <c r="J439" s="5"/>
    </row>
    <row r="440" spans="1:10">
      <c r="B440" s="1" t="s">
        <v>3</v>
      </c>
      <c r="C440" s="1">
        <v>7.4</v>
      </c>
      <c r="D440" t="s">
        <v>452</v>
      </c>
      <c r="E440" s="9">
        <f t="shared" si="25"/>
        <v>0.10698355491328855</v>
      </c>
      <c r="F440" s="9"/>
      <c r="G440" s="5"/>
      <c r="H440" s="5"/>
      <c r="I440" s="5"/>
      <c r="J440" s="5"/>
    </row>
    <row r="441" spans="1:10">
      <c r="B441" s="1" t="s">
        <v>4</v>
      </c>
      <c r="C441" s="1">
        <v>10.6</v>
      </c>
      <c r="D441" t="s">
        <v>453</v>
      </c>
      <c r="E441" s="9">
        <f t="shared" si="25"/>
        <v>2.258897186415396E-2</v>
      </c>
      <c r="F441" s="9"/>
      <c r="G441" s="5"/>
      <c r="H441" s="5"/>
      <c r="I441" s="5"/>
      <c r="J441" s="5"/>
    </row>
    <row r="442" spans="1:10">
      <c r="B442" s="1" t="s">
        <v>5</v>
      </c>
      <c r="C442" s="1">
        <v>14.1</v>
      </c>
      <c r="D442" t="s">
        <v>454</v>
      </c>
      <c r="E442" s="9">
        <f t="shared" si="25"/>
        <v>3.937498057496816E-2</v>
      </c>
      <c r="F442" s="9"/>
      <c r="G442" s="5"/>
      <c r="H442" s="5"/>
      <c r="I442" s="5"/>
      <c r="J442" s="5"/>
    </row>
    <row r="443" spans="1:10">
      <c r="B443" s="1" t="s">
        <v>6</v>
      </c>
      <c r="C443" s="1">
        <v>18.399999999999999</v>
      </c>
      <c r="D443" t="s">
        <v>455</v>
      </c>
      <c r="E443" s="9">
        <f t="shared" si="25"/>
        <v>6.1500248133874981E-2</v>
      </c>
      <c r="F443" s="9"/>
      <c r="G443" s="5"/>
      <c r="H443" s="5"/>
      <c r="I443" s="5"/>
      <c r="J443" s="5"/>
    </row>
    <row r="444" spans="1:10">
      <c r="B444" s="1" t="s">
        <v>7</v>
      </c>
      <c r="C444" s="1">
        <v>16.8</v>
      </c>
      <c r="D444" t="s">
        <v>456</v>
      </c>
      <c r="E444" s="9">
        <f t="shared" si="25"/>
        <v>6.2693489589229351E-2</v>
      </c>
      <c r="F444" s="9"/>
      <c r="G444" s="5"/>
      <c r="H444" s="5"/>
      <c r="I444" s="5"/>
      <c r="J444" s="5"/>
    </row>
    <row r="445" spans="1:10">
      <c r="B445" s="1" t="s">
        <v>8</v>
      </c>
      <c r="C445" s="1">
        <v>13.3</v>
      </c>
      <c r="D445" t="s">
        <v>457</v>
      </c>
      <c r="E445" s="9">
        <f t="shared" si="25"/>
        <v>0.12793921762615501</v>
      </c>
      <c r="F445" s="9"/>
      <c r="G445" s="5"/>
      <c r="H445" s="5"/>
      <c r="I445" s="5"/>
      <c r="J445" s="5"/>
    </row>
    <row r="446" spans="1:10">
      <c r="B446" s="1" t="s">
        <v>9</v>
      </c>
      <c r="C446" s="1">
        <v>11.7</v>
      </c>
      <c r="D446" t="s">
        <v>458</v>
      </c>
      <c r="E446" s="9">
        <f t="shared" si="25"/>
        <v>0.22713398797808076</v>
      </c>
      <c r="F446" s="9"/>
      <c r="G446" s="5"/>
      <c r="H446" s="5"/>
      <c r="I446" s="5"/>
      <c r="J446" s="5"/>
    </row>
    <row r="447" spans="1:10">
      <c r="B447" s="1" t="s">
        <v>10</v>
      </c>
      <c r="C447" s="1">
        <v>6.2</v>
      </c>
      <c r="D447" t="s">
        <v>459</v>
      </c>
      <c r="E447" s="9">
        <f t="shared" si="25"/>
        <v>0.12905705852622223</v>
      </c>
      <c r="F447" s="9"/>
      <c r="G447" s="5"/>
      <c r="H447" s="5"/>
      <c r="I447" s="5"/>
      <c r="J447" s="5"/>
    </row>
    <row r="448" spans="1:10">
      <c r="B448" s="1" t="s">
        <v>11</v>
      </c>
      <c r="C448" s="1">
        <v>6.3</v>
      </c>
      <c r="D448" t="s">
        <v>460</v>
      </c>
      <c r="E448" s="9">
        <f t="shared" si="25"/>
        <v>7.4578816443889556E-2</v>
      </c>
      <c r="F448" s="9"/>
      <c r="G448" s="5"/>
      <c r="H448" s="5"/>
      <c r="I448" s="5"/>
      <c r="J448" s="5"/>
    </row>
    <row r="449" spans="1:10">
      <c r="A449">
        <v>2014</v>
      </c>
      <c r="B449" s="1" t="s">
        <v>0</v>
      </c>
      <c r="C449" s="1">
        <v>5</v>
      </c>
      <c r="D449" t="s">
        <v>461</v>
      </c>
      <c r="E449" s="9">
        <f t="shared" si="25"/>
        <v>7.2989645405408643E-2</v>
      </c>
      <c r="F449" s="9"/>
      <c r="G449" s="5"/>
      <c r="H449" s="5"/>
      <c r="I449" s="5"/>
      <c r="J449" s="5"/>
    </row>
    <row r="450" spans="1:10">
      <c r="B450" s="1" t="s">
        <v>1</v>
      </c>
      <c r="C450" s="1">
        <v>5.6</v>
      </c>
      <c r="D450" t="s">
        <v>462</v>
      </c>
      <c r="E450" s="9">
        <f t="shared" si="25"/>
        <v>1.3123232446695533E-2</v>
      </c>
      <c r="F450" s="9"/>
      <c r="G450" s="5"/>
      <c r="H450" s="5"/>
      <c r="I450" s="5"/>
      <c r="J450" s="5"/>
    </row>
    <row r="451" spans="1:10">
      <c r="B451" s="1" t="s">
        <v>2</v>
      </c>
      <c r="C451" s="1">
        <v>7.4</v>
      </c>
      <c r="D451" t="s">
        <v>463</v>
      </c>
      <c r="E451" s="9">
        <f t="shared" si="25"/>
        <v>9.3799896860125187E-2</v>
      </c>
      <c r="F451" s="9"/>
      <c r="G451" s="5"/>
      <c r="H451" s="5"/>
      <c r="I451" s="5"/>
      <c r="J451" s="5"/>
    </row>
    <row r="452" spans="1:10">
      <c r="B452" s="1" t="s">
        <v>3</v>
      </c>
      <c r="C452" s="1">
        <v>10.1</v>
      </c>
      <c r="D452" t="s">
        <v>464</v>
      </c>
      <c r="E452" s="9">
        <f t="shared" si="25"/>
        <v>4.8671345163413454E-2</v>
      </c>
      <c r="F452" s="9"/>
      <c r="G452" s="5"/>
      <c r="H452" s="5"/>
      <c r="I452" s="5"/>
      <c r="J452" s="5"/>
    </row>
    <row r="453" spans="1:10">
      <c r="B453" s="1" t="s">
        <v>4</v>
      </c>
      <c r="C453" s="1">
        <v>12.2</v>
      </c>
      <c r="D453" t="s">
        <v>465</v>
      </c>
      <c r="E453" s="9">
        <f t="shared" si="25"/>
        <v>1.8432608878492272E-2</v>
      </c>
      <c r="F453" s="9"/>
      <c r="G453" s="5"/>
      <c r="H453" s="5"/>
      <c r="I453" s="5"/>
      <c r="J453" s="5"/>
    </row>
    <row r="454" spans="1:10">
      <c r="B454" s="1" t="s">
        <v>5</v>
      </c>
      <c r="C454" s="1">
        <v>15.3</v>
      </c>
      <c r="D454" t="s">
        <v>466</v>
      </c>
      <c r="E454" s="9">
        <f t="shared" ref="E454:E517" si="26">SQRT(2)*IMABS(D454)/$K$1</f>
        <v>0.11465747886356677</v>
      </c>
      <c r="F454" s="9"/>
      <c r="G454" s="5"/>
      <c r="H454" s="5"/>
      <c r="I454" s="5"/>
      <c r="J454" s="5"/>
    </row>
    <row r="455" spans="1:10">
      <c r="B455" s="1" t="s">
        <v>6</v>
      </c>
      <c r="C455" s="1">
        <v>17.899999999999999</v>
      </c>
      <c r="D455" t="s">
        <v>467</v>
      </c>
      <c r="E455" s="9">
        <f t="shared" si="26"/>
        <v>0.14658099331134972</v>
      </c>
      <c r="F455" s="9"/>
      <c r="G455" s="5"/>
      <c r="H455" s="5"/>
      <c r="I455" s="5"/>
      <c r="J455" s="5"/>
    </row>
    <row r="456" spans="1:10">
      <c r="B456" s="1" t="s">
        <v>7</v>
      </c>
      <c r="C456" s="1">
        <v>14.9</v>
      </c>
      <c r="D456" t="s">
        <v>468</v>
      </c>
      <c r="E456" s="9">
        <f t="shared" si="26"/>
        <v>0.11206062302691554</v>
      </c>
      <c r="F456" s="9"/>
      <c r="G456" s="5"/>
      <c r="H456" s="5"/>
      <c r="I456" s="5"/>
      <c r="J456" s="5"/>
    </row>
    <row r="457" spans="1:10">
      <c r="B457" s="1" t="s">
        <v>8</v>
      </c>
      <c r="C457" s="1">
        <v>14.4</v>
      </c>
      <c r="D457" t="s">
        <v>469</v>
      </c>
      <c r="E457" s="9">
        <f t="shared" si="26"/>
        <v>0.17048204765474212</v>
      </c>
      <c r="F457" s="9"/>
      <c r="G457" s="5"/>
      <c r="H457" s="5"/>
      <c r="I457" s="5"/>
      <c r="J457" s="5"/>
    </row>
    <row r="458" spans="1:10">
      <c r="B458" s="1" t="s">
        <v>9</v>
      </c>
      <c r="C458" s="1">
        <v>11.4</v>
      </c>
      <c r="D458" t="s">
        <v>470</v>
      </c>
      <c r="E458" s="9">
        <f t="shared" si="26"/>
        <v>7.3152894630174325E-2</v>
      </c>
      <c r="F458" s="9"/>
      <c r="G458" s="5"/>
      <c r="H458" s="5"/>
      <c r="I458" s="5"/>
      <c r="J458" s="5"/>
    </row>
    <row r="459" spans="1:10">
      <c r="B459" s="1" t="s">
        <v>10</v>
      </c>
      <c r="C459" s="1">
        <v>7.8</v>
      </c>
      <c r="D459" t="s">
        <v>471</v>
      </c>
      <c r="E459" s="9">
        <f t="shared" si="26"/>
        <v>5.4972268769095479E-2</v>
      </c>
      <c r="F459" s="9"/>
      <c r="G459" s="5"/>
      <c r="H459" s="5"/>
      <c r="I459" s="5"/>
      <c r="J459" s="5"/>
    </row>
    <row r="460" spans="1:10">
      <c r="B460" s="1" t="s">
        <v>11</v>
      </c>
      <c r="C460" s="1">
        <v>5.2</v>
      </c>
      <c r="D460" t="s">
        <v>472</v>
      </c>
      <c r="E460" s="9">
        <f t="shared" si="26"/>
        <v>0.12110984859360018</v>
      </c>
      <c r="F460" s="9"/>
      <c r="G460" s="5"/>
      <c r="H460" s="5"/>
      <c r="I460" s="5"/>
      <c r="J460" s="5"/>
    </row>
    <row r="461" spans="1:10">
      <c r="A461">
        <v>2015</v>
      </c>
      <c r="B461" s="1" t="s">
        <v>0</v>
      </c>
      <c r="C461" s="1">
        <v>4.0999999999999996</v>
      </c>
      <c r="D461" t="s">
        <v>473</v>
      </c>
      <c r="E461" s="9">
        <f t="shared" si="26"/>
        <v>0.13966480486765018</v>
      </c>
      <c r="F461" s="9"/>
      <c r="G461" s="5"/>
      <c r="H461" s="5"/>
      <c r="I461" s="5"/>
      <c r="J461" s="5"/>
    </row>
    <row r="462" spans="1:10">
      <c r="B462" s="1" t="s">
        <v>1</v>
      </c>
      <c r="C462" s="1">
        <v>3.8</v>
      </c>
      <c r="D462" t="s">
        <v>474</v>
      </c>
      <c r="E462" s="9">
        <f t="shared" si="26"/>
        <v>0.12545429567880875</v>
      </c>
      <c r="F462" s="9"/>
      <c r="G462" s="5"/>
      <c r="H462" s="5"/>
      <c r="I462" s="5"/>
      <c r="J462" s="5"/>
    </row>
    <row r="463" spans="1:10">
      <c r="B463" s="1" t="s">
        <v>2</v>
      </c>
      <c r="C463" s="1">
        <v>5.9</v>
      </c>
      <c r="D463" t="s">
        <v>475</v>
      </c>
      <c r="E463" s="9">
        <f t="shared" si="26"/>
        <v>8.7189761767501386E-2</v>
      </c>
      <c r="F463" s="9"/>
      <c r="G463" s="5"/>
      <c r="H463" s="5"/>
      <c r="I463" s="5"/>
      <c r="J463" s="5"/>
    </row>
    <row r="464" spans="1:10">
      <c r="B464" s="1" t="s">
        <v>3</v>
      </c>
      <c r="C464" s="1">
        <v>9.1</v>
      </c>
      <c r="D464" t="s">
        <v>476</v>
      </c>
      <c r="E464" s="9">
        <f t="shared" si="26"/>
        <v>0.10073193810011397</v>
      </c>
      <c r="F464" s="9"/>
      <c r="G464" s="5"/>
      <c r="H464" s="5"/>
      <c r="I464" s="5"/>
      <c r="J464" s="5"/>
    </row>
    <row r="465" spans="1:10">
      <c r="B465" s="1" t="s">
        <v>4</v>
      </c>
      <c r="C465" s="1">
        <v>10.6</v>
      </c>
      <c r="D465" t="s">
        <v>477</v>
      </c>
      <c r="E465" s="9">
        <f t="shared" si="26"/>
        <v>0.27356782209830899</v>
      </c>
      <c r="F465" s="9"/>
      <c r="G465" s="5"/>
      <c r="H465" s="5"/>
      <c r="I465" s="5"/>
      <c r="J465" s="5"/>
    </row>
    <row r="466" spans="1:10">
      <c r="B466" s="1" t="s">
        <v>5</v>
      </c>
      <c r="C466" s="1">
        <v>13.9</v>
      </c>
      <c r="D466" t="s">
        <v>478</v>
      </c>
      <c r="E466" s="9">
        <f t="shared" si="26"/>
        <v>9.5870906395087732E-2</v>
      </c>
      <c r="F466" s="9"/>
      <c r="G466" s="5"/>
      <c r="H466" s="5"/>
      <c r="I466" s="5"/>
      <c r="J466" s="5"/>
    </row>
    <row r="467" spans="1:10">
      <c r="B467" s="1" t="s">
        <v>6</v>
      </c>
      <c r="C467" s="1">
        <v>15.7</v>
      </c>
      <c r="D467" t="s">
        <v>479</v>
      </c>
      <c r="E467" s="9">
        <f t="shared" si="26"/>
        <v>0.25720490582038008</v>
      </c>
      <c r="F467" s="9"/>
      <c r="G467" s="5"/>
      <c r="H467" s="5"/>
      <c r="I467" s="5"/>
      <c r="J467" s="5"/>
    </row>
    <row r="468" spans="1:10">
      <c r="B468" s="1" t="s">
        <v>7</v>
      </c>
      <c r="C468" s="1">
        <v>15.8</v>
      </c>
      <c r="D468" t="s">
        <v>480</v>
      </c>
      <c r="E468" s="9">
        <f t="shared" si="26"/>
        <v>0.24970865463717656</v>
      </c>
      <c r="F468" s="9"/>
      <c r="G468" s="5"/>
      <c r="H468" s="5"/>
      <c r="I468" s="5"/>
      <c r="J468" s="5"/>
    </row>
    <row r="469" spans="1:10">
      <c r="B469" s="1" t="s">
        <v>8</v>
      </c>
      <c r="C469" s="1">
        <v>12.2</v>
      </c>
      <c r="D469" t="s">
        <v>481</v>
      </c>
      <c r="E469" s="9">
        <f t="shared" si="26"/>
        <v>0.31780845388379991</v>
      </c>
      <c r="F469" s="9"/>
      <c r="G469" s="5"/>
      <c r="H469" s="5"/>
      <c r="I469" s="5"/>
      <c r="J469" s="5"/>
    </row>
    <row r="470" spans="1:10">
      <c r="B470" s="1" t="s">
        <v>9</v>
      </c>
      <c r="C470" s="1">
        <v>10.199999999999999</v>
      </c>
      <c r="D470" t="s">
        <v>482</v>
      </c>
      <c r="E470" s="9">
        <f t="shared" si="26"/>
        <v>0.35305143928890154</v>
      </c>
      <c r="F470" s="9"/>
      <c r="G470" s="5"/>
      <c r="H470" s="5"/>
      <c r="I470" s="5"/>
      <c r="J470" s="5"/>
    </row>
    <row r="471" spans="1:10">
      <c r="B471" s="1" t="s">
        <v>10</v>
      </c>
      <c r="C471" s="1">
        <v>8.6999999999999993</v>
      </c>
      <c r="D471" t="s">
        <v>483</v>
      </c>
      <c r="E471" s="9">
        <f t="shared" si="26"/>
        <v>0.39770908149384315</v>
      </c>
      <c r="F471" s="9"/>
      <c r="G471" s="5"/>
      <c r="H471" s="5"/>
      <c r="I471" s="5"/>
      <c r="J471" s="5"/>
    </row>
    <row r="472" spans="1:10">
      <c r="B472" s="1" t="s">
        <v>11</v>
      </c>
      <c r="C472" s="1">
        <v>8.6</v>
      </c>
      <c r="D472" t="s">
        <v>484</v>
      </c>
      <c r="E472" s="9">
        <f t="shared" si="26"/>
        <v>0.53171594521320864</v>
      </c>
      <c r="F472" s="9"/>
      <c r="G472" s="5"/>
      <c r="H472" s="5"/>
      <c r="I472" s="5"/>
      <c r="J472" s="5"/>
    </row>
    <row r="473" spans="1:10">
      <c r="A473">
        <v>2016</v>
      </c>
      <c r="B473" s="1" t="s">
        <v>0</v>
      </c>
      <c r="C473" s="1">
        <v>4.8</v>
      </c>
      <c r="D473" t="s">
        <v>485</v>
      </c>
      <c r="E473" s="9">
        <f t="shared" si="26"/>
        <v>1.0115658672100731</v>
      </c>
      <c r="F473" s="9"/>
      <c r="G473" s="5"/>
      <c r="H473" s="5"/>
      <c r="I473" s="5"/>
      <c r="J473" s="5"/>
    </row>
    <row r="474" spans="1:10">
      <c r="B474" s="1" t="s">
        <v>1</v>
      </c>
      <c r="C474" s="1">
        <v>4.2</v>
      </c>
      <c r="D474" t="s">
        <v>486</v>
      </c>
      <c r="E474" s="9">
        <f t="shared" si="26"/>
        <v>3.7522584546263706</v>
      </c>
      <c r="F474" s="9"/>
      <c r="G474" s="5"/>
      <c r="H474" s="5"/>
      <c r="I474" s="5"/>
      <c r="J474" s="5"/>
    </row>
    <row r="475" spans="1:10">
      <c r="B475" s="1" t="s">
        <v>2</v>
      </c>
      <c r="C475" s="1">
        <v>5.5</v>
      </c>
      <c r="D475" t="s">
        <v>487</v>
      </c>
      <c r="E475" s="9">
        <f t="shared" si="26"/>
        <v>1.7485856856135031</v>
      </c>
      <c r="F475" s="9"/>
      <c r="G475" s="5"/>
      <c r="H475" s="5"/>
      <c r="I475" s="5"/>
      <c r="J475" s="5"/>
    </row>
    <row r="476" spans="1:10">
      <c r="B476" s="1" t="s">
        <v>3</v>
      </c>
      <c r="C476" s="1">
        <v>7</v>
      </c>
      <c r="D476" t="s">
        <v>488</v>
      </c>
      <c r="E476" s="9">
        <f t="shared" si="26"/>
        <v>0.69803911680652553</v>
      </c>
      <c r="F476" s="9"/>
      <c r="G476" s="5"/>
      <c r="H476" s="5"/>
      <c r="I476" s="5"/>
      <c r="J476" s="5"/>
    </row>
    <row r="477" spans="1:10">
      <c r="B477" s="1" t="s">
        <v>4</v>
      </c>
      <c r="C477" s="1">
        <v>11.8</v>
      </c>
      <c r="D477" t="s">
        <v>489</v>
      </c>
      <c r="E477" s="9">
        <f t="shared" si="26"/>
        <v>0.50731313367607589</v>
      </c>
      <c r="F477" s="9"/>
      <c r="G477" s="5"/>
      <c r="H477" s="5"/>
      <c r="I477" s="5"/>
      <c r="J477" s="5"/>
    </row>
    <row r="478" spans="1:10">
      <c r="B478" s="1" t="s">
        <v>5</v>
      </c>
      <c r="C478" s="1">
        <v>14.6</v>
      </c>
      <c r="D478" t="s">
        <v>490</v>
      </c>
      <c r="E478" s="9">
        <f t="shared" si="26"/>
        <v>0.31255100138154879</v>
      </c>
      <c r="F478" s="9"/>
      <c r="G478" s="5"/>
      <c r="H478" s="5"/>
      <c r="I478" s="5"/>
      <c r="J478" s="5"/>
    </row>
    <row r="479" spans="1:10">
      <c r="B479" s="1" t="s">
        <v>6</v>
      </c>
      <c r="C479" s="1">
        <v>16.600000000000001</v>
      </c>
      <c r="D479" t="s">
        <v>491</v>
      </c>
      <c r="E479" s="9">
        <f t="shared" si="26"/>
        <v>5.2348702587642258E-2</v>
      </c>
      <c r="F479" s="9"/>
      <c r="G479" s="5"/>
      <c r="H479" s="5"/>
      <c r="I479" s="5"/>
      <c r="J479" s="5"/>
    </row>
    <row r="480" spans="1:10">
      <c r="B480" s="1" t="s">
        <v>7</v>
      </c>
      <c r="C480" s="1">
        <v>16.600000000000001</v>
      </c>
      <c r="D480" t="s">
        <v>492</v>
      </c>
      <c r="E480" s="9">
        <f t="shared" si="26"/>
        <v>0.17033637985423972</v>
      </c>
      <c r="F480" s="9"/>
      <c r="G480" s="5"/>
      <c r="H480" s="5"/>
      <c r="I480" s="5"/>
      <c r="J480" s="5"/>
    </row>
    <row r="481" spans="1:10">
      <c r="B481" s="1" t="s">
        <v>8</v>
      </c>
      <c r="C481" s="1">
        <v>15.4</v>
      </c>
      <c r="D481" t="s">
        <v>493</v>
      </c>
      <c r="E481" s="9">
        <f t="shared" si="26"/>
        <v>0.17729810818350855</v>
      </c>
      <c r="F481" s="9"/>
      <c r="G481" s="5"/>
      <c r="H481" s="5"/>
      <c r="I481" s="5"/>
      <c r="J481" s="5"/>
    </row>
    <row r="482" spans="1:10">
      <c r="B482" s="1" t="s">
        <v>9</v>
      </c>
      <c r="C482" s="1">
        <v>10.199999999999999</v>
      </c>
      <c r="D482" t="s">
        <v>494</v>
      </c>
      <c r="E482" s="9">
        <f t="shared" si="26"/>
        <v>0.23882986847174995</v>
      </c>
      <c r="F482" s="9"/>
      <c r="G482" s="5"/>
      <c r="H482" s="5"/>
      <c r="I482" s="5"/>
      <c r="J482" s="5"/>
    </row>
    <row r="483" spans="1:10">
      <c r="B483" s="1" t="s">
        <v>10</v>
      </c>
      <c r="C483" s="1">
        <v>5.4</v>
      </c>
      <c r="D483" t="s">
        <v>495</v>
      </c>
      <c r="E483" s="9">
        <f t="shared" si="26"/>
        <v>9.2611267163763264E-2</v>
      </c>
      <c r="F483" s="9"/>
      <c r="G483" s="5"/>
      <c r="H483" s="5"/>
      <c r="I483" s="5"/>
      <c r="J483" s="5"/>
    </row>
    <row r="484" spans="1:10">
      <c r="B484" s="1" t="s">
        <v>11</v>
      </c>
      <c r="C484" s="1">
        <v>6.3</v>
      </c>
      <c r="D484" t="s">
        <v>496</v>
      </c>
      <c r="E484" s="9">
        <f t="shared" si="26"/>
        <v>0.24288939657387648</v>
      </c>
      <c r="F484" s="9"/>
      <c r="G484" s="5"/>
      <c r="H484" s="5"/>
      <c r="I484" s="5"/>
      <c r="J484" s="5"/>
    </row>
    <row r="485" spans="1:10">
      <c r="A485">
        <v>2017</v>
      </c>
      <c r="B485" s="1" t="s">
        <v>0</v>
      </c>
      <c r="C485" s="1">
        <v>3.9</v>
      </c>
      <c r="D485" t="s">
        <v>497</v>
      </c>
      <c r="E485" s="9">
        <f t="shared" si="26"/>
        <v>0.19314971160695335</v>
      </c>
      <c r="F485" s="9"/>
      <c r="G485" s="5"/>
      <c r="H485" s="5"/>
      <c r="I485" s="5"/>
      <c r="J485" s="5"/>
    </row>
    <row r="486" spans="1:10">
      <c r="B486" s="1" t="s">
        <v>1</v>
      </c>
      <c r="C486" s="1">
        <v>5.2</v>
      </c>
      <c r="D486" t="s">
        <v>498</v>
      </c>
      <c r="E486" s="9">
        <f t="shared" si="26"/>
        <v>9.3439246952801036E-2</v>
      </c>
      <c r="F486" s="9"/>
      <c r="G486" s="5"/>
      <c r="H486" s="5"/>
      <c r="I486" s="5"/>
      <c r="J486" s="5"/>
    </row>
    <row r="487" spans="1:10">
      <c r="B487" s="1" t="s">
        <v>2</v>
      </c>
      <c r="C487" s="1">
        <v>8</v>
      </c>
      <c r="D487" t="s">
        <v>499</v>
      </c>
      <c r="E487" s="9">
        <f t="shared" si="26"/>
        <v>4.9370191489296451E-2</v>
      </c>
      <c r="F487" s="9"/>
      <c r="G487" s="5"/>
      <c r="H487" s="5"/>
      <c r="I487" s="5"/>
      <c r="J487" s="5"/>
    </row>
    <row r="488" spans="1:10">
      <c r="B488" s="1" t="s">
        <v>3</v>
      </c>
      <c r="C488" s="1">
        <v>8.6</v>
      </c>
      <c r="D488" t="s">
        <v>500</v>
      </c>
      <c r="E488" s="9">
        <f t="shared" si="26"/>
        <v>0.12143157063461887</v>
      </c>
      <c r="F488" s="9"/>
      <c r="G488" s="5"/>
      <c r="H488" s="5"/>
      <c r="I488" s="5"/>
      <c r="J488" s="5"/>
    </row>
    <row r="489" spans="1:10">
      <c r="B489" s="1" t="s">
        <v>4</v>
      </c>
      <c r="C489" s="1">
        <v>12.8</v>
      </c>
      <c r="D489" t="s">
        <v>501</v>
      </c>
      <c r="E489" s="9">
        <f t="shared" si="26"/>
        <v>5.6825665328405744E-2</v>
      </c>
      <c r="F489" s="9"/>
      <c r="G489" s="5"/>
      <c r="H489" s="5"/>
      <c r="I489" s="5"/>
      <c r="J489" s="5"/>
    </row>
    <row r="490" spans="1:10">
      <c r="B490" s="1" t="s">
        <v>5</v>
      </c>
      <c r="C490" s="1">
        <v>15.7</v>
      </c>
      <c r="D490" t="s">
        <v>502</v>
      </c>
      <c r="E490" s="9">
        <f t="shared" si="26"/>
        <v>3.4883917177236663E-2</v>
      </c>
      <c r="F490" s="9"/>
      <c r="G490" s="5"/>
      <c r="H490" s="5"/>
      <c r="I490" s="5"/>
      <c r="J490" s="5"/>
    </row>
    <row r="491" spans="1:10">
      <c r="B491" s="1" t="s">
        <v>6</v>
      </c>
      <c r="C491" s="1">
        <v>16.399999999999999</v>
      </c>
      <c r="D491" t="s">
        <v>503</v>
      </c>
      <c r="E491" s="9">
        <f t="shared" si="26"/>
        <v>7.6700888806567599E-2</v>
      </c>
      <c r="F491" s="9"/>
      <c r="G491" s="5"/>
      <c r="H491" s="5"/>
      <c r="I491" s="5"/>
      <c r="J491" s="5"/>
    </row>
    <row r="492" spans="1:10">
      <c r="B492" s="1" t="s">
        <v>7</v>
      </c>
      <c r="C492" s="1">
        <v>15.2</v>
      </c>
      <c r="D492" t="s">
        <v>504</v>
      </c>
      <c r="E492" s="9">
        <f t="shared" si="26"/>
        <v>9.0327850728324277E-2</v>
      </c>
      <c r="F492" s="9"/>
      <c r="G492" s="5"/>
      <c r="H492" s="5"/>
      <c r="I492" s="5"/>
      <c r="J492" s="5"/>
    </row>
    <row r="493" spans="1:10">
      <c r="B493" s="1" t="s">
        <v>8</v>
      </c>
      <c r="C493" s="1">
        <v>13</v>
      </c>
      <c r="D493" t="s">
        <v>505</v>
      </c>
      <c r="E493" s="9">
        <f t="shared" si="26"/>
        <v>2.539980182088785E-2</v>
      </c>
      <c r="F493" s="9"/>
      <c r="G493" s="5"/>
      <c r="H493" s="5"/>
      <c r="I493" s="5"/>
      <c r="J493" s="5"/>
    </row>
    <row r="494" spans="1:10">
      <c r="B494" s="1" t="s">
        <v>9</v>
      </c>
      <c r="C494" s="1">
        <v>11.9</v>
      </c>
      <c r="D494" t="s">
        <v>506</v>
      </c>
      <c r="E494" s="9">
        <f t="shared" si="26"/>
        <v>5.4549202894954477E-2</v>
      </c>
      <c r="F494" s="9"/>
      <c r="G494" s="5"/>
      <c r="H494" s="5"/>
      <c r="I494" s="5"/>
      <c r="J494" s="5"/>
    </row>
    <row r="495" spans="1:10">
      <c r="B495" s="1" t="s">
        <v>10</v>
      </c>
      <c r="C495" s="1">
        <v>6.5</v>
      </c>
      <c r="D495" t="s">
        <v>507</v>
      </c>
      <c r="E495" s="9">
        <f t="shared" si="26"/>
        <v>4.6304667228815738E-2</v>
      </c>
      <c r="F495" s="9"/>
      <c r="G495" s="5"/>
      <c r="H495" s="5"/>
      <c r="I495" s="5"/>
      <c r="J495" s="5"/>
    </row>
    <row r="496" spans="1:10">
      <c r="B496" s="1" t="s">
        <v>11</v>
      </c>
      <c r="C496" s="1">
        <v>4.7</v>
      </c>
      <c r="D496" t="s">
        <v>508</v>
      </c>
      <c r="E496" s="9">
        <f t="shared" si="26"/>
        <v>8.6101286590137632E-2</v>
      </c>
      <c r="F496" s="9"/>
      <c r="G496" s="5"/>
      <c r="H496" s="5"/>
      <c r="I496" s="5"/>
      <c r="J496" s="5"/>
    </row>
    <row r="497" spans="1:10">
      <c r="A497">
        <v>2018</v>
      </c>
      <c r="B497" s="1" t="s">
        <v>0</v>
      </c>
      <c r="C497" s="1">
        <v>4.4000000000000004</v>
      </c>
      <c r="D497" t="s">
        <v>509</v>
      </c>
      <c r="E497" s="9">
        <f t="shared" si="26"/>
        <v>6.6107156381948681E-2</v>
      </c>
      <c r="F497" s="9"/>
      <c r="G497" s="5"/>
      <c r="H497" s="5"/>
      <c r="I497" s="5"/>
      <c r="J497" s="5"/>
    </row>
    <row r="498" spans="1:10">
      <c r="B498" s="1" t="s">
        <v>1</v>
      </c>
      <c r="C498" s="1">
        <v>2.2999999999999998</v>
      </c>
      <c r="D498" t="s">
        <v>510</v>
      </c>
      <c r="E498" s="9">
        <f t="shared" si="26"/>
        <v>7.8420266590090881E-2</v>
      </c>
      <c r="F498" s="9"/>
      <c r="G498" s="5"/>
      <c r="H498" s="5"/>
      <c r="I498" s="5"/>
      <c r="J498" s="5"/>
    </row>
    <row r="499" spans="1:10">
      <c r="B499" s="1" t="s">
        <v>2</v>
      </c>
      <c r="C499" s="1">
        <v>3.7</v>
      </c>
      <c r="D499" t="s">
        <v>511</v>
      </c>
      <c r="E499" s="9">
        <f t="shared" si="26"/>
        <v>0.26176678887262123</v>
      </c>
      <c r="F499" s="9"/>
      <c r="G499" s="5"/>
      <c r="H499" s="5"/>
      <c r="I499" s="5"/>
      <c r="J499" s="5"/>
    </row>
    <row r="500" spans="1:10">
      <c r="B500" s="1" t="s">
        <v>3</v>
      </c>
      <c r="C500" s="1">
        <v>8.8000000000000007</v>
      </c>
      <c r="D500" t="s">
        <v>512</v>
      </c>
      <c r="E500" s="9">
        <f t="shared" si="26"/>
        <v>0.13928482430480107</v>
      </c>
      <c r="F500" s="9"/>
      <c r="G500" s="5"/>
      <c r="H500" s="5"/>
      <c r="I500" s="5"/>
      <c r="J500" s="5"/>
    </row>
    <row r="501" spans="1:10">
      <c r="B501" s="1" t="s">
        <v>4</v>
      </c>
      <c r="C501" s="1">
        <v>13.8</v>
      </c>
      <c r="D501" t="s">
        <v>513</v>
      </c>
      <c r="E501" s="9">
        <f t="shared" si="26"/>
        <v>0.13605614628847684</v>
      </c>
      <c r="F501" s="9"/>
      <c r="G501" s="5"/>
      <c r="H501" s="5"/>
      <c r="I501" s="5"/>
      <c r="J501" s="5"/>
    </row>
    <row r="502" spans="1:10">
      <c r="B502" s="1" t="s">
        <v>5</v>
      </c>
      <c r="C502" s="1">
        <v>16.399999999999999</v>
      </c>
      <c r="D502" t="s">
        <v>514</v>
      </c>
      <c r="E502" s="9">
        <f t="shared" si="26"/>
        <v>0.11428777967527325</v>
      </c>
      <c r="F502" s="9"/>
      <c r="G502" s="5"/>
      <c r="H502" s="5"/>
      <c r="I502" s="5"/>
      <c r="J502" s="5"/>
    </row>
    <row r="503" spans="1:10">
      <c r="B503" s="1" t="s">
        <v>6</v>
      </c>
      <c r="C503" s="1">
        <v>19.5</v>
      </c>
      <c r="D503" t="s">
        <v>515</v>
      </c>
      <c r="E503" s="9">
        <f t="shared" si="26"/>
        <v>8.259508746331734E-2</v>
      </c>
      <c r="F503" s="9"/>
      <c r="G503" s="5"/>
      <c r="H503" s="5"/>
      <c r="I503" s="5"/>
      <c r="J503" s="5"/>
    </row>
    <row r="504" spans="1:10">
      <c r="B504" s="1" t="s">
        <v>7</v>
      </c>
      <c r="C504" s="1">
        <v>17</v>
      </c>
      <c r="D504" t="s">
        <v>516</v>
      </c>
      <c r="E504" s="9">
        <f t="shared" si="26"/>
        <v>5.8866528104512546E-2</v>
      </c>
      <c r="F504" s="9"/>
      <c r="G504" s="5"/>
      <c r="H504" s="5"/>
      <c r="I504" s="5"/>
      <c r="J504" s="5"/>
    </row>
    <row r="505" spans="1:10">
      <c r="B505" s="1" t="s">
        <v>8</v>
      </c>
      <c r="C505" s="1">
        <v>13.4</v>
      </c>
      <c r="D505" t="s">
        <v>517</v>
      </c>
      <c r="E505" s="9">
        <f t="shared" si="26"/>
        <v>1.5109956132466008E-2</v>
      </c>
      <c r="F505" s="9"/>
      <c r="G505" s="5"/>
      <c r="H505" s="5"/>
      <c r="I505" s="5"/>
      <c r="J505" s="5"/>
    </row>
    <row r="506" spans="1:10">
      <c r="B506" s="1" t="s">
        <v>9</v>
      </c>
      <c r="C506" s="1">
        <v>10.3</v>
      </c>
      <c r="D506" t="s">
        <v>518</v>
      </c>
      <c r="E506" s="9">
        <f t="shared" si="26"/>
        <v>0.13487264560066031</v>
      </c>
      <c r="F506" s="9"/>
      <c r="G506" s="5"/>
      <c r="H506" s="5"/>
      <c r="I506" s="5"/>
      <c r="J506" s="5"/>
    </row>
    <row r="507" spans="1:10">
      <c r="B507" s="1" t="s">
        <v>10</v>
      </c>
      <c r="C507" s="1">
        <v>7.4</v>
      </c>
      <c r="D507" t="s">
        <v>519</v>
      </c>
      <c r="E507" s="9">
        <f t="shared" si="26"/>
        <v>0.122167584132876</v>
      </c>
      <c r="F507" s="9"/>
      <c r="G507" s="5"/>
      <c r="H507" s="5"/>
      <c r="I507" s="5"/>
      <c r="J507" s="5"/>
    </row>
    <row r="508" spans="1:10">
      <c r="B508" s="1" t="s">
        <v>11</v>
      </c>
      <c r="C508" s="1">
        <v>6.4</v>
      </c>
      <c r="D508" t="s">
        <v>520</v>
      </c>
      <c r="E508" s="9">
        <f t="shared" si="26"/>
        <v>5.739614352792928E-2</v>
      </c>
      <c r="F508" s="9"/>
      <c r="G508" s="5"/>
      <c r="H508" s="5"/>
      <c r="I508" s="5"/>
      <c r="J508" s="5"/>
    </row>
    <row r="509" spans="1:10">
      <c r="A509">
        <v>2019</v>
      </c>
      <c r="B509" s="1" t="s">
        <v>0</v>
      </c>
      <c r="C509" s="1">
        <v>4.4000000000000004</v>
      </c>
      <c r="D509" t="s">
        <v>521</v>
      </c>
      <c r="E509" s="9">
        <f t="shared" si="26"/>
        <v>5.5101367844383443E-2</v>
      </c>
      <c r="F509" s="9"/>
      <c r="G509" s="5"/>
      <c r="H509" s="5"/>
      <c r="I509" s="5"/>
      <c r="J509" s="5"/>
    </row>
    <row r="510" spans="1:10">
      <c r="B510" s="1" t="s">
        <v>1</v>
      </c>
      <c r="C510" s="1">
        <v>6.9</v>
      </c>
      <c r="D510" t="s">
        <v>522</v>
      </c>
      <c r="E510" s="9">
        <f t="shared" si="26"/>
        <v>0.12425358859721712</v>
      </c>
      <c r="F510" s="9"/>
      <c r="G510" s="5"/>
      <c r="H510" s="5"/>
      <c r="I510" s="5"/>
      <c r="J510" s="5"/>
    </row>
    <row r="511" spans="1:10">
      <c r="B511" s="1" t="s">
        <v>2</v>
      </c>
      <c r="C511" s="1">
        <v>7.5</v>
      </c>
      <c r="D511" t="s">
        <v>523</v>
      </c>
      <c r="E511" s="9">
        <f t="shared" si="26"/>
        <v>0.21402019472857703</v>
      </c>
      <c r="F511" s="9"/>
      <c r="G511" s="5"/>
      <c r="H511" s="5"/>
      <c r="I511" s="5"/>
      <c r="J511" s="5"/>
    </row>
    <row r="512" spans="1:10">
      <c r="B512" s="1" t="s">
        <v>3</v>
      </c>
      <c r="C512" s="1">
        <v>8.9</v>
      </c>
      <c r="D512" t="s">
        <v>524</v>
      </c>
      <c r="E512" s="9">
        <f t="shared" si="26"/>
        <v>0.20324593963403853</v>
      </c>
      <c r="F512" s="9"/>
      <c r="G512" s="5"/>
      <c r="H512" s="5"/>
      <c r="I512" s="5"/>
      <c r="J512" s="5"/>
    </row>
    <row r="513" spans="2:10">
      <c r="B513" s="1" t="s">
        <v>4</v>
      </c>
      <c r="C513" s="1">
        <v>11.5</v>
      </c>
      <c r="D513" t="s">
        <v>525</v>
      </c>
      <c r="E513" s="9">
        <f t="shared" si="26"/>
        <v>8.5811607228323331E-2</v>
      </c>
      <c r="F513" s="9" t="str">
        <f t="shared" ref="F513:F516" ca="1" si="27">_xlfn.FORMULATEXT(E513)</f>
        <v>=SQRT(2)*IMABS(D513)/$K$1</v>
      </c>
      <c r="G513" s="5"/>
      <c r="H513" s="5"/>
      <c r="I513" s="5"/>
      <c r="J513" s="9"/>
    </row>
    <row r="514" spans="2:10">
      <c r="B514" s="1" t="s">
        <v>5</v>
      </c>
      <c r="C514" s="1">
        <v>14.1</v>
      </c>
      <c r="D514" t="s">
        <v>526</v>
      </c>
      <c r="E514" s="9">
        <f t="shared" si="26"/>
        <v>0.20430917119206168</v>
      </c>
      <c r="F514" s="9" t="str">
        <f t="shared" ca="1" si="27"/>
        <v>=SQRT(2)*IMABS(D514)/$K$1</v>
      </c>
      <c r="G514" s="5"/>
      <c r="H514" s="5"/>
      <c r="I514" s="5"/>
      <c r="J514" s="9"/>
    </row>
    <row r="515" spans="2:10">
      <c r="B515" s="1" t="s">
        <v>6</v>
      </c>
      <c r="C515" s="1">
        <v>17.8</v>
      </c>
      <c r="D515" t="s">
        <v>527</v>
      </c>
      <c r="E515" s="9">
        <f t="shared" si="26"/>
        <v>0.13129034443915974</v>
      </c>
      <c r="F515" s="9" t="str">
        <f t="shared" ca="1" si="27"/>
        <v>=SQRT(2)*IMABS(D515)/$K$1</v>
      </c>
      <c r="G515" s="5"/>
      <c r="H515" s="5"/>
      <c r="I515" s="5"/>
      <c r="J515" s="9"/>
    </row>
    <row r="516" spans="2:10">
      <c r="B516" s="1" t="s">
        <v>7</v>
      </c>
      <c r="C516" s="1">
        <v>17.100000000000001</v>
      </c>
      <c r="D516" t="s">
        <v>528</v>
      </c>
      <c r="E516" s="9">
        <f t="shared" si="26"/>
        <v>0.40435975173074618</v>
      </c>
      <c r="F516" s="9" t="str">
        <f t="shared" ca="1" si="27"/>
        <v>=SQRT(2)*IMABS(D516)/$K$1</v>
      </c>
      <c r="G516" s="5"/>
      <c r="H516" s="5"/>
      <c r="I516" s="5"/>
      <c r="J516" s="9"/>
    </row>
    <row r="517" spans="2:10">
      <c r="E517" s="9">
        <f t="shared" si="26"/>
        <v>0</v>
      </c>
      <c r="F517" s="9"/>
      <c r="G517" s="5"/>
      <c r="H517" s="5"/>
      <c r="I517" s="5"/>
      <c r="J517" s="9"/>
    </row>
  </sheetData>
  <hyperlinks>
    <hyperlink ref="A2" r:id="rId1" xr:uid="{795B069F-AF38-4708-89E7-BDD5590BFB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2019-09-08T17:39:02Z</dcterms:created>
  <dcterms:modified xsi:type="dcterms:W3CDTF">2019-09-11T14:49:28Z</dcterms:modified>
</cp:coreProperties>
</file>