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+xml"/>
  <Override PartName="/xl/charts/chartEx1.xml" ContentType="application/vnd.ms-office.chartex+xml"/>
  <Override PartName="/xl/charts/style14.xml" ContentType="application/vnd.ms-office.chartstyle+xml"/>
  <Override PartName="/xl/charts/colors14.xml" ContentType="application/vnd.ms-office.chartcolorstyle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4dd54fdcc2a60a7/Documents/Stats/k-nearest neighbour/"/>
    </mc:Choice>
  </mc:AlternateContent>
  <xr:revisionPtr revIDLastSave="94" documentId="8_{D09EF5C0-9C57-4792-9C23-8518B7B24496}" xr6:coauthVersionLast="47" xr6:coauthVersionMax="47" xr10:uidLastSave="{64893D1D-74AE-4D0F-BF2C-B04A2B78D343}"/>
  <bookViews>
    <workbookView xWindow="-28920" yWindow="-120" windowWidth="29040" windowHeight="15720" activeTab="4" xr2:uid="{419FCA5D-F15E-40D6-AB97-990790EACD67}"/>
  </bookViews>
  <sheets>
    <sheet name="Sheet1" sheetId="2" r:id="rId1"/>
    <sheet name="Sheet2" sheetId="3" r:id="rId2"/>
    <sheet name="Sheet3" sheetId="1" r:id="rId3"/>
    <sheet name="Sheet4" sheetId="4" r:id="rId4"/>
    <sheet name="Sheet5" sheetId="5" r:id="rId5"/>
    <sheet name="ME SD Error" sheetId="6" r:id="rId6"/>
    <sheet name="QQ Plot" sheetId="7" r:id="rId7"/>
    <sheet name="Histogram" sheetId="8" r:id="rId8"/>
    <sheet name="ACF PACF" sheetId="9" r:id="rId9"/>
    <sheet name="Ljung-Box" sheetId="10" r:id="rId10"/>
  </sheets>
  <functionGroups builtInGroupCount="19"/>
  <definedNames>
    <definedName name="_xlchart.v1.0" hidden="1">Histogram!$A$1</definedName>
    <definedName name="_xlchart.v1.1" hidden="1">Histogram!$A$2:$A$327</definedName>
    <definedName name="_xleta.COUNT" hidden="1" xlm="1">#NAME?</definedName>
    <definedName name="_xleta.FREQUENCY" hidden="1" xlm="1">#NAME?</definedName>
    <definedName name="_xleta.NOT" hidden="1" xlm="1">#NAME?</definedName>
    <definedName name="DataSet">'ACF PACF'!$A$2:$A$51</definedName>
    <definedName name="Deviation">'ACF PACF'!$B$2:$B$51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10" l="1"/>
  <c r="R3" i="10"/>
  <c r="R4" i="10"/>
  <c r="R5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R66" i="10"/>
  <c r="R67" i="10"/>
  <c r="R68" i="10"/>
  <c r="R69" i="10"/>
  <c r="R70" i="10"/>
  <c r="R71" i="10"/>
  <c r="R72" i="10"/>
  <c r="R73" i="10"/>
  <c r="R74" i="10"/>
  <c r="R75" i="10"/>
  <c r="R76" i="10"/>
  <c r="R77" i="10"/>
  <c r="R78" i="10"/>
  <c r="R79" i="10"/>
  <c r="R80" i="10"/>
  <c r="R81" i="10"/>
  <c r="R82" i="10"/>
  <c r="R83" i="10"/>
  <c r="R84" i="10"/>
  <c r="R85" i="10"/>
  <c r="R86" i="10"/>
  <c r="R87" i="10"/>
  <c r="R88" i="10"/>
  <c r="R89" i="10"/>
  <c r="R90" i="10"/>
  <c r="R91" i="10"/>
  <c r="R92" i="10"/>
  <c r="R93" i="10"/>
  <c r="R94" i="10"/>
  <c r="R95" i="10"/>
  <c r="R96" i="10"/>
  <c r="R97" i="10"/>
  <c r="R98" i="10"/>
  <c r="R99" i="10"/>
  <c r="R100" i="10"/>
  <c r="R101" i="10"/>
  <c r="C10" i="1" a="1"/>
  <c r="S2" i="10"/>
  <c r="C10" i="1" l="1"/>
  <c r="D2" i="9"/>
  <c r="C3" i="9"/>
  <c r="H4" i="6"/>
  <c r="H3" i="6"/>
  <c r="H5" i="6" s="1"/>
  <c r="H2" i="6"/>
  <c r="C2" i="9"/>
  <c r="E2" i="9"/>
  <c r="F2" i="9"/>
  <c r="I2" i="9"/>
  <c r="J2" i="9"/>
  <c r="L2" i="9" a="1"/>
  <c r="L2" i="9" s="1"/>
  <c r="M3" i="9" s="1" a="1"/>
  <c r="M3" i="9" s="1"/>
  <c r="N4" i="9" s="1" a="1"/>
  <c r="N4" i="9" s="1"/>
  <c r="M2" i="9" a="1"/>
  <c r="M2" i="9" s="1"/>
  <c r="N3" i="9" s="1" a="1"/>
  <c r="N3" i="9" s="1"/>
  <c r="O4" i="9" s="1" a="1"/>
  <c r="O4" i="9" s="1"/>
  <c r="P5" i="9" s="1" a="1"/>
  <c r="P5" i="9" s="1"/>
  <c r="Q6" i="9" s="1" a="1"/>
  <c r="Q6" i="9" s="1"/>
  <c r="R7" i="9" s="1" a="1"/>
  <c r="R7" i="9" s="1"/>
  <c r="S8" i="9" s="1" a="1"/>
  <c r="S8" i="9" s="1"/>
  <c r="T9" i="9" s="1" a="1"/>
  <c r="T9" i="9" s="1"/>
  <c r="U10" i="9" s="1" a="1"/>
  <c r="U10" i="9" s="1"/>
  <c r="V11" i="9" s="1" a="1"/>
  <c r="V11" i="9" s="1"/>
  <c r="W12" i="9" s="1" a="1"/>
  <c r="W12" i="9" s="1"/>
  <c r="X13" i="9" s="1" a="1"/>
  <c r="X13" i="9" s="1"/>
  <c r="Y14" i="9" s="1" a="1"/>
  <c r="Y14" i="9" s="1"/>
  <c r="Z15" i="9" s="1" a="1"/>
  <c r="Z15" i="9" s="1"/>
  <c r="AA16" i="9" s="1" a="1"/>
  <c r="AA16" i="9" s="1"/>
  <c r="AB17" i="9" s="1" a="1"/>
  <c r="AB17" i="9" s="1"/>
  <c r="AC18" i="9" s="1" a="1"/>
  <c r="AC18" i="9" s="1"/>
  <c r="AD19" i="9" s="1" a="1"/>
  <c r="AD19" i="9" s="1"/>
  <c r="AE20" i="9" s="1" a="1"/>
  <c r="AE20" i="9" s="1"/>
  <c r="AF21" i="9" s="1" a="1"/>
  <c r="AF21" i="9" s="1"/>
  <c r="AG22" i="9" s="1" a="1"/>
  <c r="AG22" i="9" s="1"/>
  <c r="AH23" i="9" s="1" a="1"/>
  <c r="AH23" i="9" s="1"/>
  <c r="AI24" i="9" s="1" a="1"/>
  <c r="AI24" i="9" s="1"/>
  <c r="AJ25" i="9" s="1" a="1"/>
  <c r="AJ25" i="9" s="1"/>
  <c r="AK26" i="9" s="1" a="1"/>
  <c r="AK26" i="9" s="1"/>
  <c r="AL27" i="9" s="1" a="1"/>
  <c r="AL27" i="9" s="1"/>
  <c r="AM28" i="9" s="1" a="1"/>
  <c r="AM28" i="9" s="1"/>
  <c r="AN29" i="9" s="1" a="1"/>
  <c r="AN29" i="9" s="1"/>
  <c r="AO30" i="9" s="1" a="1"/>
  <c r="AO30" i="9" s="1"/>
  <c r="AP31" i="9" s="1" a="1"/>
  <c r="AP31" i="9" s="1"/>
  <c r="AQ32" i="9" s="1" a="1"/>
  <c r="AQ32" i="9" s="1"/>
  <c r="AR33" i="9" s="1" a="1"/>
  <c r="AR33" i="9" s="1"/>
  <c r="AS34" i="9" s="1" a="1"/>
  <c r="AS34" i="9" s="1"/>
  <c r="AT35" i="9" s="1" a="1"/>
  <c r="AT35" i="9" s="1"/>
  <c r="AU36" i="9" s="1" a="1"/>
  <c r="AU36" i="9" s="1"/>
  <c r="AV37" i="9" s="1" a="1"/>
  <c r="AV37" i="9" s="1"/>
  <c r="AW38" i="9" s="1" a="1"/>
  <c r="AW38" i="9" s="1"/>
  <c r="AX39" i="9" s="1" a="1"/>
  <c r="AX39" i="9" s="1"/>
  <c r="AY40" i="9" s="1" a="1"/>
  <c r="AY40" i="9" s="1"/>
  <c r="AZ41" i="9" s="1" a="1"/>
  <c r="AZ41" i="9" s="1"/>
  <c r="BA42" i="9" s="1" a="1"/>
  <c r="BA42" i="9" s="1"/>
  <c r="BB43" i="9" s="1" a="1"/>
  <c r="BB43" i="9" s="1"/>
  <c r="BC44" i="9" s="1" a="1"/>
  <c r="BC44" i="9" s="1"/>
  <c r="BD45" i="9" s="1" a="1"/>
  <c r="BD45" i="9" s="1"/>
  <c r="BE46" i="9" s="1" a="1"/>
  <c r="BE46" i="9" s="1"/>
  <c r="BF47" i="9" s="1" a="1"/>
  <c r="BF47" i="9" s="1"/>
  <c r="BG48" i="9" s="1" a="1"/>
  <c r="BG48" i="9" s="1"/>
  <c r="BH49" i="9" s="1" a="1"/>
  <c r="BH49" i="9" s="1"/>
  <c r="BI50" i="9" s="1" a="1"/>
  <c r="BI50" i="9" s="1"/>
  <c r="BJ51" i="9" s="1" a="1"/>
  <c r="BJ51" i="9" s="1"/>
  <c r="BK52" i="9" s="1" a="1"/>
  <c r="BK52" i="9" s="1"/>
  <c r="BL53" i="9" s="1" a="1"/>
  <c r="BL53" i="9" s="1"/>
  <c r="BM54" i="9" s="1" a="1"/>
  <c r="BM54" i="9" s="1"/>
  <c r="BN55" i="9" s="1" a="1"/>
  <c r="BN55" i="9" s="1"/>
  <c r="BO56" i="9" s="1" a="1"/>
  <c r="BO56" i="9" s="1"/>
  <c r="BP57" i="9" s="1" a="1"/>
  <c r="BP57" i="9" s="1"/>
  <c r="BQ58" i="9" s="1" a="1"/>
  <c r="BQ58" i="9" s="1"/>
  <c r="BR59" i="9" s="1" a="1"/>
  <c r="BR59" i="9" s="1"/>
  <c r="BS60" i="9" s="1" a="1"/>
  <c r="BS60" i="9" s="1"/>
  <c r="BT61" i="9" s="1" a="1"/>
  <c r="BT61" i="9" s="1"/>
  <c r="BU62" i="9" s="1" a="1"/>
  <c r="BU62" i="9" s="1"/>
  <c r="BV63" i="9" s="1" a="1"/>
  <c r="BV63" i="9" s="1"/>
  <c r="BW64" i="9" s="1" a="1"/>
  <c r="BW64" i="9" s="1"/>
  <c r="BX65" i="9" s="1" a="1"/>
  <c r="BX65" i="9" s="1"/>
  <c r="BY66" i="9" s="1" a="1"/>
  <c r="BY66" i="9" s="1"/>
  <c r="BZ67" i="9" s="1" a="1"/>
  <c r="BZ67" i="9" s="1"/>
  <c r="CA68" i="9" s="1" a="1"/>
  <c r="CA68" i="9" s="1"/>
  <c r="CB69" i="9" s="1" a="1"/>
  <c r="CB69" i="9" s="1"/>
  <c r="CC70" i="9" s="1" a="1"/>
  <c r="CC70" i="9" s="1"/>
  <c r="CD71" i="9" s="1" a="1"/>
  <c r="CD71" i="9" s="1"/>
  <c r="CE72" i="9" s="1" a="1"/>
  <c r="CE72" i="9" s="1"/>
  <c r="CF73" i="9" s="1" a="1"/>
  <c r="CF73" i="9" s="1"/>
  <c r="CG74" i="9" s="1" a="1"/>
  <c r="CG74" i="9" s="1"/>
  <c r="CH75" i="9" s="1" a="1"/>
  <c r="CH75" i="9" s="1"/>
  <c r="CI76" i="9" s="1" a="1"/>
  <c r="CI76" i="9" s="1"/>
  <c r="CJ77" i="9" s="1" a="1"/>
  <c r="CJ77" i="9" s="1"/>
  <c r="CK78" i="9" s="1" a="1"/>
  <c r="CK78" i="9" s="1"/>
  <c r="CL79" i="9" s="1" a="1"/>
  <c r="CL79" i="9" s="1"/>
  <c r="CM80" i="9" s="1" a="1"/>
  <c r="CM80" i="9" s="1"/>
  <c r="CN81" i="9" s="1" a="1"/>
  <c r="CN81" i="9" s="1"/>
  <c r="CO82" i="9" s="1" a="1"/>
  <c r="CO82" i="9" s="1"/>
  <c r="CP83" i="9" s="1" a="1"/>
  <c r="CP83" i="9" s="1"/>
  <c r="CQ84" i="9" s="1" a="1"/>
  <c r="CQ84" i="9" s="1"/>
  <c r="CR85" i="9" s="1" a="1"/>
  <c r="CR85" i="9" s="1"/>
  <c r="CS86" i="9" s="1" a="1"/>
  <c r="CS86" i="9" s="1"/>
  <c r="CT87" i="9" s="1" a="1"/>
  <c r="CT87" i="9" s="1"/>
  <c r="CU88" i="9" s="1" a="1"/>
  <c r="CU88" i="9" s="1"/>
  <c r="CV89" i="9" s="1" a="1"/>
  <c r="CV89" i="9" s="1"/>
  <c r="CW90" i="9" s="1" a="1"/>
  <c r="CW90" i="9" s="1"/>
  <c r="CX91" i="9" s="1" a="1"/>
  <c r="CX91" i="9" s="1"/>
  <c r="CY92" i="9" s="1" a="1"/>
  <c r="CY92" i="9" s="1"/>
  <c r="CZ93" i="9" s="1" a="1"/>
  <c r="CZ93" i="9" s="1"/>
  <c r="DA94" i="9" s="1" a="1"/>
  <c r="DA94" i="9" s="1"/>
  <c r="DB95" i="9" s="1" a="1"/>
  <c r="DB95" i="9" s="1"/>
  <c r="DC96" i="9" s="1" a="1"/>
  <c r="DC96" i="9" s="1"/>
  <c r="DD97" i="9" s="1" a="1"/>
  <c r="DD97" i="9" s="1"/>
  <c r="DE98" i="9" s="1" a="1"/>
  <c r="DE98" i="9" s="1"/>
  <c r="DF99" i="9" s="1" a="1"/>
  <c r="DF99" i="9" s="1"/>
  <c r="DG100" i="9" s="1" a="1"/>
  <c r="DG100" i="9" s="1"/>
  <c r="N2" i="9" a="1"/>
  <c r="N2" i="9" s="1"/>
  <c r="O3" i="9" s="1" a="1"/>
  <c r="O3" i="9" s="1"/>
  <c r="P4" i="9" s="1" a="1"/>
  <c r="P4" i="9" s="1"/>
  <c r="Q5" i="9" s="1" a="1"/>
  <c r="Q5" i="9" s="1"/>
  <c r="R6" i="9" s="1" a="1"/>
  <c r="R6" i="9" s="1"/>
  <c r="S7" i="9" s="1" a="1"/>
  <c r="S7" i="9" s="1"/>
  <c r="T8" i="9" s="1" a="1"/>
  <c r="T8" i="9" s="1"/>
  <c r="U9" i="9" s="1" a="1"/>
  <c r="U9" i="9" s="1"/>
  <c r="V10" i="9" s="1" a="1"/>
  <c r="V10" i="9" s="1"/>
  <c r="W11" i="9" s="1" a="1"/>
  <c r="W11" i="9" s="1"/>
  <c r="X12" i="9" s="1" a="1"/>
  <c r="X12" i="9" s="1"/>
  <c r="Y13" i="9" s="1" a="1"/>
  <c r="Y13" i="9" s="1"/>
  <c r="Z14" i="9" s="1" a="1"/>
  <c r="Z14" i="9" s="1"/>
  <c r="AA15" i="9" s="1" a="1"/>
  <c r="AA15" i="9" s="1"/>
  <c r="AB16" i="9" s="1" a="1"/>
  <c r="AB16" i="9" s="1"/>
  <c r="AC17" i="9" s="1" a="1"/>
  <c r="AC17" i="9" s="1"/>
  <c r="AD18" i="9" s="1" a="1"/>
  <c r="AD18" i="9" s="1"/>
  <c r="AE19" i="9" s="1" a="1"/>
  <c r="AE19" i="9" s="1"/>
  <c r="AF20" i="9" s="1" a="1"/>
  <c r="AF20" i="9" s="1"/>
  <c r="AG21" i="9" s="1" a="1"/>
  <c r="AG21" i="9" s="1"/>
  <c r="AH22" i="9" s="1" a="1"/>
  <c r="AH22" i="9" s="1"/>
  <c r="AI23" i="9" s="1" a="1"/>
  <c r="AI23" i="9" s="1"/>
  <c r="AJ24" i="9" s="1" a="1"/>
  <c r="AJ24" i="9" s="1"/>
  <c r="AK25" i="9" s="1" a="1"/>
  <c r="AK25" i="9" s="1"/>
  <c r="AL26" i="9" s="1" a="1"/>
  <c r="AL26" i="9" s="1"/>
  <c r="AM27" i="9" s="1" a="1"/>
  <c r="AM27" i="9" s="1"/>
  <c r="AN28" i="9" s="1" a="1"/>
  <c r="AN28" i="9" s="1"/>
  <c r="AO29" i="9" s="1" a="1"/>
  <c r="AO29" i="9" s="1"/>
  <c r="AP30" i="9" s="1" a="1"/>
  <c r="AP30" i="9" s="1"/>
  <c r="AQ31" i="9" s="1" a="1"/>
  <c r="AQ31" i="9" s="1"/>
  <c r="AR32" i="9" s="1" a="1"/>
  <c r="AR32" i="9" s="1"/>
  <c r="AS33" i="9" s="1" a="1"/>
  <c r="AS33" i="9" s="1"/>
  <c r="AT34" i="9" s="1" a="1"/>
  <c r="AT34" i="9" s="1"/>
  <c r="AU35" i="9" s="1" a="1"/>
  <c r="AU35" i="9" s="1"/>
  <c r="AV36" i="9" s="1" a="1"/>
  <c r="AV36" i="9" s="1"/>
  <c r="AW37" i="9" s="1" a="1"/>
  <c r="AW37" i="9" s="1"/>
  <c r="AX38" i="9" s="1" a="1"/>
  <c r="AX38" i="9" s="1"/>
  <c r="AY39" i="9" s="1" a="1"/>
  <c r="AY39" i="9" s="1"/>
  <c r="AZ40" i="9" s="1" a="1"/>
  <c r="AZ40" i="9" s="1"/>
  <c r="BA41" i="9" s="1" a="1"/>
  <c r="BA41" i="9" s="1"/>
  <c r="BB42" i="9" s="1" a="1"/>
  <c r="BB42" i="9" s="1"/>
  <c r="BC43" i="9" s="1" a="1"/>
  <c r="BC43" i="9" s="1"/>
  <c r="BD44" i="9" s="1" a="1"/>
  <c r="BD44" i="9" s="1"/>
  <c r="BE45" i="9" s="1" a="1"/>
  <c r="BE45" i="9" s="1"/>
  <c r="BF46" i="9" s="1" a="1"/>
  <c r="BF46" i="9" s="1"/>
  <c r="BG47" i="9" s="1" a="1"/>
  <c r="BG47" i="9" s="1"/>
  <c r="BH48" i="9" s="1" a="1"/>
  <c r="BH48" i="9" s="1"/>
  <c r="BI49" i="9" s="1" a="1"/>
  <c r="BI49" i="9" s="1"/>
  <c r="BJ50" i="9" s="1" a="1"/>
  <c r="BJ50" i="9" s="1"/>
  <c r="BK51" i="9" s="1" a="1"/>
  <c r="BK51" i="9" s="1"/>
  <c r="BL52" i="9" s="1" a="1"/>
  <c r="BL52" i="9" s="1"/>
  <c r="BM53" i="9" s="1" a="1"/>
  <c r="BM53" i="9" s="1"/>
  <c r="BN54" i="9" s="1" a="1"/>
  <c r="BN54" i="9" s="1"/>
  <c r="BO55" i="9" s="1" a="1"/>
  <c r="BO55" i="9" s="1"/>
  <c r="BP56" i="9" s="1" a="1"/>
  <c r="BP56" i="9" s="1"/>
  <c r="BQ57" i="9" s="1" a="1"/>
  <c r="BQ57" i="9" s="1"/>
  <c r="BR58" i="9" s="1" a="1"/>
  <c r="BR58" i="9" s="1"/>
  <c r="BS59" i="9" s="1" a="1"/>
  <c r="BS59" i="9" s="1"/>
  <c r="BT60" i="9" s="1" a="1"/>
  <c r="BT60" i="9" s="1"/>
  <c r="BU61" i="9" s="1" a="1"/>
  <c r="BU61" i="9" s="1"/>
  <c r="BV62" i="9" s="1" a="1"/>
  <c r="BV62" i="9" s="1"/>
  <c r="BW63" i="9" s="1" a="1"/>
  <c r="BW63" i="9" s="1"/>
  <c r="BX64" i="9" s="1" a="1"/>
  <c r="BX64" i="9" s="1"/>
  <c r="BY65" i="9" s="1" a="1"/>
  <c r="BY65" i="9" s="1"/>
  <c r="BZ66" i="9" s="1" a="1"/>
  <c r="BZ66" i="9" s="1"/>
  <c r="CA67" i="9" s="1" a="1"/>
  <c r="CA67" i="9" s="1"/>
  <c r="CB68" i="9" s="1" a="1"/>
  <c r="CB68" i="9" s="1"/>
  <c r="CC69" i="9" s="1" a="1"/>
  <c r="CC69" i="9" s="1"/>
  <c r="CD70" i="9" s="1" a="1"/>
  <c r="CD70" i="9" s="1"/>
  <c r="CE71" i="9" s="1" a="1"/>
  <c r="CE71" i="9" s="1"/>
  <c r="CF72" i="9" s="1" a="1"/>
  <c r="CF72" i="9" s="1"/>
  <c r="CG73" i="9" s="1" a="1"/>
  <c r="CG73" i="9" s="1"/>
  <c r="CH74" i="9" s="1" a="1"/>
  <c r="CH74" i="9" s="1"/>
  <c r="CI75" i="9" s="1" a="1"/>
  <c r="CI75" i="9" s="1"/>
  <c r="CJ76" i="9" s="1" a="1"/>
  <c r="CJ76" i="9" s="1"/>
  <c r="CK77" i="9" s="1" a="1"/>
  <c r="CK77" i="9" s="1"/>
  <c r="CL78" i="9" s="1" a="1"/>
  <c r="CL78" i="9" s="1"/>
  <c r="CM79" i="9" s="1" a="1"/>
  <c r="CM79" i="9" s="1"/>
  <c r="CN80" i="9" s="1" a="1"/>
  <c r="CN80" i="9" s="1"/>
  <c r="CO81" i="9" s="1" a="1"/>
  <c r="CO81" i="9" s="1"/>
  <c r="CP82" i="9" s="1" a="1"/>
  <c r="CP82" i="9" s="1"/>
  <c r="CQ83" i="9" s="1" a="1"/>
  <c r="CQ83" i="9" s="1"/>
  <c r="CR84" i="9" s="1" a="1"/>
  <c r="CR84" i="9" s="1"/>
  <c r="CS85" i="9" s="1" a="1"/>
  <c r="CS85" i="9" s="1"/>
  <c r="CT86" i="9" s="1" a="1"/>
  <c r="CT86" i="9" s="1"/>
  <c r="CU87" i="9" s="1" a="1"/>
  <c r="CU87" i="9" s="1"/>
  <c r="CV88" i="9" s="1" a="1"/>
  <c r="CV88" i="9" s="1"/>
  <c r="CW89" i="9" s="1" a="1"/>
  <c r="CW89" i="9" s="1"/>
  <c r="CX90" i="9" s="1" a="1"/>
  <c r="CX90" i="9" s="1"/>
  <c r="CY91" i="9" s="1" a="1"/>
  <c r="CY91" i="9" s="1"/>
  <c r="CZ92" i="9" s="1" a="1"/>
  <c r="CZ92" i="9" s="1"/>
  <c r="DA93" i="9" s="1" a="1"/>
  <c r="DA93" i="9" s="1"/>
  <c r="DB94" i="9" s="1" a="1"/>
  <c r="DB94" i="9" s="1"/>
  <c r="DC95" i="9" s="1" a="1"/>
  <c r="DC95" i="9" s="1"/>
  <c r="DD96" i="9" s="1" a="1"/>
  <c r="DD96" i="9" s="1"/>
  <c r="DE97" i="9" s="1" a="1"/>
  <c r="DE97" i="9" s="1"/>
  <c r="DF98" i="9" s="1" a="1"/>
  <c r="DF98" i="9" s="1"/>
  <c r="DG99" i="9" s="1" a="1"/>
  <c r="DG99" i="9" s="1"/>
  <c r="O2" i="9" a="1"/>
  <c r="O2" i="9" s="1"/>
  <c r="P3" i="9" s="1" a="1"/>
  <c r="P3" i="9" s="1"/>
  <c r="Q4" i="9" s="1" a="1"/>
  <c r="Q4" i="9" s="1"/>
  <c r="R5" i="9" s="1" a="1"/>
  <c r="R5" i="9" s="1"/>
  <c r="S6" i="9" s="1" a="1"/>
  <c r="S6" i="9" s="1"/>
  <c r="P2" i="9" a="1"/>
  <c r="P2" i="9" s="1"/>
  <c r="Q3" i="9" s="1" a="1"/>
  <c r="Q3" i="9" s="1"/>
  <c r="R4" i="9" s="1" a="1"/>
  <c r="R4" i="9" s="1"/>
  <c r="S5" i="9" s="1" a="1"/>
  <c r="S5" i="9" s="1"/>
  <c r="T6" i="9" s="1" a="1"/>
  <c r="T6" i="9" s="1"/>
  <c r="U7" i="9" s="1" a="1"/>
  <c r="U7" i="9" s="1"/>
  <c r="V8" i="9" s="1" a="1"/>
  <c r="V8" i="9" s="1"/>
  <c r="W9" i="9" s="1" a="1"/>
  <c r="W9" i="9" s="1"/>
  <c r="X10" i="9" s="1" a="1"/>
  <c r="X10" i="9" s="1"/>
  <c r="Y11" i="9" s="1" a="1"/>
  <c r="Y11" i="9" s="1"/>
  <c r="Z12" i="9" s="1" a="1"/>
  <c r="Z12" i="9" s="1"/>
  <c r="AA13" i="9" s="1" a="1"/>
  <c r="AA13" i="9" s="1"/>
  <c r="AB14" i="9" s="1" a="1"/>
  <c r="AB14" i="9" s="1"/>
  <c r="AC15" i="9" s="1" a="1"/>
  <c r="AC15" i="9" s="1"/>
  <c r="AD16" i="9" s="1" a="1"/>
  <c r="AD16" i="9" s="1"/>
  <c r="AE17" i="9" s="1" a="1"/>
  <c r="AE17" i="9" s="1"/>
  <c r="AF18" i="9" s="1" a="1"/>
  <c r="AF18" i="9" s="1"/>
  <c r="AG19" i="9" s="1" a="1"/>
  <c r="AG19" i="9" s="1"/>
  <c r="AH20" i="9" s="1" a="1"/>
  <c r="AH20" i="9" s="1"/>
  <c r="AI21" i="9" s="1" a="1"/>
  <c r="AI21" i="9" s="1"/>
  <c r="AJ22" i="9" s="1" a="1"/>
  <c r="AJ22" i="9" s="1"/>
  <c r="AK23" i="9" s="1" a="1"/>
  <c r="AK23" i="9" s="1"/>
  <c r="AL24" i="9" s="1" a="1"/>
  <c r="AL24" i="9" s="1"/>
  <c r="AM25" i="9" s="1" a="1"/>
  <c r="AM25" i="9" s="1"/>
  <c r="AN26" i="9" s="1" a="1"/>
  <c r="AN26" i="9" s="1"/>
  <c r="AO27" i="9" s="1" a="1"/>
  <c r="AO27" i="9" s="1"/>
  <c r="AP28" i="9" s="1" a="1"/>
  <c r="AP28" i="9" s="1"/>
  <c r="AQ29" i="9" s="1" a="1"/>
  <c r="AQ29" i="9" s="1"/>
  <c r="AR30" i="9" s="1" a="1"/>
  <c r="AR30" i="9" s="1"/>
  <c r="AS31" i="9" s="1" a="1"/>
  <c r="AS31" i="9" s="1"/>
  <c r="AT32" i="9" s="1" a="1"/>
  <c r="AT32" i="9" s="1"/>
  <c r="AU33" i="9" s="1" a="1"/>
  <c r="AU33" i="9" s="1"/>
  <c r="AV34" i="9" s="1" a="1"/>
  <c r="AV34" i="9" s="1"/>
  <c r="AW35" i="9" s="1" a="1"/>
  <c r="AW35" i="9" s="1"/>
  <c r="AX36" i="9" s="1" a="1"/>
  <c r="AX36" i="9" s="1"/>
  <c r="AY37" i="9" s="1" a="1"/>
  <c r="AY37" i="9" s="1"/>
  <c r="AZ38" i="9" s="1" a="1"/>
  <c r="AZ38" i="9" s="1"/>
  <c r="BA39" i="9" s="1" a="1"/>
  <c r="BA39" i="9" s="1"/>
  <c r="BB40" i="9" s="1" a="1"/>
  <c r="BB40" i="9" s="1"/>
  <c r="BC41" i="9" s="1" a="1"/>
  <c r="BC41" i="9" s="1"/>
  <c r="BD42" i="9" s="1" a="1"/>
  <c r="BD42" i="9" s="1"/>
  <c r="BE43" i="9" s="1" a="1"/>
  <c r="BE43" i="9" s="1"/>
  <c r="BF44" i="9" s="1" a="1"/>
  <c r="BF44" i="9" s="1"/>
  <c r="BG45" i="9" s="1" a="1"/>
  <c r="BG45" i="9" s="1"/>
  <c r="BH46" i="9" s="1" a="1"/>
  <c r="BH46" i="9" s="1"/>
  <c r="BI47" i="9" s="1" a="1"/>
  <c r="BI47" i="9" s="1"/>
  <c r="BJ48" i="9" s="1" a="1"/>
  <c r="BJ48" i="9" s="1"/>
  <c r="BK49" i="9" s="1" a="1"/>
  <c r="BK49" i="9" s="1"/>
  <c r="BL50" i="9" s="1" a="1"/>
  <c r="BL50" i="9" s="1"/>
  <c r="BM51" i="9" s="1" a="1"/>
  <c r="BM51" i="9" s="1"/>
  <c r="BN52" i="9" s="1" a="1"/>
  <c r="BN52" i="9" s="1"/>
  <c r="BO53" i="9" s="1" a="1"/>
  <c r="BO53" i="9" s="1"/>
  <c r="BP54" i="9" s="1" a="1"/>
  <c r="BP54" i="9" s="1"/>
  <c r="BQ55" i="9" s="1" a="1"/>
  <c r="BQ55" i="9" s="1"/>
  <c r="BR56" i="9" s="1" a="1"/>
  <c r="BR56" i="9" s="1"/>
  <c r="BS57" i="9" s="1" a="1"/>
  <c r="BS57" i="9" s="1"/>
  <c r="BT58" i="9" s="1" a="1"/>
  <c r="BT58" i="9" s="1"/>
  <c r="BU59" i="9" s="1" a="1"/>
  <c r="BU59" i="9" s="1"/>
  <c r="BV60" i="9" s="1" a="1"/>
  <c r="BV60" i="9" s="1"/>
  <c r="BW61" i="9" s="1" a="1"/>
  <c r="BW61" i="9" s="1"/>
  <c r="BX62" i="9" s="1" a="1"/>
  <c r="BX62" i="9" s="1"/>
  <c r="BY63" i="9" s="1" a="1"/>
  <c r="BY63" i="9" s="1"/>
  <c r="BZ64" i="9" s="1" a="1"/>
  <c r="BZ64" i="9" s="1"/>
  <c r="CA65" i="9" s="1" a="1"/>
  <c r="CA65" i="9" s="1"/>
  <c r="CB66" i="9" s="1" a="1"/>
  <c r="CB66" i="9" s="1"/>
  <c r="CC67" i="9" s="1" a="1"/>
  <c r="CC67" i="9" s="1"/>
  <c r="CD68" i="9" s="1" a="1"/>
  <c r="CD68" i="9" s="1"/>
  <c r="CE69" i="9" s="1" a="1"/>
  <c r="CE69" i="9" s="1"/>
  <c r="CF70" i="9" s="1" a="1"/>
  <c r="CF70" i="9" s="1"/>
  <c r="CG71" i="9" s="1" a="1"/>
  <c r="CG71" i="9" s="1"/>
  <c r="CH72" i="9" s="1" a="1"/>
  <c r="CH72" i="9" s="1"/>
  <c r="CI73" i="9" s="1" a="1"/>
  <c r="CI73" i="9" s="1"/>
  <c r="CJ74" i="9" s="1" a="1"/>
  <c r="CJ74" i="9" s="1"/>
  <c r="CK75" i="9" s="1" a="1"/>
  <c r="CK75" i="9" s="1"/>
  <c r="CL76" i="9" s="1" a="1"/>
  <c r="CL76" i="9" s="1"/>
  <c r="CM77" i="9" s="1" a="1"/>
  <c r="CM77" i="9" s="1"/>
  <c r="CN78" i="9" s="1" a="1"/>
  <c r="CN78" i="9" s="1"/>
  <c r="CO79" i="9" s="1" a="1"/>
  <c r="CO79" i="9" s="1"/>
  <c r="CP80" i="9" s="1" a="1"/>
  <c r="CP80" i="9" s="1"/>
  <c r="CQ81" i="9" s="1" a="1"/>
  <c r="CQ81" i="9" s="1"/>
  <c r="CR82" i="9" s="1" a="1"/>
  <c r="CR82" i="9" s="1"/>
  <c r="CS83" i="9" s="1" a="1"/>
  <c r="CS83" i="9" s="1"/>
  <c r="CT84" i="9" s="1" a="1"/>
  <c r="CT84" i="9" s="1"/>
  <c r="CU85" i="9" s="1" a="1"/>
  <c r="CU85" i="9" s="1"/>
  <c r="CV86" i="9" s="1" a="1"/>
  <c r="CV86" i="9" s="1"/>
  <c r="CW87" i="9" s="1" a="1"/>
  <c r="CW87" i="9" s="1"/>
  <c r="CX88" i="9" s="1" a="1"/>
  <c r="CX88" i="9" s="1"/>
  <c r="CY89" i="9" s="1" a="1"/>
  <c r="CY89" i="9" s="1"/>
  <c r="CZ90" i="9" s="1" a="1"/>
  <c r="CZ90" i="9" s="1"/>
  <c r="DA91" i="9" s="1" a="1"/>
  <c r="DA91" i="9" s="1"/>
  <c r="DB92" i="9" s="1" a="1"/>
  <c r="DB92" i="9" s="1"/>
  <c r="DC93" i="9" s="1" a="1"/>
  <c r="DC93" i="9" s="1"/>
  <c r="DD94" i="9" s="1" a="1"/>
  <c r="DD94" i="9" s="1"/>
  <c r="DE95" i="9" s="1" a="1"/>
  <c r="DE95" i="9" s="1"/>
  <c r="DF96" i="9" s="1" a="1"/>
  <c r="DF96" i="9" s="1"/>
  <c r="DG97" i="9" s="1" a="1"/>
  <c r="DG97" i="9" s="1"/>
  <c r="Q2" i="9" a="1"/>
  <c r="Q2" i="9" s="1"/>
  <c r="R3" i="9" s="1" a="1"/>
  <c r="R3" i="9" s="1"/>
  <c r="S4" i="9" s="1" a="1"/>
  <c r="S4" i="9" s="1"/>
  <c r="T5" i="9" s="1" a="1"/>
  <c r="T5" i="9" s="1"/>
  <c r="U6" i="9" s="1" a="1"/>
  <c r="U6" i="9" s="1"/>
  <c r="V7" i="9" s="1" a="1"/>
  <c r="V7" i="9" s="1"/>
  <c r="W8" i="9" s="1" a="1"/>
  <c r="W8" i="9" s="1"/>
  <c r="X9" i="9" s="1" a="1"/>
  <c r="X9" i="9" s="1"/>
  <c r="Y10" i="9" s="1" a="1"/>
  <c r="Y10" i="9" s="1"/>
  <c r="Z11" i="9" s="1" a="1"/>
  <c r="Z11" i="9" s="1"/>
  <c r="AA12" i="9" s="1" a="1"/>
  <c r="AA12" i="9" s="1"/>
  <c r="AB13" i="9" s="1" a="1"/>
  <c r="AB13" i="9" s="1"/>
  <c r="AC14" i="9" s="1" a="1"/>
  <c r="AC14" i="9" s="1"/>
  <c r="AD15" i="9" s="1" a="1"/>
  <c r="AD15" i="9" s="1"/>
  <c r="AE16" i="9" s="1" a="1"/>
  <c r="AE16" i="9" s="1"/>
  <c r="AF17" i="9" s="1" a="1"/>
  <c r="AF17" i="9" s="1"/>
  <c r="AG18" i="9" s="1" a="1"/>
  <c r="AG18" i="9" s="1"/>
  <c r="AH19" i="9" s="1" a="1"/>
  <c r="AH19" i="9" s="1"/>
  <c r="AI20" i="9" s="1" a="1"/>
  <c r="AI20" i="9" s="1"/>
  <c r="AJ21" i="9" s="1" a="1"/>
  <c r="AJ21" i="9" s="1"/>
  <c r="AK22" i="9" s="1" a="1"/>
  <c r="AK22" i="9" s="1"/>
  <c r="AL23" i="9" s="1" a="1"/>
  <c r="AL23" i="9" s="1"/>
  <c r="AM24" i="9" s="1" a="1"/>
  <c r="AM24" i="9" s="1"/>
  <c r="AN25" i="9" s="1" a="1"/>
  <c r="AN25" i="9" s="1"/>
  <c r="AO26" i="9" s="1" a="1"/>
  <c r="AO26" i="9" s="1"/>
  <c r="AP27" i="9" s="1" a="1"/>
  <c r="AP27" i="9" s="1"/>
  <c r="AQ28" i="9" s="1" a="1"/>
  <c r="AQ28" i="9" s="1"/>
  <c r="AR29" i="9" s="1" a="1"/>
  <c r="AR29" i="9" s="1"/>
  <c r="AS30" i="9" s="1" a="1"/>
  <c r="AS30" i="9" s="1"/>
  <c r="AT31" i="9" s="1" a="1"/>
  <c r="AT31" i="9" s="1"/>
  <c r="AU32" i="9" s="1" a="1"/>
  <c r="AU32" i="9" s="1"/>
  <c r="AV33" i="9" s="1" a="1"/>
  <c r="AV33" i="9" s="1"/>
  <c r="AW34" i="9" s="1" a="1"/>
  <c r="AW34" i="9" s="1"/>
  <c r="AX35" i="9" s="1" a="1"/>
  <c r="AX35" i="9" s="1"/>
  <c r="AY36" i="9" s="1" a="1"/>
  <c r="AY36" i="9" s="1"/>
  <c r="AZ37" i="9" s="1" a="1"/>
  <c r="AZ37" i="9" s="1"/>
  <c r="BA38" i="9" s="1" a="1"/>
  <c r="BA38" i="9" s="1"/>
  <c r="BB39" i="9" s="1" a="1"/>
  <c r="BB39" i="9" s="1"/>
  <c r="BC40" i="9" s="1" a="1"/>
  <c r="BC40" i="9" s="1"/>
  <c r="BD41" i="9" s="1" a="1"/>
  <c r="BD41" i="9" s="1"/>
  <c r="BE42" i="9" s="1" a="1"/>
  <c r="BE42" i="9" s="1"/>
  <c r="BF43" i="9" s="1" a="1"/>
  <c r="BF43" i="9" s="1"/>
  <c r="BG44" i="9" s="1" a="1"/>
  <c r="BG44" i="9" s="1"/>
  <c r="BH45" i="9" s="1" a="1"/>
  <c r="BH45" i="9" s="1"/>
  <c r="BI46" i="9" s="1" a="1"/>
  <c r="BI46" i="9" s="1"/>
  <c r="BJ47" i="9" s="1" a="1"/>
  <c r="BJ47" i="9" s="1"/>
  <c r="BK48" i="9" s="1" a="1"/>
  <c r="BK48" i="9" s="1"/>
  <c r="BL49" i="9" s="1" a="1"/>
  <c r="BL49" i="9" s="1"/>
  <c r="BM50" i="9" s="1" a="1"/>
  <c r="BM50" i="9" s="1"/>
  <c r="BN51" i="9" s="1" a="1"/>
  <c r="BN51" i="9" s="1"/>
  <c r="BO52" i="9" s="1" a="1"/>
  <c r="BO52" i="9" s="1"/>
  <c r="BP53" i="9" s="1" a="1"/>
  <c r="BP53" i="9" s="1"/>
  <c r="BQ54" i="9" s="1" a="1"/>
  <c r="BQ54" i="9" s="1"/>
  <c r="BR55" i="9" s="1" a="1"/>
  <c r="BR55" i="9" s="1"/>
  <c r="BS56" i="9" s="1" a="1"/>
  <c r="BS56" i="9" s="1"/>
  <c r="BT57" i="9" s="1" a="1"/>
  <c r="BT57" i="9" s="1"/>
  <c r="BU58" i="9" s="1" a="1"/>
  <c r="BU58" i="9" s="1"/>
  <c r="BV59" i="9" s="1" a="1"/>
  <c r="BV59" i="9" s="1"/>
  <c r="BW60" i="9" s="1" a="1"/>
  <c r="BW60" i="9" s="1"/>
  <c r="BX61" i="9" s="1" a="1"/>
  <c r="BX61" i="9" s="1"/>
  <c r="BY62" i="9" s="1" a="1"/>
  <c r="BY62" i="9" s="1"/>
  <c r="BZ63" i="9" s="1" a="1"/>
  <c r="BZ63" i="9" s="1"/>
  <c r="CA64" i="9" s="1" a="1"/>
  <c r="CA64" i="9" s="1"/>
  <c r="CB65" i="9" s="1" a="1"/>
  <c r="CB65" i="9" s="1"/>
  <c r="CC66" i="9" s="1" a="1"/>
  <c r="CC66" i="9" s="1"/>
  <c r="CD67" i="9" s="1" a="1"/>
  <c r="CD67" i="9" s="1"/>
  <c r="CE68" i="9" s="1" a="1"/>
  <c r="CE68" i="9" s="1"/>
  <c r="CF69" i="9" s="1" a="1"/>
  <c r="CF69" i="9" s="1"/>
  <c r="CG70" i="9" s="1" a="1"/>
  <c r="CG70" i="9" s="1"/>
  <c r="CH71" i="9" s="1" a="1"/>
  <c r="CH71" i="9" s="1"/>
  <c r="CI72" i="9" s="1" a="1"/>
  <c r="CI72" i="9" s="1"/>
  <c r="CJ73" i="9" s="1" a="1"/>
  <c r="CJ73" i="9" s="1"/>
  <c r="CK74" i="9" s="1" a="1"/>
  <c r="CK74" i="9" s="1"/>
  <c r="CL75" i="9" s="1" a="1"/>
  <c r="CL75" i="9" s="1"/>
  <c r="CM76" i="9" s="1" a="1"/>
  <c r="CM76" i="9" s="1"/>
  <c r="CN77" i="9" s="1" a="1"/>
  <c r="CN77" i="9" s="1"/>
  <c r="CO78" i="9" s="1" a="1"/>
  <c r="CO78" i="9" s="1"/>
  <c r="CP79" i="9" s="1" a="1"/>
  <c r="CP79" i="9" s="1"/>
  <c r="CQ80" i="9" s="1" a="1"/>
  <c r="CQ80" i="9" s="1"/>
  <c r="CR81" i="9" s="1" a="1"/>
  <c r="CR81" i="9" s="1"/>
  <c r="CS82" i="9" s="1" a="1"/>
  <c r="CS82" i="9" s="1"/>
  <c r="CT83" i="9" s="1" a="1"/>
  <c r="CT83" i="9" s="1"/>
  <c r="CU84" i="9" s="1" a="1"/>
  <c r="CU84" i="9" s="1"/>
  <c r="CV85" i="9" s="1" a="1"/>
  <c r="CV85" i="9" s="1"/>
  <c r="CW86" i="9" s="1" a="1"/>
  <c r="CW86" i="9" s="1"/>
  <c r="CX87" i="9" s="1" a="1"/>
  <c r="CX87" i="9" s="1"/>
  <c r="CY88" i="9" s="1" a="1"/>
  <c r="CY88" i="9" s="1"/>
  <c r="CZ89" i="9" s="1" a="1"/>
  <c r="CZ89" i="9" s="1"/>
  <c r="DA90" i="9" s="1" a="1"/>
  <c r="DA90" i="9" s="1"/>
  <c r="DB91" i="9" s="1" a="1"/>
  <c r="DB91" i="9" s="1"/>
  <c r="DC92" i="9" s="1" a="1"/>
  <c r="DC92" i="9" s="1"/>
  <c r="DD93" i="9" s="1" a="1"/>
  <c r="DD93" i="9" s="1"/>
  <c r="DE94" i="9" s="1" a="1"/>
  <c r="DE94" i="9" s="1"/>
  <c r="DF95" i="9" s="1" a="1"/>
  <c r="DF95" i="9" s="1"/>
  <c r="DG96" i="9" s="1" a="1"/>
  <c r="DG96" i="9" s="1"/>
  <c r="R2" i="9" a="1"/>
  <c r="R2" i="9" s="1"/>
  <c r="S3" i="9" s="1" a="1"/>
  <c r="S2" i="9" a="1"/>
  <c r="S2" i="9" s="1"/>
  <c r="T2" i="9" a="1"/>
  <c r="T2" i="9" s="1"/>
  <c r="U3" i="9" s="1" a="1"/>
  <c r="U3" i="9" s="1"/>
  <c r="V4" i="9" s="1" a="1"/>
  <c r="V4" i="9" s="1"/>
  <c r="W5" i="9" s="1" a="1"/>
  <c r="W5" i="9" s="1"/>
  <c r="X6" i="9" s="1" a="1"/>
  <c r="X6" i="9" s="1"/>
  <c r="Y7" i="9" s="1" a="1"/>
  <c r="Y7" i="9" s="1"/>
  <c r="Z8" i="9" s="1" a="1"/>
  <c r="Z8" i="9" s="1"/>
  <c r="AA9" i="9" s="1" a="1"/>
  <c r="AA9" i="9" s="1"/>
  <c r="AB10" i="9" s="1" a="1"/>
  <c r="AB10" i="9" s="1"/>
  <c r="AC11" i="9" s="1" a="1"/>
  <c r="AC11" i="9" s="1"/>
  <c r="AD12" i="9" s="1" a="1"/>
  <c r="AD12" i="9" s="1"/>
  <c r="AE13" i="9" s="1" a="1"/>
  <c r="AE13" i="9" s="1"/>
  <c r="AF14" i="9" s="1" a="1"/>
  <c r="AF14" i="9" s="1"/>
  <c r="AG15" i="9" s="1" a="1"/>
  <c r="AG15" i="9" s="1"/>
  <c r="AH16" i="9" s="1" a="1"/>
  <c r="AH16" i="9" s="1"/>
  <c r="AI17" i="9" s="1" a="1"/>
  <c r="AI17" i="9" s="1"/>
  <c r="AJ18" i="9" s="1" a="1"/>
  <c r="AJ18" i="9" s="1"/>
  <c r="AK19" i="9" s="1" a="1"/>
  <c r="AK19" i="9" s="1"/>
  <c r="AL20" i="9" s="1" a="1"/>
  <c r="AL20" i="9" s="1"/>
  <c r="AM21" i="9" s="1" a="1"/>
  <c r="AM21" i="9" s="1"/>
  <c r="AN22" i="9" s="1" a="1"/>
  <c r="AN22" i="9" s="1"/>
  <c r="AO23" i="9" s="1" a="1"/>
  <c r="AO23" i="9" s="1"/>
  <c r="AP24" i="9" s="1" a="1"/>
  <c r="AP24" i="9" s="1"/>
  <c r="AQ25" i="9" s="1" a="1"/>
  <c r="AQ25" i="9" s="1"/>
  <c r="AR26" i="9" s="1" a="1"/>
  <c r="AR26" i="9" s="1"/>
  <c r="AS27" i="9" s="1" a="1"/>
  <c r="AS27" i="9" s="1"/>
  <c r="AT28" i="9" s="1" a="1"/>
  <c r="AT28" i="9" s="1"/>
  <c r="AU29" i="9" s="1" a="1"/>
  <c r="AU29" i="9" s="1"/>
  <c r="AV30" i="9" s="1" a="1"/>
  <c r="AV30" i="9" s="1"/>
  <c r="AW31" i="9" s="1" a="1"/>
  <c r="AW31" i="9" s="1"/>
  <c r="AX32" i="9" s="1" a="1"/>
  <c r="AX32" i="9" s="1"/>
  <c r="AY33" i="9" s="1" a="1"/>
  <c r="AY33" i="9" s="1"/>
  <c r="AZ34" i="9" s="1" a="1"/>
  <c r="AZ34" i="9" s="1"/>
  <c r="BA35" i="9" s="1" a="1"/>
  <c r="BA35" i="9" s="1"/>
  <c r="BB36" i="9" s="1" a="1"/>
  <c r="BB36" i="9" s="1"/>
  <c r="BC37" i="9" s="1" a="1"/>
  <c r="BC37" i="9" s="1"/>
  <c r="BD38" i="9" s="1" a="1"/>
  <c r="BD38" i="9" s="1"/>
  <c r="BE39" i="9" s="1" a="1"/>
  <c r="BE39" i="9" s="1"/>
  <c r="BF40" i="9" s="1" a="1"/>
  <c r="BF40" i="9" s="1"/>
  <c r="BG41" i="9" s="1" a="1"/>
  <c r="BG41" i="9" s="1"/>
  <c r="BH42" i="9" s="1" a="1"/>
  <c r="BH42" i="9" s="1"/>
  <c r="BI43" i="9" s="1" a="1"/>
  <c r="BI43" i="9" s="1"/>
  <c r="BJ44" i="9" s="1" a="1"/>
  <c r="BJ44" i="9" s="1"/>
  <c r="BK45" i="9" s="1" a="1"/>
  <c r="BK45" i="9" s="1"/>
  <c r="BL46" i="9" s="1" a="1"/>
  <c r="BL46" i="9" s="1"/>
  <c r="BM47" i="9" s="1" a="1"/>
  <c r="BM47" i="9" s="1"/>
  <c r="BN48" i="9" s="1" a="1"/>
  <c r="BN48" i="9" s="1"/>
  <c r="BO49" i="9" s="1" a="1"/>
  <c r="BO49" i="9" s="1"/>
  <c r="BP50" i="9" s="1" a="1"/>
  <c r="BP50" i="9" s="1"/>
  <c r="BQ51" i="9" s="1" a="1"/>
  <c r="BQ51" i="9" s="1"/>
  <c r="BR52" i="9" s="1" a="1"/>
  <c r="BR52" i="9" s="1"/>
  <c r="BS53" i="9" s="1" a="1"/>
  <c r="BS53" i="9" s="1"/>
  <c r="BT54" i="9" s="1" a="1"/>
  <c r="BT54" i="9" s="1"/>
  <c r="BU55" i="9" s="1" a="1"/>
  <c r="BU55" i="9" s="1"/>
  <c r="BV56" i="9" s="1" a="1"/>
  <c r="BV56" i="9" s="1"/>
  <c r="BW57" i="9" s="1" a="1"/>
  <c r="BW57" i="9" s="1"/>
  <c r="BX58" i="9" s="1" a="1"/>
  <c r="BX58" i="9" s="1"/>
  <c r="BY59" i="9" s="1" a="1"/>
  <c r="BY59" i="9" s="1"/>
  <c r="BZ60" i="9" s="1" a="1"/>
  <c r="BZ60" i="9" s="1"/>
  <c r="CA61" i="9" s="1" a="1"/>
  <c r="CA61" i="9" s="1"/>
  <c r="CB62" i="9" s="1" a="1"/>
  <c r="CB62" i="9" s="1"/>
  <c r="CC63" i="9" s="1" a="1"/>
  <c r="CC63" i="9" s="1"/>
  <c r="CD64" i="9" s="1" a="1"/>
  <c r="CD64" i="9" s="1"/>
  <c r="CE65" i="9" s="1" a="1"/>
  <c r="CE65" i="9" s="1"/>
  <c r="CF66" i="9" s="1" a="1"/>
  <c r="CF66" i="9" s="1"/>
  <c r="CG67" i="9" s="1" a="1"/>
  <c r="CG67" i="9" s="1"/>
  <c r="CH68" i="9" s="1" a="1"/>
  <c r="CH68" i="9" s="1"/>
  <c r="CI69" i="9" s="1" a="1"/>
  <c r="CI69" i="9" s="1"/>
  <c r="CJ70" i="9" s="1" a="1"/>
  <c r="CJ70" i="9" s="1"/>
  <c r="CK71" i="9" s="1" a="1"/>
  <c r="CK71" i="9" s="1"/>
  <c r="CL72" i="9" s="1" a="1"/>
  <c r="CL72" i="9" s="1"/>
  <c r="CM73" i="9" s="1" a="1"/>
  <c r="CM73" i="9" s="1"/>
  <c r="CN74" i="9" s="1" a="1"/>
  <c r="CN74" i="9" s="1"/>
  <c r="CO75" i="9" s="1" a="1"/>
  <c r="CO75" i="9" s="1"/>
  <c r="CP76" i="9" s="1" a="1"/>
  <c r="CP76" i="9" s="1"/>
  <c r="CQ77" i="9" s="1" a="1"/>
  <c r="CQ77" i="9" s="1"/>
  <c r="CR78" i="9" s="1" a="1"/>
  <c r="CR78" i="9" s="1"/>
  <c r="CS79" i="9" s="1" a="1"/>
  <c r="CS79" i="9" s="1"/>
  <c r="CT80" i="9" s="1" a="1"/>
  <c r="CT80" i="9" s="1"/>
  <c r="CU81" i="9" s="1" a="1"/>
  <c r="CU81" i="9" s="1"/>
  <c r="CV82" i="9" s="1" a="1"/>
  <c r="CV82" i="9" s="1"/>
  <c r="CW83" i="9" s="1" a="1"/>
  <c r="CW83" i="9" s="1"/>
  <c r="CX84" i="9" s="1" a="1"/>
  <c r="CX84" i="9" s="1"/>
  <c r="CY85" i="9" s="1" a="1"/>
  <c r="CY85" i="9" s="1"/>
  <c r="CZ86" i="9" s="1" a="1"/>
  <c r="CZ86" i="9" s="1"/>
  <c r="DA87" i="9" s="1" a="1"/>
  <c r="DA87" i="9" s="1"/>
  <c r="DB88" i="9" s="1" a="1"/>
  <c r="DB88" i="9" s="1"/>
  <c r="DC89" i="9" s="1" a="1"/>
  <c r="DC89" i="9" s="1"/>
  <c r="DD90" i="9" s="1" a="1"/>
  <c r="DD90" i="9" s="1"/>
  <c r="DE91" i="9" s="1" a="1"/>
  <c r="DE91" i="9" s="1"/>
  <c r="DF92" i="9" s="1" a="1"/>
  <c r="DF92" i="9" s="1"/>
  <c r="DG93" i="9" s="1" a="1"/>
  <c r="DG93" i="9" s="1"/>
  <c r="U2" i="9" a="1"/>
  <c r="U2" i="9" s="1"/>
  <c r="V3" i="9" s="1" a="1"/>
  <c r="V3" i="9" s="1"/>
  <c r="W4" i="9" s="1" a="1"/>
  <c r="W4" i="9" s="1"/>
  <c r="X5" i="9" s="1" a="1"/>
  <c r="X5" i="9" s="1"/>
  <c r="Y6" i="9" s="1" a="1"/>
  <c r="Y6" i="9" s="1"/>
  <c r="Z7" i="9" s="1" a="1"/>
  <c r="Z7" i="9" s="1"/>
  <c r="AA8" i="9" s="1" a="1"/>
  <c r="AA8" i="9" s="1"/>
  <c r="AB9" i="9" s="1" a="1"/>
  <c r="AB9" i="9" s="1"/>
  <c r="AC10" i="9" s="1" a="1"/>
  <c r="AC10" i="9" s="1"/>
  <c r="AD11" i="9" s="1" a="1"/>
  <c r="AD11" i="9" s="1"/>
  <c r="AE12" i="9" s="1" a="1"/>
  <c r="AE12" i="9" s="1"/>
  <c r="AF13" i="9" s="1" a="1"/>
  <c r="AF13" i="9" s="1"/>
  <c r="AG14" i="9" s="1" a="1"/>
  <c r="AG14" i="9" s="1"/>
  <c r="AH15" i="9" s="1" a="1"/>
  <c r="AH15" i="9" s="1"/>
  <c r="AI16" i="9" s="1" a="1"/>
  <c r="AI16" i="9" s="1"/>
  <c r="AJ17" i="9" s="1" a="1"/>
  <c r="AJ17" i="9" s="1"/>
  <c r="AK18" i="9" s="1" a="1"/>
  <c r="AK18" i="9" s="1"/>
  <c r="AL19" i="9" s="1" a="1"/>
  <c r="AL19" i="9" s="1"/>
  <c r="AM20" i="9" s="1" a="1"/>
  <c r="AM20" i="9" s="1"/>
  <c r="AN21" i="9" s="1" a="1"/>
  <c r="AN21" i="9" s="1"/>
  <c r="AO22" i="9" s="1" a="1"/>
  <c r="AO22" i="9" s="1"/>
  <c r="AP23" i="9" s="1" a="1"/>
  <c r="AP23" i="9" s="1"/>
  <c r="AQ24" i="9" s="1" a="1"/>
  <c r="AQ24" i="9" s="1"/>
  <c r="AR25" i="9" s="1" a="1"/>
  <c r="AR25" i="9" s="1"/>
  <c r="AS26" i="9" s="1" a="1"/>
  <c r="AS26" i="9" s="1"/>
  <c r="AT27" i="9" s="1" a="1"/>
  <c r="AT27" i="9" s="1"/>
  <c r="AU28" i="9" s="1" a="1"/>
  <c r="AU28" i="9" s="1"/>
  <c r="AV29" i="9" s="1" a="1"/>
  <c r="AV29" i="9" s="1"/>
  <c r="AW30" i="9" s="1" a="1"/>
  <c r="AW30" i="9" s="1"/>
  <c r="AX31" i="9" s="1" a="1"/>
  <c r="AX31" i="9" s="1"/>
  <c r="AY32" i="9" s="1" a="1"/>
  <c r="AY32" i="9" s="1"/>
  <c r="AZ33" i="9" s="1" a="1"/>
  <c r="AZ33" i="9" s="1"/>
  <c r="BA34" i="9" s="1" a="1"/>
  <c r="BA34" i="9" s="1"/>
  <c r="BB35" i="9" s="1" a="1"/>
  <c r="BB35" i="9" s="1"/>
  <c r="BC36" i="9" s="1" a="1"/>
  <c r="BC36" i="9" s="1"/>
  <c r="BD37" i="9" s="1" a="1"/>
  <c r="BD37" i="9" s="1"/>
  <c r="BE38" i="9" s="1" a="1"/>
  <c r="BE38" i="9" s="1"/>
  <c r="BF39" i="9" s="1" a="1"/>
  <c r="BF39" i="9" s="1"/>
  <c r="BG40" i="9" s="1" a="1"/>
  <c r="BG40" i="9" s="1"/>
  <c r="BH41" i="9" s="1" a="1"/>
  <c r="BH41" i="9" s="1"/>
  <c r="BI42" i="9" s="1" a="1"/>
  <c r="BI42" i="9" s="1"/>
  <c r="BJ43" i="9" s="1" a="1"/>
  <c r="BJ43" i="9" s="1"/>
  <c r="BK44" i="9" s="1" a="1"/>
  <c r="BK44" i="9" s="1"/>
  <c r="BL45" i="9" s="1" a="1"/>
  <c r="BL45" i="9" s="1"/>
  <c r="BM46" i="9" s="1" a="1"/>
  <c r="BM46" i="9" s="1"/>
  <c r="BN47" i="9" s="1" a="1"/>
  <c r="BN47" i="9" s="1"/>
  <c r="BO48" i="9" s="1" a="1"/>
  <c r="BO48" i="9" s="1"/>
  <c r="BP49" i="9" s="1" a="1"/>
  <c r="BP49" i="9" s="1"/>
  <c r="BQ50" i="9" s="1" a="1"/>
  <c r="BQ50" i="9" s="1"/>
  <c r="BR51" i="9" s="1" a="1"/>
  <c r="BR51" i="9" s="1"/>
  <c r="BS52" i="9" s="1" a="1"/>
  <c r="BS52" i="9" s="1"/>
  <c r="BT53" i="9" s="1" a="1"/>
  <c r="BT53" i="9" s="1"/>
  <c r="BU54" i="9" s="1" a="1"/>
  <c r="BU54" i="9" s="1"/>
  <c r="BV55" i="9" s="1" a="1"/>
  <c r="BV55" i="9" s="1"/>
  <c r="BW56" i="9" s="1" a="1"/>
  <c r="BW56" i="9" s="1"/>
  <c r="BX57" i="9" s="1" a="1"/>
  <c r="BX57" i="9" s="1"/>
  <c r="BY58" i="9" s="1" a="1"/>
  <c r="BY58" i="9" s="1"/>
  <c r="BZ59" i="9" s="1" a="1"/>
  <c r="BZ59" i="9" s="1"/>
  <c r="CA60" i="9" s="1" a="1"/>
  <c r="CA60" i="9" s="1"/>
  <c r="CB61" i="9" s="1" a="1"/>
  <c r="CB61" i="9" s="1"/>
  <c r="CC62" i="9" s="1" a="1"/>
  <c r="CC62" i="9" s="1"/>
  <c r="CD63" i="9" s="1" a="1"/>
  <c r="CD63" i="9" s="1"/>
  <c r="CE64" i="9" s="1" a="1"/>
  <c r="CE64" i="9" s="1"/>
  <c r="CF65" i="9" s="1" a="1"/>
  <c r="CF65" i="9" s="1"/>
  <c r="CG66" i="9" s="1" a="1"/>
  <c r="CG66" i="9" s="1"/>
  <c r="CH67" i="9" s="1" a="1"/>
  <c r="CH67" i="9" s="1"/>
  <c r="CI68" i="9" s="1" a="1"/>
  <c r="CI68" i="9" s="1"/>
  <c r="CJ69" i="9" s="1" a="1"/>
  <c r="CJ69" i="9" s="1"/>
  <c r="CK70" i="9" s="1" a="1"/>
  <c r="CK70" i="9" s="1"/>
  <c r="CL71" i="9" s="1" a="1"/>
  <c r="CL71" i="9" s="1"/>
  <c r="CM72" i="9" s="1" a="1"/>
  <c r="CM72" i="9" s="1"/>
  <c r="CN73" i="9" s="1" a="1"/>
  <c r="CN73" i="9" s="1"/>
  <c r="CO74" i="9" s="1" a="1"/>
  <c r="CO74" i="9" s="1"/>
  <c r="CP75" i="9" s="1" a="1"/>
  <c r="CP75" i="9" s="1"/>
  <c r="CQ76" i="9" s="1" a="1"/>
  <c r="CQ76" i="9" s="1"/>
  <c r="CR77" i="9" s="1" a="1"/>
  <c r="CR77" i="9" s="1"/>
  <c r="CS78" i="9" s="1" a="1"/>
  <c r="CS78" i="9" s="1"/>
  <c r="CT79" i="9" s="1" a="1"/>
  <c r="CT79" i="9" s="1"/>
  <c r="CU80" i="9" s="1" a="1"/>
  <c r="CU80" i="9" s="1"/>
  <c r="CV81" i="9" s="1" a="1"/>
  <c r="CV81" i="9" s="1"/>
  <c r="CW82" i="9" s="1" a="1"/>
  <c r="CW82" i="9" s="1"/>
  <c r="CX83" i="9" s="1" a="1"/>
  <c r="CX83" i="9" s="1"/>
  <c r="CY84" i="9" s="1" a="1"/>
  <c r="CY84" i="9" s="1"/>
  <c r="CZ85" i="9" s="1" a="1"/>
  <c r="CZ85" i="9" s="1"/>
  <c r="DA86" i="9" s="1" a="1"/>
  <c r="DA86" i="9" s="1"/>
  <c r="DB87" i="9" s="1" a="1"/>
  <c r="DB87" i="9" s="1"/>
  <c r="DC88" i="9" s="1" a="1"/>
  <c r="DC88" i="9" s="1"/>
  <c r="DD89" i="9" s="1" a="1"/>
  <c r="DD89" i="9" s="1"/>
  <c r="DE90" i="9" s="1" a="1"/>
  <c r="DE90" i="9" s="1"/>
  <c r="DF91" i="9" s="1" a="1"/>
  <c r="DF91" i="9" s="1"/>
  <c r="DG92" i="9" s="1" a="1"/>
  <c r="DG92" i="9" s="1"/>
  <c r="V2" i="9" a="1"/>
  <c r="V2" i="9" s="1"/>
  <c r="W3" i="9" s="1" a="1"/>
  <c r="W3" i="9" s="1"/>
  <c r="X4" i="9" s="1" a="1"/>
  <c r="X4" i="9" s="1"/>
  <c r="Y5" i="9" s="1" a="1"/>
  <c r="Y5" i="9" s="1"/>
  <c r="Z6" i="9" s="1" a="1"/>
  <c r="Z6" i="9" s="1"/>
  <c r="AA7" i="9" s="1" a="1"/>
  <c r="AA7" i="9" s="1"/>
  <c r="AB8" i="9" s="1" a="1"/>
  <c r="AB8" i="9" s="1"/>
  <c r="AC9" i="9" s="1" a="1"/>
  <c r="AC9" i="9" s="1"/>
  <c r="AD10" i="9" s="1" a="1"/>
  <c r="AD10" i="9" s="1"/>
  <c r="AE11" i="9" s="1" a="1"/>
  <c r="AE11" i="9" s="1"/>
  <c r="AF12" i="9" s="1" a="1"/>
  <c r="AF12" i="9" s="1"/>
  <c r="AG13" i="9" s="1" a="1"/>
  <c r="AG13" i="9" s="1"/>
  <c r="AH14" i="9" s="1" a="1"/>
  <c r="AH14" i="9" s="1"/>
  <c r="AI15" i="9" s="1" a="1"/>
  <c r="AI15" i="9" s="1"/>
  <c r="AJ16" i="9" s="1" a="1"/>
  <c r="AJ16" i="9" s="1"/>
  <c r="AK17" i="9" s="1" a="1"/>
  <c r="AK17" i="9" s="1"/>
  <c r="AL18" i="9" s="1" a="1"/>
  <c r="AL18" i="9" s="1"/>
  <c r="AM19" i="9" s="1" a="1"/>
  <c r="AM19" i="9" s="1"/>
  <c r="AN20" i="9" s="1" a="1"/>
  <c r="AN20" i="9" s="1"/>
  <c r="AO21" i="9" s="1" a="1"/>
  <c r="AO21" i="9" s="1"/>
  <c r="AP22" i="9" s="1" a="1"/>
  <c r="AP22" i="9" s="1"/>
  <c r="AQ23" i="9" s="1" a="1"/>
  <c r="AQ23" i="9" s="1"/>
  <c r="AR24" i="9" s="1" a="1"/>
  <c r="AR24" i="9" s="1"/>
  <c r="AS25" i="9" s="1" a="1"/>
  <c r="AS25" i="9" s="1"/>
  <c r="AT26" i="9" s="1" a="1"/>
  <c r="AT26" i="9" s="1"/>
  <c r="AU27" i="9" s="1" a="1"/>
  <c r="AU27" i="9" s="1"/>
  <c r="AV28" i="9" s="1" a="1"/>
  <c r="AV28" i="9" s="1"/>
  <c r="AW29" i="9" s="1" a="1"/>
  <c r="AW29" i="9" s="1"/>
  <c r="AX30" i="9" s="1" a="1"/>
  <c r="AX30" i="9" s="1"/>
  <c r="AY31" i="9" s="1" a="1"/>
  <c r="AY31" i="9" s="1"/>
  <c r="AZ32" i="9" s="1" a="1"/>
  <c r="AZ32" i="9" s="1"/>
  <c r="BA33" i="9" s="1" a="1"/>
  <c r="BA33" i="9" s="1"/>
  <c r="BB34" i="9" s="1" a="1"/>
  <c r="BB34" i="9" s="1"/>
  <c r="BC35" i="9" s="1" a="1"/>
  <c r="BC35" i="9" s="1"/>
  <c r="BD36" i="9" s="1" a="1"/>
  <c r="BD36" i="9" s="1"/>
  <c r="BE37" i="9" s="1" a="1"/>
  <c r="BE37" i="9" s="1"/>
  <c r="BF38" i="9" s="1" a="1"/>
  <c r="BF38" i="9" s="1"/>
  <c r="BG39" i="9" s="1" a="1"/>
  <c r="BG39" i="9" s="1"/>
  <c r="BH40" i="9" s="1" a="1"/>
  <c r="BH40" i="9" s="1"/>
  <c r="BI41" i="9" s="1" a="1"/>
  <c r="BI41" i="9" s="1"/>
  <c r="BJ42" i="9" s="1" a="1"/>
  <c r="BJ42" i="9" s="1"/>
  <c r="BK43" i="9" s="1" a="1"/>
  <c r="BK43" i="9" s="1"/>
  <c r="BL44" i="9" s="1" a="1"/>
  <c r="BL44" i="9" s="1"/>
  <c r="BM45" i="9" s="1" a="1"/>
  <c r="BM45" i="9" s="1"/>
  <c r="BN46" i="9" s="1" a="1"/>
  <c r="BN46" i="9" s="1"/>
  <c r="BO47" i="9" s="1" a="1"/>
  <c r="BO47" i="9" s="1"/>
  <c r="BP48" i="9" s="1" a="1"/>
  <c r="BP48" i="9" s="1"/>
  <c r="BQ49" i="9" s="1" a="1"/>
  <c r="BQ49" i="9" s="1"/>
  <c r="BR50" i="9" s="1" a="1"/>
  <c r="BR50" i="9" s="1"/>
  <c r="BS51" i="9" s="1" a="1"/>
  <c r="BS51" i="9" s="1"/>
  <c r="BT52" i="9" s="1" a="1"/>
  <c r="BT52" i="9" s="1"/>
  <c r="BU53" i="9" s="1" a="1"/>
  <c r="BU53" i="9" s="1"/>
  <c r="BV54" i="9" s="1" a="1"/>
  <c r="BV54" i="9" s="1"/>
  <c r="BW55" i="9" s="1" a="1"/>
  <c r="BW55" i="9" s="1"/>
  <c r="BX56" i="9" s="1" a="1"/>
  <c r="BX56" i="9" s="1"/>
  <c r="BY57" i="9" s="1" a="1"/>
  <c r="BY57" i="9" s="1"/>
  <c r="BZ58" i="9" s="1" a="1"/>
  <c r="BZ58" i="9" s="1"/>
  <c r="CA59" i="9" s="1" a="1"/>
  <c r="CA59" i="9" s="1"/>
  <c r="CB60" i="9" s="1" a="1"/>
  <c r="CB60" i="9" s="1"/>
  <c r="CC61" i="9" s="1" a="1"/>
  <c r="CC61" i="9" s="1"/>
  <c r="CD62" i="9" s="1" a="1"/>
  <c r="CD62" i="9" s="1"/>
  <c r="CE63" i="9" s="1" a="1"/>
  <c r="CE63" i="9" s="1"/>
  <c r="CF64" i="9" s="1" a="1"/>
  <c r="CF64" i="9" s="1"/>
  <c r="CG65" i="9" s="1" a="1"/>
  <c r="CG65" i="9" s="1"/>
  <c r="CH66" i="9" s="1" a="1"/>
  <c r="CH66" i="9" s="1"/>
  <c r="CI67" i="9" s="1" a="1"/>
  <c r="CI67" i="9" s="1"/>
  <c r="CJ68" i="9" s="1" a="1"/>
  <c r="CJ68" i="9" s="1"/>
  <c r="CK69" i="9" s="1" a="1"/>
  <c r="CK69" i="9" s="1"/>
  <c r="CL70" i="9" s="1" a="1"/>
  <c r="CL70" i="9" s="1"/>
  <c r="CM71" i="9" s="1" a="1"/>
  <c r="CM71" i="9" s="1"/>
  <c r="CN72" i="9" s="1" a="1"/>
  <c r="CN72" i="9" s="1"/>
  <c r="CO73" i="9" s="1" a="1"/>
  <c r="CO73" i="9" s="1"/>
  <c r="CP74" i="9" s="1" a="1"/>
  <c r="CP74" i="9" s="1"/>
  <c r="CQ75" i="9" s="1" a="1"/>
  <c r="CQ75" i="9" s="1"/>
  <c r="CR76" i="9" s="1" a="1"/>
  <c r="CR76" i="9" s="1"/>
  <c r="CS77" i="9" s="1" a="1"/>
  <c r="CS77" i="9" s="1"/>
  <c r="CT78" i="9" s="1" a="1"/>
  <c r="CT78" i="9" s="1"/>
  <c r="CU79" i="9" s="1" a="1"/>
  <c r="CU79" i="9" s="1"/>
  <c r="CV80" i="9" s="1" a="1"/>
  <c r="CV80" i="9" s="1"/>
  <c r="CW81" i="9" s="1" a="1"/>
  <c r="CW81" i="9" s="1"/>
  <c r="CX82" i="9" s="1" a="1"/>
  <c r="CX82" i="9" s="1"/>
  <c r="CY83" i="9" s="1" a="1"/>
  <c r="CY83" i="9" s="1"/>
  <c r="CZ84" i="9" s="1" a="1"/>
  <c r="CZ84" i="9" s="1"/>
  <c r="DA85" i="9" s="1" a="1"/>
  <c r="DA85" i="9" s="1"/>
  <c r="DB86" i="9" s="1" a="1"/>
  <c r="DB86" i="9" s="1"/>
  <c r="DC87" i="9" s="1" a="1"/>
  <c r="DC87" i="9" s="1"/>
  <c r="DD88" i="9" s="1" a="1"/>
  <c r="DD88" i="9" s="1"/>
  <c r="DE89" i="9" s="1" a="1"/>
  <c r="DE89" i="9" s="1"/>
  <c r="DF90" i="9" s="1" a="1"/>
  <c r="DF90" i="9" s="1"/>
  <c r="DG91" i="9" s="1" a="1"/>
  <c r="DG91" i="9" s="1"/>
  <c r="W2" i="9" a="1"/>
  <c r="W2" i="9" s="1"/>
  <c r="X3" i="9" s="1" a="1"/>
  <c r="X3" i="9" s="1"/>
  <c r="Y4" i="9" s="1" a="1"/>
  <c r="Y4" i="9" s="1"/>
  <c r="Z5" i="9" s="1" a="1"/>
  <c r="Z5" i="9" s="1"/>
  <c r="AA6" i="9" s="1" a="1"/>
  <c r="AA6" i="9" s="1"/>
  <c r="AB7" i="9" s="1" a="1"/>
  <c r="AB7" i="9" s="1"/>
  <c r="AC8" i="9" s="1" a="1"/>
  <c r="AC8" i="9" s="1"/>
  <c r="AD9" i="9" s="1" a="1"/>
  <c r="AD9" i="9" s="1"/>
  <c r="AE10" i="9" s="1" a="1"/>
  <c r="AE10" i="9" s="1"/>
  <c r="AF11" i="9" s="1" a="1"/>
  <c r="AF11" i="9" s="1"/>
  <c r="AG12" i="9" s="1" a="1"/>
  <c r="AG12" i="9" s="1"/>
  <c r="AH13" i="9" s="1" a="1"/>
  <c r="AH13" i="9" s="1"/>
  <c r="AI14" i="9" s="1" a="1"/>
  <c r="AI14" i="9" s="1"/>
  <c r="AJ15" i="9" s="1" a="1"/>
  <c r="AJ15" i="9" s="1"/>
  <c r="AK16" i="9" s="1" a="1"/>
  <c r="AK16" i="9" s="1"/>
  <c r="AL17" i="9" s="1" a="1"/>
  <c r="AL17" i="9" s="1"/>
  <c r="AM18" i="9" s="1" a="1"/>
  <c r="AM18" i="9" s="1"/>
  <c r="AN19" i="9" s="1" a="1"/>
  <c r="AN19" i="9" s="1"/>
  <c r="AO20" i="9" s="1" a="1"/>
  <c r="AO20" i="9" s="1"/>
  <c r="AP21" i="9" s="1" a="1"/>
  <c r="AP21" i="9" s="1"/>
  <c r="AQ22" i="9" s="1" a="1"/>
  <c r="AQ22" i="9" s="1"/>
  <c r="AR23" i="9" s="1" a="1"/>
  <c r="AR23" i="9" s="1"/>
  <c r="AS24" i="9" s="1" a="1"/>
  <c r="AS24" i="9" s="1"/>
  <c r="AT25" i="9" s="1" a="1"/>
  <c r="AT25" i="9" s="1"/>
  <c r="AU26" i="9" s="1" a="1"/>
  <c r="AU26" i="9" s="1"/>
  <c r="AV27" i="9" s="1" a="1"/>
  <c r="AV27" i="9" s="1"/>
  <c r="AW28" i="9" s="1" a="1"/>
  <c r="AW28" i="9" s="1"/>
  <c r="AX29" i="9" s="1" a="1"/>
  <c r="AX29" i="9" s="1"/>
  <c r="AY30" i="9" s="1" a="1"/>
  <c r="AY30" i="9" s="1"/>
  <c r="AZ31" i="9" s="1" a="1"/>
  <c r="AZ31" i="9" s="1"/>
  <c r="BA32" i="9" s="1" a="1"/>
  <c r="BA32" i="9" s="1"/>
  <c r="BB33" i="9" s="1" a="1"/>
  <c r="BB33" i="9" s="1"/>
  <c r="BC34" i="9" s="1" a="1"/>
  <c r="BC34" i="9" s="1"/>
  <c r="BD35" i="9" s="1" a="1"/>
  <c r="BD35" i="9" s="1"/>
  <c r="BE36" i="9" s="1" a="1"/>
  <c r="BE36" i="9" s="1"/>
  <c r="BF37" i="9" s="1" a="1"/>
  <c r="BF37" i="9" s="1"/>
  <c r="BG38" i="9" s="1" a="1"/>
  <c r="BG38" i="9" s="1"/>
  <c r="BH39" i="9" s="1" a="1"/>
  <c r="BH39" i="9" s="1"/>
  <c r="BI40" i="9" s="1" a="1"/>
  <c r="BI40" i="9" s="1"/>
  <c r="BJ41" i="9" s="1" a="1"/>
  <c r="BJ41" i="9" s="1"/>
  <c r="BK42" i="9" s="1" a="1"/>
  <c r="BK42" i="9" s="1"/>
  <c r="BL43" i="9" s="1" a="1"/>
  <c r="BL43" i="9" s="1"/>
  <c r="BM44" i="9" s="1" a="1"/>
  <c r="BM44" i="9" s="1"/>
  <c r="BN45" i="9" s="1" a="1"/>
  <c r="BN45" i="9" s="1"/>
  <c r="BO46" i="9" s="1" a="1"/>
  <c r="BO46" i="9" s="1"/>
  <c r="BP47" i="9" s="1" a="1"/>
  <c r="BP47" i="9" s="1"/>
  <c r="BQ48" i="9" s="1" a="1"/>
  <c r="BQ48" i="9" s="1"/>
  <c r="BR49" i="9" s="1" a="1"/>
  <c r="BR49" i="9" s="1"/>
  <c r="BS50" i="9" s="1" a="1"/>
  <c r="BS50" i="9" s="1"/>
  <c r="BT51" i="9" s="1" a="1"/>
  <c r="BT51" i="9" s="1"/>
  <c r="BU52" i="9" s="1" a="1"/>
  <c r="BU52" i="9" s="1"/>
  <c r="BV53" i="9" s="1" a="1"/>
  <c r="BV53" i="9" s="1"/>
  <c r="BW54" i="9" s="1" a="1"/>
  <c r="BW54" i="9" s="1"/>
  <c r="BX55" i="9" s="1" a="1"/>
  <c r="BX55" i="9" s="1"/>
  <c r="BY56" i="9" s="1" a="1"/>
  <c r="BY56" i="9" s="1"/>
  <c r="BZ57" i="9" s="1" a="1"/>
  <c r="BZ57" i="9" s="1"/>
  <c r="CA58" i="9" s="1" a="1"/>
  <c r="CA58" i="9" s="1"/>
  <c r="CB59" i="9" s="1" a="1"/>
  <c r="CB59" i="9" s="1"/>
  <c r="CC60" i="9" s="1" a="1"/>
  <c r="CC60" i="9" s="1"/>
  <c r="CD61" i="9" s="1" a="1"/>
  <c r="CD61" i="9" s="1"/>
  <c r="CE62" i="9" s="1" a="1"/>
  <c r="CE62" i="9" s="1"/>
  <c r="CF63" i="9" s="1" a="1"/>
  <c r="CF63" i="9" s="1"/>
  <c r="CG64" i="9" s="1" a="1"/>
  <c r="CG64" i="9" s="1"/>
  <c r="CH65" i="9" s="1" a="1"/>
  <c r="CH65" i="9" s="1"/>
  <c r="CI66" i="9" s="1" a="1"/>
  <c r="CI66" i="9" s="1"/>
  <c r="CJ67" i="9" s="1" a="1"/>
  <c r="CJ67" i="9" s="1"/>
  <c r="CK68" i="9" s="1" a="1"/>
  <c r="CK68" i="9" s="1"/>
  <c r="CL69" i="9" s="1" a="1"/>
  <c r="CL69" i="9" s="1"/>
  <c r="CM70" i="9" s="1" a="1"/>
  <c r="CM70" i="9" s="1"/>
  <c r="CN71" i="9" s="1" a="1"/>
  <c r="CN71" i="9" s="1"/>
  <c r="CO72" i="9" s="1" a="1"/>
  <c r="CO72" i="9" s="1"/>
  <c r="CP73" i="9" s="1" a="1"/>
  <c r="CP73" i="9" s="1"/>
  <c r="CQ74" i="9" s="1" a="1"/>
  <c r="CQ74" i="9" s="1"/>
  <c r="CR75" i="9" s="1" a="1"/>
  <c r="CR75" i="9" s="1"/>
  <c r="CS76" i="9" s="1" a="1"/>
  <c r="CS76" i="9" s="1"/>
  <c r="CT77" i="9" s="1" a="1"/>
  <c r="CT77" i="9" s="1"/>
  <c r="CU78" i="9" s="1" a="1"/>
  <c r="CU78" i="9" s="1"/>
  <c r="CV79" i="9" s="1" a="1"/>
  <c r="CV79" i="9" s="1"/>
  <c r="CW80" i="9" s="1" a="1"/>
  <c r="CW80" i="9" s="1"/>
  <c r="CX81" i="9" s="1" a="1"/>
  <c r="CX81" i="9" s="1"/>
  <c r="CY82" i="9" s="1" a="1"/>
  <c r="CY82" i="9" s="1"/>
  <c r="CZ83" i="9" s="1" a="1"/>
  <c r="CZ83" i="9" s="1"/>
  <c r="DA84" i="9" s="1" a="1"/>
  <c r="DA84" i="9" s="1"/>
  <c r="DB85" i="9" s="1" a="1"/>
  <c r="DB85" i="9" s="1"/>
  <c r="DC86" i="9" s="1" a="1"/>
  <c r="DC86" i="9" s="1"/>
  <c r="DD87" i="9" s="1" a="1"/>
  <c r="DD87" i="9" s="1"/>
  <c r="DE88" i="9" s="1" a="1"/>
  <c r="DE88" i="9" s="1"/>
  <c r="DF89" i="9" s="1" a="1"/>
  <c r="DF89" i="9" s="1"/>
  <c r="DG90" i="9" s="1" a="1"/>
  <c r="DG90" i="9" s="1"/>
  <c r="X2" i="9" a="1"/>
  <c r="X2" i="9" s="1"/>
  <c r="Y3" i="9" s="1" a="1"/>
  <c r="Y3" i="9" s="1"/>
  <c r="Z4" i="9" s="1" a="1"/>
  <c r="Z4" i="9" s="1"/>
  <c r="AA5" i="9" s="1" a="1"/>
  <c r="AA5" i="9" s="1"/>
  <c r="AB6" i="9" s="1" a="1"/>
  <c r="AB6" i="9" s="1"/>
  <c r="AC7" i="9" s="1" a="1"/>
  <c r="AC7" i="9" s="1"/>
  <c r="AD8" i="9" s="1" a="1"/>
  <c r="AD8" i="9" s="1"/>
  <c r="AE9" i="9" s="1" a="1"/>
  <c r="AE9" i="9" s="1"/>
  <c r="AF10" i="9" s="1" a="1"/>
  <c r="AF10" i="9" s="1"/>
  <c r="AG11" i="9" s="1" a="1"/>
  <c r="AG11" i="9" s="1"/>
  <c r="AH12" i="9" s="1" a="1"/>
  <c r="AH12" i="9" s="1"/>
  <c r="AI13" i="9" s="1" a="1"/>
  <c r="AI13" i="9" s="1"/>
  <c r="AJ14" i="9" s="1" a="1"/>
  <c r="AJ14" i="9" s="1"/>
  <c r="AK15" i="9" s="1" a="1"/>
  <c r="AK15" i="9" s="1"/>
  <c r="AL16" i="9" s="1" a="1"/>
  <c r="AL16" i="9" s="1"/>
  <c r="AM17" i="9" s="1" a="1"/>
  <c r="AM17" i="9" s="1"/>
  <c r="AN18" i="9" s="1" a="1"/>
  <c r="AN18" i="9" s="1"/>
  <c r="AO19" i="9" s="1" a="1"/>
  <c r="AO19" i="9" s="1"/>
  <c r="AP20" i="9" s="1" a="1"/>
  <c r="AP20" i="9" s="1"/>
  <c r="AQ21" i="9" s="1" a="1"/>
  <c r="AQ21" i="9" s="1"/>
  <c r="AR22" i="9" s="1" a="1"/>
  <c r="AR22" i="9" s="1"/>
  <c r="AS23" i="9" s="1" a="1"/>
  <c r="AS23" i="9" s="1"/>
  <c r="AT24" i="9" s="1" a="1"/>
  <c r="AT24" i="9" s="1"/>
  <c r="AU25" i="9" s="1" a="1"/>
  <c r="AU25" i="9" s="1"/>
  <c r="AV26" i="9" s="1" a="1"/>
  <c r="AV26" i="9" s="1"/>
  <c r="AW27" i="9" s="1" a="1"/>
  <c r="AW27" i="9" s="1"/>
  <c r="AX28" i="9" s="1" a="1"/>
  <c r="AX28" i="9" s="1"/>
  <c r="AY29" i="9" s="1" a="1"/>
  <c r="AY29" i="9" s="1"/>
  <c r="AZ30" i="9" s="1" a="1"/>
  <c r="AZ30" i="9" s="1"/>
  <c r="BA31" i="9" s="1" a="1"/>
  <c r="BA31" i="9" s="1"/>
  <c r="BB32" i="9" s="1" a="1"/>
  <c r="BB32" i="9" s="1"/>
  <c r="BC33" i="9" s="1" a="1"/>
  <c r="BC33" i="9" s="1"/>
  <c r="BD34" i="9" s="1" a="1"/>
  <c r="BD34" i="9" s="1"/>
  <c r="BE35" i="9" s="1" a="1"/>
  <c r="BE35" i="9" s="1"/>
  <c r="BF36" i="9" s="1" a="1"/>
  <c r="BF36" i="9" s="1"/>
  <c r="BG37" i="9" s="1" a="1"/>
  <c r="BG37" i="9" s="1"/>
  <c r="BH38" i="9" s="1" a="1"/>
  <c r="BH38" i="9" s="1"/>
  <c r="BI39" i="9" s="1" a="1"/>
  <c r="BI39" i="9" s="1"/>
  <c r="BJ40" i="9" s="1" a="1"/>
  <c r="BJ40" i="9" s="1"/>
  <c r="BK41" i="9" s="1" a="1"/>
  <c r="BK41" i="9" s="1"/>
  <c r="BL42" i="9" s="1" a="1"/>
  <c r="BL42" i="9" s="1"/>
  <c r="BM43" i="9" s="1" a="1"/>
  <c r="BM43" i="9" s="1"/>
  <c r="BN44" i="9" s="1" a="1"/>
  <c r="BN44" i="9" s="1"/>
  <c r="BO45" i="9" s="1" a="1"/>
  <c r="BO45" i="9" s="1"/>
  <c r="BP46" i="9" s="1" a="1"/>
  <c r="BP46" i="9" s="1"/>
  <c r="BQ47" i="9" s="1" a="1"/>
  <c r="BQ47" i="9" s="1"/>
  <c r="BR48" i="9" s="1" a="1"/>
  <c r="BR48" i="9" s="1"/>
  <c r="BS49" i="9" s="1" a="1"/>
  <c r="BS49" i="9" s="1"/>
  <c r="BT50" i="9" s="1" a="1"/>
  <c r="BT50" i="9" s="1"/>
  <c r="BU51" i="9" s="1" a="1"/>
  <c r="BU51" i="9" s="1"/>
  <c r="BV52" i="9" s="1" a="1"/>
  <c r="BV52" i="9" s="1"/>
  <c r="BW53" i="9" s="1" a="1"/>
  <c r="BW53" i="9" s="1"/>
  <c r="BX54" i="9" s="1" a="1"/>
  <c r="BX54" i="9" s="1"/>
  <c r="BY55" i="9" s="1" a="1"/>
  <c r="BY55" i="9" s="1"/>
  <c r="BZ56" i="9" s="1" a="1"/>
  <c r="BZ56" i="9" s="1"/>
  <c r="CA57" i="9" s="1" a="1"/>
  <c r="CA57" i="9" s="1"/>
  <c r="CB58" i="9" s="1" a="1"/>
  <c r="CB58" i="9" s="1"/>
  <c r="CC59" i="9" s="1" a="1"/>
  <c r="CC59" i="9" s="1"/>
  <c r="CD60" i="9" s="1" a="1"/>
  <c r="CD60" i="9" s="1"/>
  <c r="CE61" i="9" s="1" a="1"/>
  <c r="CE61" i="9" s="1"/>
  <c r="CF62" i="9" s="1" a="1"/>
  <c r="CF62" i="9" s="1"/>
  <c r="CG63" i="9" s="1" a="1"/>
  <c r="CG63" i="9" s="1"/>
  <c r="CH64" i="9" s="1" a="1"/>
  <c r="CH64" i="9" s="1"/>
  <c r="CI65" i="9" s="1" a="1"/>
  <c r="CI65" i="9" s="1"/>
  <c r="CJ66" i="9" s="1" a="1"/>
  <c r="CJ66" i="9" s="1"/>
  <c r="CK67" i="9" s="1" a="1"/>
  <c r="CK67" i="9" s="1"/>
  <c r="CL68" i="9" s="1" a="1"/>
  <c r="CL68" i="9" s="1"/>
  <c r="CM69" i="9" s="1" a="1"/>
  <c r="CM69" i="9" s="1"/>
  <c r="CN70" i="9" s="1" a="1"/>
  <c r="CN70" i="9" s="1"/>
  <c r="CO71" i="9" s="1" a="1"/>
  <c r="CO71" i="9" s="1"/>
  <c r="CP72" i="9" s="1" a="1"/>
  <c r="CP72" i="9" s="1"/>
  <c r="CQ73" i="9" s="1" a="1"/>
  <c r="CQ73" i="9" s="1"/>
  <c r="CR74" i="9" s="1" a="1"/>
  <c r="CR74" i="9" s="1"/>
  <c r="CS75" i="9" s="1" a="1"/>
  <c r="CS75" i="9" s="1"/>
  <c r="CT76" i="9" s="1" a="1"/>
  <c r="CT76" i="9" s="1"/>
  <c r="CU77" i="9" s="1" a="1"/>
  <c r="CU77" i="9" s="1"/>
  <c r="CV78" i="9" s="1" a="1"/>
  <c r="CV78" i="9" s="1"/>
  <c r="CW79" i="9" s="1" a="1"/>
  <c r="CW79" i="9" s="1"/>
  <c r="CX80" i="9" s="1" a="1"/>
  <c r="CX80" i="9" s="1"/>
  <c r="CY81" i="9" s="1" a="1"/>
  <c r="CY81" i="9" s="1"/>
  <c r="CZ82" i="9" s="1" a="1"/>
  <c r="CZ82" i="9" s="1"/>
  <c r="DA83" i="9" s="1" a="1"/>
  <c r="DA83" i="9" s="1"/>
  <c r="DB84" i="9" s="1" a="1"/>
  <c r="DB84" i="9" s="1"/>
  <c r="DC85" i="9" s="1" a="1"/>
  <c r="DC85" i="9" s="1"/>
  <c r="DD86" i="9" s="1" a="1"/>
  <c r="DD86" i="9" s="1"/>
  <c r="DE87" i="9" s="1" a="1"/>
  <c r="DE87" i="9" s="1"/>
  <c r="DF88" i="9" s="1" a="1"/>
  <c r="DF88" i="9" s="1"/>
  <c r="DG89" i="9" s="1" a="1"/>
  <c r="DG89" i="9" s="1"/>
  <c r="Y2" i="9" a="1"/>
  <c r="Y2" i="9" s="1"/>
  <c r="Z3" i="9" s="1" a="1"/>
  <c r="Z3" i="9" s="1"/>
  <c r="AA4" i="9" s="1" a="1"/>
  <c r="AA4" i="9" s="1"/>
  <c r="AB5" i="9" s="1" a="1"/>
  <c r="AB5" i="9" s="1"/>
  <c r="AC6" i="9" s="1" a="1"/>
  <c r="AC6" i="9" s="1"/>
  <c r="AD7" i="9" s="1" a="1"/>
  <c r="AD7" i="9" s="1"/>
  <c r="AE8" i="9" s="1" a="1"/>
  <c r="AE8" i="9" s="1"/>
  <c r="AF9" i="9" s="1" a="1"/>
  <c r="AF9" i="9" s="1"/>
  <c r="AG10" i="9" s="1" a="1"/>
  <c r="AG10" i="9" s="1"/>
  <c r="AH11" i="9" s="1" a="1"/>
  <c r="AH11" i="9" s="1"/>
  <c r="AI12" i="9" s="1" a="1"/>
  <c r="AI12" i="9" s="1"/>
  <c r="AJ13" i="9" s="1" a="1"/>
  <c r="AJ13" i="9" s="1"/>
  <c r="AK14" i="9" s="1" a="1"/>
  <c r="AK14" i="9" s="1"/>
  <c r="AL15" i="9" s="1" a="1"/>
  <c r="AL15" i="9" s="1"/>
  <c r="AM16" i="9" s="1" a="1"/>
  <c r="AM16" i="9" s="1"/>
  <c r="AN17" i="9" s="1" a="1"/>
  <c r="AN17" i="9" s="1"/>
  <c r="AO18" i="9" s="1" a="1"/>
  <c r="AO18" i="9" s="1"/>
  <c r="AP19" i="9" s="1" a="1"/>
  <c r="AP19" i="9" s="1"/>
  <c r="AQ20" i="9" s="1" a="1"/>
  <c r="AQ20" i="9" s="1"/>
  <c r="AR21" i="9" s="1" a="1"/>
  <c r="AR21" i="9" s="1"/>
  <c r="AS22" i="9" s="1" a="1"/>
  <c r="AS22" i="9" s="1"/>
  <c r="AT23" i="9" s="1" a="1"/>
  <c r="AT23" i="9" s="1"/>
  <c r="AU24" i="9" s="1" a="1"/>
  <c r="AU24" i="9" s="1"/>
  <c r="AV25" i="9" s="1" a="1"/>
  <c r="AV25" i="9" s="1"/>
  <c r="AW26" i="9" s="1" a="1"/>
  <c r="AW26" i="9" s="1"/>
  <c r="AX27" i="9" s="1" a="1"/>
  <c r="AX27" i="9" s="1"/>
  <c r="AY28" i="9" s="1" a="1"/>
  <c r="AY28" i="9" s="1"/>
  <c r="AZ29" i="9" s="1" a="1"/>
  <c r="AZ29" i="9" s="1"/>
  <c r="BA30" i="9" s="1" a="1"/>
  <c r="BA30" i="9" s="1"/>
  <c r="BB31" i="9" s="1" a="1"/>
  <c r="BB31" i="9" s="1"/>
  <c r="BC32" i="9" s="1" a="1"/>
  <c r="BC32" i="9" s="1"/>
  <c r="BD33" i="9" s="1" a="1"/>
  <c r="BD33" i="9" s="1"/>
  <c r="BE34" i="9" s="1" a="1"/>
  <c r="BE34" i="9" s="1"/>
  <c r="BF35" i="9" s="1" a="1"/>
  <c r="BF35" i="9" s="1"/>
  <c r="BG36" i="9" s="1" a="1"/>
  <c r="BG36" i="9" s="1"/>
  <c r="BH37" i="9" s="1" a="1"/>
  <c r="BH37" i="9" s="1"/>
  <c r="BI38" i="9" s="1" a="1"/>
  <c r="BI38" i="9" s="1"/>
  <c r="BJ39" i="9" s="1" a="1"/>
  <c r="BJ39" i="9" s="1"/>
  <c r="BK40" i="9" s="1" a="1"/>
  <c r="BK40" i="9" s="1"/>
  <c r="BL41" i="9" s="1" a="1"/>
  <c r="BL41" i="9" s="1"/>
  <c r="BM42" i="9" s="1" a="1"/>
  <c r="BM42" i="9" s="1"/>
  <c r="BN43" i="9" s="1" a="1"/>
  <c r="BN43" i="9" s="1"/>
  <c r="BO44" i="9" s="1" a="1"/>
  <c r="BO44" i="9" s="1"/>
  <c r="BP45" i="9" s="1" a="1"/>
  <c r="BP45" i="9" s="1"/>
  <c r="BQ46" i="9" s="1" a="1"/>
  <c r="BQ46" i="9" s="1"/>
  <c r="BR47" i="9" s="1" a="1"/>
  <c r="BR47" i="9" s="1"/>
  <c r="BS48" i="9" s="1" a="1"/>
  <c r="BS48" i="9" s="1"/>
  <c r="BT49" i="9" s="1" a="1"/>
  <c r="BT49" i="9" s="1"/>
  <c r="BU50" i="9" s="1" a="1"/>
  <c r="BU50" i="9" s="1"/>
  <c r="BV51" i="9" s="1" a="1"/>
  <c r="BV51" i="9" s="1"/>
  <c r="BW52" i="9" s="1" a="1"/>
  <c r="BW52" i="9" s="1"/>
  <c r="BX53" i="9" s="1" a="1"/>
  <c r="BX53" i="9" s="1"/>
  <c r="BY54" i="9" s="1" a="1"/>
  <c r="BY54" i="9" s="1"/>
  <c r="BZ55" i="9" s="1" a="1"/>
  <c r="BZ55" i="9" s="1"/>
  <c r="CA56" i="9" s="1" a="1"/>
  <c r="CA56" i="9" s="1"/>
  <c r="CB57" i="9" s="1" a="1"/>
  <c r="CB57" i="9" s="1"/>
  <c r="CC58" i="9" s="1" a="1"/>
  <c r="CC58" i="9" s="1"/>
  <c r="CD59" i="9" s="1" a="1"/>
  <c r="CD59" i="9" s="1"/>
  <c r="CE60" i="9" s="1" a="1"/>
  <c r="CE60" i="9" s="1"/>
  <c r="CF61" i="9" s="1" a="1"/>
  <c r="CF61" i="9" s="1"/>
  <c r="CG62" i="9" s="1" a="1"/>
  <c r="CG62" i="9" s="1"/>
  <c r="CH63" i="9" s="1" a="1"/>
  <c r="CH63" i="9" s="1"/>
  <c r="CI64" i="9" s="1" a="1"/>
  <c r="CI64" i="9" s="1"/>
  <c r="CJ65" i="9" s="1" a="1"/>
  <c r="CJ65" i="9" s="1"/>
  <c r="CK66" i="9" s="1" a="1"/>
  <c r="CK66" i="9" s="1"/>
  <c r="CL67" i="9" s="1" a="1"/>
  <c r="CL67" i="9" s="1"/>
  <c r="CM68" i="9" s="1" a="1"/>
  <c r="CM68" i="9" s="1"/>
  <c r="CN69" i="9" s="1" a="1"/>
  <c r="CN69" i="9" s="1"/>
  <c r="CO70" i="9" s="1" a="1"/>
  <c r="CO70" i="9" s="1"/>
  <c r="CP71" i="9" s="1" a="1"/>
  <c r="CP71" i="9" s="1"/>
  <c r="CQ72" i="9" s="1" a="1"/>
  <c r="CQ72" i="9" s="1"/>
  <c r="CR73" i="9" s="1" a="1"/>
  <c r="CR73" i="9" s="1"/>
  <c r="CS74" i="9" s="1" a="1"/>
  <c r="CS74" i="9" s="1"/>
  <c r="CT75" i="9" s="1" a="1"/>
  <c r="CT75" i="9" s="1"/>
  <c r="CU76" i="9" s="1" a="1"/>
  <c r="CU76" i="9" s="1"/>
  <c r="CV77" i="9" s="1" a="1"/>
  <c r="CV77" i="9" s="1"/>
  <c r="CW78" i="9" s="1" a="1"/>
  <c r="CW78" i="9" s="1"/>
  <c r="CX79" i="9" s="1" a="1"/>
  <c r="CX79" i="9" s="1"/>
  <c r="CY80" i="9" s="1" a="1"/>
  <c r="CY80" i="9" s="1"/>
  <c r="CZ81" i="9" s="1" a="1"/>
  <c r="CZ81" i="9" s="1"/>
  <c r="DA82" i="9" s="1" a="1"/>
  <c r="DA82" i="9" s="1"/>
  <c r="DB83" i="9" s="1" a="1"/>
  <c r="DB83" i="9" s="1"/>
  <c r="DC84" i="9" s="1" a="1"/>
  <c r="DC84" i="9" s="1"/>
  <c r="DD85" i="9" s="1" a="1"/>
  <c r="DD85" i="9" s="1"/>
  <c r="DE86" i="9" s="1" a="1"/>
  <c r="DE86" i="9" s="1"/>
  <c r="DF87" i="9" s="1" a="1"/>
  <c r="DF87" i="9" s="1"/>
  <c r="DG88" i="9" s="1" a="1"/>
  <c r="DG88" i="9" s="1"/>
  <c r="Z2" i="9" a="1"/>
  <c r="Z2" i="9" s="1"/>
  <c r="AA3" i="9" s="1" a="1"/>
  <c r="AA3" i="9" s="1"/>
  <c r="AB4" i="9" s="1" a="1"/>
  <c r="AB4" i="9" s="1"/>
  <c r="AC5" i="9" s="1" a="1"/>
  <c r="AC5" i="9" s="1"/>
  <c r="AD6" i="9" s="1" a="1"/>
  <c r="AD6" i="9" s="1"/>
  <c r="AE7" i="9" s="1" a="1"/>
  <c r="AE7" i="9" s="1"/>
  <c r="AF8" i="9" s="1" a="1"/>
  <c r="AF8" i="9" s="1"/>
  <c r="AG9" i="9" s="1" a="1"/>
  <c r="AG9" i="9" s="1"/>
  <c r="AH10" i="9" s="1" a="1"/>
  <c r="AH10" i="9" s="1"/>
  <c r="AI11" i="9" s="1" a="1"/>
  <c r="AI11" i="9" s="1"/>
  <c r="AJ12" i="9" s="1" a="1"/>
  <c r="AJ12" i="9" s="1"/>
  <c r="AK13" i="9" s="1" a="1"/>
  <c r="AK13" i="9" s="1"/>
  <c r="AL14" i="9" s="1" a="1"/>
  <c r="AL14" i="9" s="1"/>
  <c r="AM15" i="9" s="1" a="1"/>
  <c r="AM15" i="9" s="1"/>
  <c r="AN16" i="9" s="1" a="1"/>
  <c r="AN16" i="9" s="1"/>
  <c r="AO17" i="9" s="1" a="1"/>
  <c r="AO17" i="9" s="1"/>
  <c r="AP18" i="9" s="1" a="1"/>
  <c r="AP18" i="9" s="1"/>
  <c r="AQ19" i="9" s="1" a="1"/>
  <c r="AQ19" i="9" s="1"/>
  <c r="AR20" i="9" s="1" a="1"/>
  <c r="AR20" i="9" s="1"/>
  <c r="AS21" i="9" s="1" a="1"/>
  <c r="AS21" i="9" s="1"/>
  <c r="AT22" i="9" s="1" a="1"/>
  <c r="AT22" i="9" s="1"/>
  <c r="AU23" i="9" s="1" a="1"/>
  <c r="AU23" i="9" s="1"/>
  <c r="AV24" i="9" s="1" a="1"/>
  <c r="AV24" i="9" s="1"/>
  <c r="AW25" i="9" s="1" a="1"/>
  <c r="AW25" i="9" s="1"/>
  <c r="AX26" i="9" s="1" a="1"/>
  <c r="AX26" i="9" s="1"/>
  <c r="AY27" i="9" s="1" a="1"/>
  <c r="AY27" i="9" s="1"/>
  <c r="AZ28" i="9" s="1" a="1"/>
  <c r="AZ28" i="9" s="1"/>
  <c r="BA29" i="9" s="1" a="1"/>
  <c r="BA29" i="9" s="1"/>
  <c r="BB30" i="9" s="1" a="1"/>
  <c r="BB30" i="9" s="1"/>
  <c r="BC31" i="9" s="1" a="1"/>
  <c r="BC31" i="9" s="1"/>
  <c r="BD32" i="9" s="1" a="1"/>
  <c r="BD32" i="9" s="1"/>
  <c r="BE33" i="9" s="1" a="1"/>
  <c r="BE33" i="9" s="1"/>
  <c r="BF34" i="9" s="1" a="1"/>
  <c r="BF34" i="9" s="1"/>
  <c r="BG35" i="9" s="1" a="1"/>
  <c r="BG35" i="9" s="1"/>
  <c r="BH36" i="9" s="1" a="1"/>
  <c r="BH36" i="9" s="1"/>
  <c r="BI37" i="9" s="1" a="1"/>
  <c r="BI37" i="9" s="1"/>
  <c r="BJ38" i="9" s="1" a="1"/>
  <c r="BJ38" i="9" s="1"/>
  <c r="BK39" i="9" s="1" a="1"/>
  <c r="BK39" i="9" s="1"/>
  <c r="BL40" i="9" s="1" a="1"/>
  <c r="BL40" i="9" s="1"/>
  <c r="BM41" i="9" s="1" a="1"/>
  <c r="BM41" i="9" s="1"/>
  <c r="BN42" i="9" s="1" a="1"/>
  <c r="BN42" i="9" s="1"/>
  <c r="BO43" i="9" s="1" a="1"/>
  <c r="BO43" i="9" s="1"/>
  <c r="BP44" i="9" s="1" a="1"/>
  <c r="BP44" i="9" s="1"/>
  <c r="BQ45" i="9" s="1" a="1"/>
  <c r="BQ45" i="9" s="1"/>
  <c r="BR46" i="9" s="1" a="1"/>
  <c r="BR46" i="9" s="1"/>
  <c r="BS47" i="9" s="1" a="1"/>
  <c r="BS47" i="9" s="1"/>
  <c r="BT48" i="9" s="1" a="1"/>
  <c r="BT48" i="9" s="1"/>
  <c r="BU49" i="9" s="1" a="1"/>
  <c r="BU49" i="9" s="1"/>
  <c r="BV50" i="9" s="1" a="1"/>
  <c r="BV50" i="9" s="1"/>
  <c r="BW51" i="9" s="1" a="1"/>
  <c r="BW51" i="9" s="1"/>
  <c r="BX52" i="9" s="1" a="1"/>
  <c r="BX52" i="9" s="1"/>
  <c r="BY53" i="9" s="1" a="1"/>
  <c r="BY53" i="9" s="1"/>
  <c r="BZ54" i="9" s="1" a="1"/>
  <c r="BZ54" i="9" s="1"/>
  <c r="CA55" i="9" s="1" a="1"/>
  <c r="CA55" i="9" s="1"/>
  <c r="CB56" i="9" s="1" a="1"/>
  <c r="CB56" i="9" s="1"/>
  <c r="CC57" i="9" s="1" a="1"/>
  <c r="CC57" i="9" s="1"/>
  <c r="CD58" i="9" s="1" a="1"/>
  <c r="CD58" i="9" s="1"/>
  <c r="CE59" i="9" s="1" a="1"/>
  <c r="CE59" i="9" s="1"/>
  <c r="CF60" i="9" s="1" a="1"/>
  <c r="CF60" i="9" s="1"/>
  <c r="CG61" i="9" s="1" a="1"/>
  <c r="CG61" i="9" s="1"/>
  <c r="CH62" i="9" s="1" a="1"/>
  <c r="CH62" i="9" s="1"/>
  <c r="CI63" i="9" s="1" a="1"/>
  <c r="CI63" i="9" s="1"/>
  <c r="CJ64" i="9" s="1" a="1"/>
  <c r="CJ64" i="9" s="1"/>
  <c r="CK65" i="9" s="1" a="1"/>
  <c r="CK65" i="9" s="1"/>
  <c r="CL66" i="9" s="1" a="1"/>
  <c r="CL66" i="9" s="1"/>
  <c r="CM67" i="9" s="1" a="1"/>
  <c r="CM67" i="9" s="1"/>
  <c r="CN68" i="9" s="1" a="1"/>
  <c r="CN68" i="9" s="1"/>
  <c r="CO69" i="9" s="1" a="1"/>
  <c r="CO69" i="9" s="1"/>
  <c r="CP70" i="9" s="1" a="1"/>
  <c r="CP70" i="9" s="1"/>
  <c r="CQ71" i="9" s="1" a="1"/>
  <c r="CQ71" i="9" s="1"/>
  <c r="CR72" i="9" s="1" a="1"/>
  <c r="CR72" i="9" s="1"/>
  <c r="CS73" i="9" s="1" a="1"/>
  <c r="CS73" i="9" s="1"/>
  <c r="CT74" i="9" s="1" a="1"/>
  <c r="CT74" i="9" s="1"/>
  <c r="CU75" i="9" s="1" a="1"/>
  <c r="CU75" i="9" s="1"/>
  <c r="CV76" i="9" s="1" a="1"/>
  <c r="CV76" i="9" s="1"/>
  <c r="CW77" i="9" s="1" a="1"/>
  <c r="CW77" i="9" s="1"/>
  <c r="CX78" i="9" s="1" a="1"/>
  <c r="CX78" i="9" s="1"/>
  <c r="CY79" i="9" s="1" a="1"/>
  <c r="CY79" i="9" s="1"/>
  <c r="CZ80" i="9" s="1" a="1"/>
  <c r="CZ80" i="9" s="1"/>
  <c r="DA81" i="9" s="1" a="1"/>
  <c r="DA81" i="9" s="1"/>
  <c r="DB82" i="9" s="1" a="1"/>
  <c r="DB82" i="9" s="1"/>
  <c r="DC83" i="9" s="1" a="1"/>
  <c r="DC83" i="9" s="1"/>
  <c r="DD84" i="9" s="1" a="1"/>
  <c r="DD84" i="9" s="1"/>
  <c r="DE85" i="9" s="1" a="1"/>
  <c r="DE85" i="9" s="1"/>
  <c r="DF86" i="9" s="1" a="1"/>
  <c r="DF86" i="9" s="1"/>
  <c r="DG87" i="9" s="1" a="1"/>
  <c r="DG87" i="9" s="1"/>
  <c r="AA2" i="9" a="1"/>
  <c r="AA2" i="9" s="1"/>
  <c r="AB3" i="9" s="1" a="1"/>
  <c r="AB3" i="9" s="1"/>
  <c r="AC4" i="9" s="1" a="1"/>
  <c r="AC4" i="9" s="1"/>
  <c r="AD5" i="9" s="1" a="1"/>
  <c r="AD5" i="9" s="1"/>
  <c r="AE6" i="9" s="1" a="1"/>
  <c r="AE6" i="9" s="1"/>
  <c r="AF7" i="9" s="1" a="1"/>
  <c r="AF7" i="9" s="1"/>
  <c r="AG8" i="9" s="1" a="1"/>
  <c r="AG8" i="9" s="1"/>
  <c r="AH9" i="9" s="1" a="1"/>
  <c r="AH9" i="9" s="1"/>
  <c r="AI10" i="9" s="1" a="1"/>
  <c r="AI10" i="9" s="1"/>
  <c r="AJ11" i="9" s="1" a="1"/>
  <c r="AJ11" i="9" s="1"/>
  <c r="AK12" i="9" s="1" a="1"/>
  <c r="AK12" i="9" s="1"/>
  <c r="AL13" i="9" s="1" a="1"/>
  <c r="AL13" i="9" s="1"/>
  <c r="AM14" i="9" s="1" a="1"/>
  <c r="AM14" i="9" s="1"/>
  <c r="AN15" i="9" s="1" a="1"/>
  <c r="AN15" i="9" s="1"/>
  <c r="AO16" i="9" s="1" a="1"/>
  <c r="AO16" i="9" s="1"/>
  <c r="AP17" i="9" s="1" a="1"/>
  <c r="AP17" i="9" s="1"/>
  <c r="AQ18" i="9" s="1" a="1"/>
  <c r="AQ18" i="9" s="1"/>
  <c r="AR19" i="9" s="1" a="1"/>
  <c r="AR19" i="9" s="1"/>
  <c r="AS20" i="9" s="1" a="1"/>
  <c r="AS20" i="9" s="1"/>
  <c r="AT21" i="9" s="1" a="1"/>
  <c r="AT21" i="9" s="1"/>
  <c r="AU22" i="9" s="1" a="1"/>
  <c r="AU22" i="9" s="1"/>
  <c r="AV23" i="9" s="1" a="1"/>
  <c r="AV23" i="9" s="1"/>
  <c r="AW24" i="9" s="1" a="1"/>
  <c r="AW24" i="9" s="1"/>
  <c r="AX25" i="9" s="1" a="1"/>
  <c r="AX25" i="9" s="1"/>
  <c r="AY26" i="9" s="1" a="1"/>
  <c r="AY26" i="9" s="1"/>
  <c r="AZ27" i="9" s="1" a="1"/>
  <c r="AZ27" i="9" s="1"/>
  <c r="BA28" i="9" s="1" a="1"/>
  <c r="BA28" i="9" s="1"/>
  <c r="BB29" i="9" s="1" a="1"/>
  <c r="BB29" i="9" s="1"/>
  <c r="BC30" i="9" s="1" a="1"/>
  <c r="BC30" i="9" s="1"/>
  <c r="BD31" i="9" s="1" a="1"/>
  <c r="BD31" i="9" s="1"/>
  <c r="BE32" i="9" s="1" a="1"/>
  <c r="BE32" i="9" s="1"/>
  <c r="BF33" i="9" s="1" a="1"/>
  <c r="BF33" i="9" s="1"/>
  <c r="BG34" i="9" s="1" a="1"/>
  <c r="BG34" i="9" s="1"/>
  <c r="BH35" i="9" s="1" a="1"/>
  <c r="BH35" i="9" s="1"/>
  <c r="BI36" i="9" s="1" a="1"/>
  <c r="BI36" i="9" s="1"/>
  <c r="BJ37" i="9" s="1" a="1"/>
  <c r="BJ37" i="9" s="1"/>
  <c r="BK38" i="9" s="1" a="1"/>
  <c r="BK38" i="9" s="1"/>
  <c r="BL39" i="9" s="1" a="1"/>
  <c r="BL39" i="9" s="1"/>
  <c r="BM40" i="9" s="1" a="1"/>
  <c r="BM40" i="9" s="1"/>
  <c r="BN41" i="9" s="1" a="1"/>
  <c r="BN41" i="9" s="1"/>
  <c r="BO42" i="9" s="1" a="1"/>
  <c r="BO42" i="9" s="1"/>
  <c r="BP43" i="9" s="1" a="1"/>
  <c r="BP43" i="9" s="1"/>
  <c r="BQ44" i="9" s="1" a="1"/>
  <c r="BQ44" i="9" s="1"/>
  <c r="BR45" i="9" s="1" a="1"/>
  <c r="BR45" i="9" s="1"/>
  <c r="BS46" i="9" s="1" a="1"/>
  <c r="BS46" i="9" s="1"/>
  <c r="BT47" i="9" s="1" a="1"/>
  <c r="BT47" i="9" s="1"/>
  <c r="BU48" i="9" s="1" a="1"/>
  <c r="BU48" i="9" s="1"/>
  <c r="BV49" i="9" s="1" a="1"/>
  <c r="BV49" i="9" s="1"/>
  <c r="BW50" i="9" s="1" a="1"/>
  <c r="BW50" i="9" s="1"/>
  <c r="BX51" i="9" s="1" a="1"/>
  <c r="BX51" i="9" s="1"/>
  <c r="BY52" i="9" s="1" a="1"/>
  <c r="BY52" i="9" s="1"/>
  <c r="BZ53" i="9" s="1" a="1"/>
  <c r="BZ53" i="9" s="1"/>
  <c r="CA54" i="9" s="1" a="1"/>
  <c r="CA54" i="9" s="1"/>
  <c r="CB55" i="9" s="1" a="1"/>
  <c r="CB55" i="9" s="1"/>
  <c r="CC56" i="9" s="1" a="1"/>
  <c r="CC56" i="9" s="1"/>
  <c r="CD57" i="9" s="1" a="1"/>
  <c r="CD57" i="9" s="1"/>
  <c r="CE58" i="9" s="1" a="1"/>
  <c r="CE58" i="9" s="1"/>
  <c r="CF59" i="9" s="1" a="1"/>
  <c r="CF59" i="9" s="1"/>
  <c r="CG60" i="9" s="1" a="1"/>
  <c r="CG60" i="9" s="1"/>
  <c r="CH61" i="9" s="1" a="1"/>
  <c r="CH61" i="9" s="1"/>
  <c r="CI62" i="9" s="1" a="1"/>
  <c r="CI62" i="9" s="1"/>
  <c r="CJ63" i="9" s="1" a="1"/>
  <c r="CJ63" i="9" s="1"/>
  <c r="CK64" i="9" s="1" a="1"/>
  <c r="CK64" i="9" s="1"/>
  <c r="CL65" i="9" s="1" a="1"/>
  <c r="CL65" i="9" s="1"/>
  <c r="CM66" i="9" s="1" a="1"/>
  <c r="CM66" i="9" s="1"/>
  <c r="CN67" i="9" s="1" a="1"/>
  <c r="CN67" i="9" s="1"/>
  <c r="CO68" i="9" s="1" a="1"/>
  <c r="CO68" i="9" s="1"/>
  <c r="CP69" i="9" s="1" a="1"/>
  <c r="CP69" i="9" s="1"/>
  <c r="CQ70" i="9" s="1" a="1"/>
  <c r="CQ70" i="9" s="1"/>
  <c r="CR71" i="9" s="1" a="1"/>
  <c r="CR71" i="9" s="1"/>
  <c r="CS72" i="9" s="1" a="1"/>
  <c r="CS72" i="9" s="1"/>
  <c r="CT73" i="9" s="1" a="1"/>
  <c r="CT73" i="9" s="1"/>
  <c r="CU74" i="9" s="1" a="1"/>
  <c r="CU74" i="9" s="1"/>
  <c r="CV75" i="9" s="1" a="1"/>
  <c r="CV75" i="9" s="1"/>
  <c r="CW76" i="9" s="1" a="1"/>
  <c r="CW76" i="9" s="1"/>
  <c r="CX77" i="9" s="1" a="1"/>
  <c r="CX77" i="9" s="1"/>
  <c r="CY78" i="9" s="1" a="1"/>
  <c r="CY78" i="9" s="1"/>
  <c r="CZ79" i="9" s="1" a="1"/>
  <c r="CZ79" i="9" s="1"/>
  <c r="DA80" i="9" s="1" a="1"/>
  <c r="DA80" i="9" s="1"/>
  <c r="DB81" i="9" s="1" a="1"/>
  <c r="DB81" i="9" s="1"/>
  <c r="DC82" i="9" s="1" a="1"/>
  <c r="DC82" i="9" s="1"/>
  <c r="DD83" i="9" s="1" a="1"/>
  <c r="DD83" i="9" s="1"/>
  <c r="DE84" i="9" s="1" a="1"/>
  <c r="DE84" i="9" s="1"/>
  <c r="DF85" i="9" s="1" a="1"/>
  <c r="DF85" i="9" s="1"/>
  <c r="DG86" i="9" s="1" a="1"/>
  <c r="DG86" i="9" s="1"/>
  <c r="AB2" i="9" a="1"/>
  <c r="AB2" i="9" s="1"/>
  <c r="AC3" i="9" s="1" a="1"/>
  <c r="AC3" i="9" s="1"/>
  <c r="AD4" i="9" s="1" a="1"/>
  <c r="AD4" i="9" s="1"/>
  <c r="AE5" i="9" s="1" a="1"/>
  <c r="AE5" i="9" s="1"/>
  <c r="AF6" i="9" s="1" a="1"/>
  <c r="AF6" i="9" s="1"/>
  <c r="AG7" i="9" s="1" a="1"/>
  <c r="AG7" i="9" s="1"/>
  <c r="AH8" i="9" s="1" a="1"/>
  <c r="AH8" i="9" s="1"/>
  <c r="AI9" i="9" s="1" a="1"/>
  <c r="AI9" i="9" s="1"/>
  <c r="AJ10" i="9" s="1" a="1"/>
  <c r="AJ10" i="9" s="1"/>
  <c r="AK11" i="9" s="1" a="1"/>
  <c r="AK11" i="9" s="1"/>
  <c r="AL12" i="9" s="1" a="1"/>
  <c r="AL12" i="9" s="1"/>
  <c r="AM13" i="9" s="1" a="1"/>
  <c r="AM13" i="9" s="1"/>
  <c r="AN14" i="9" s="1" a="1"/>
  <c r="AN14" i="9" s="1"/>
  <c r="AO15" i="9" s="1" a="1"/>
  <c r="AO15" i="9" s="1"/>
  <c r="AP16" i="9" s="1" a="1"/>
  <c r="AP16" i="9" s="1"/>
  <c r="AQ17" i="9" s="1" a="1"/>
  <c r="AQ17" i="9" s="1"/>
  <c r="AR18" i="9" s="1" a="1"/>
  <c r="AR18" i="9" s="1"/>
  <c r="AS19" i="9" s="1" a="1"/>
  <c r="AS19" i="9" s="1"/>
  <c r="AT20" i="9" s="1" a="1"/>
  <c r="AT20" i="9" s="1"/>
  <c r="AU21" i="9" s="1" a="1"/>
  <c r="AU21" i="9" s="1"/>
  <c r="AV22" i="9" s="1" a="1"/>
  <c r="AV22" i="9" s="1"/>
  <c r="AW23" i="9" s="1" a="1"/>
  <c r="AW23" i="9" s="1"/>
  <c r="AX24" i="9" s="1" a="1"/>
  <c r="AX24" i="9" s="1"/>
  <c r="AY25" i="9" s="1" a="1"/>
  <c r="AY25" i="9" s="1"/>
  <c r="AZ26" i="9" s="1" a="1"/>
  <c r="AZ26" i="9" s="1"/>
  <c r="BA27" i="9" s="1" a="1"/>
  <c r="BA27" i="9" s="1"/>
  <c r="BB28" i="9" s="1" a="1"/>
  <c r="BB28" i="9" s="1"/>
  <c r="BC29" i="9" s="1" a="1"/>
  <c r="BC29" i="9" s="1"/>
  <c r="BD30" i="9" s="1" a="1"/>
  <c r="BD30" i="9" s="1"/>
  <c r="BE31" i="9" s="1" a="1"/>
  <c r="BE31" i="9" s="1"/>
  <c r="BF32" i="9" s="1" a="1"/>
  <c r="BF32" i="9" s="1"/>
  <c r="BG33" i="9" s="1" a="1"/>
  <c r="BG33" i="9" s="1"/>
  <c r="BH34" i="9" s="1" a="1"/>
  <c r="BH34" i="9" s="1"/>
  <c r="BI35" i="9" s="1" a="1"/>
  <c r="BI35" i="9" s="1"/>
  <c r="BJ36" i="9" s="1" a="1"/>
  <c r="BJ36" i="9" s="1"/>
  <c r="BK37" i="9" s="1" a="1"/>
  <c r="BK37" i="9" s="1"/>
  <c r="BL38" i="9" s="1" a="1"/>
  <c r="BL38" i="9" s="1"/>
  <c r="BM39" i="9" s="1" a="1"/>
  <c r="BM39" i="9" s="1"/>
  <c r="BN40" i="9" s="1" a="1"/>
  <c r="BN40" i="9" s="1"/>
  <c r="BO41" i="9" s="1" a="1"/>
  <c r="BO41" i="9" s="1"/>
  <c r="BP42" i="9" s="1" a="1"/>
  <c r="BP42" i="9" s="1"/>
  <c r="BQ43" i="9" s="1" a="1"/>
  <c r="BQ43" i="9" s="1"/>
  <c r="BR44" i="9" s="1" a="1"/>
  <c r="BR44" i="9" s="1"/>
  <c r="BS45" i="9" s="1" a="1"/>
  <c r="BS45" i="9" s="1"/>
  <c r="BT46" i="9" s="1" a="1"/>
  <c r="BT46" i="9" s="1"/>
  <c r="BU47" i="9" s="1" a="1"/>
  <c r="BU47" i="9" s="1"/>
  <c r="BV48" i="9" s="1" a="1"/>
  <c r="BV48" i="9" s="1"/>
  <c r="BW49" i="9" s="1" a="1"/>
  <c r="BW49" i="9" s="1"/>
  <c r="BX50" i="9" s="1" a="1"/>
  <c r="BX50" i="9" s="1"/>
  <c r="BY51" i="9" s="1" a="1"/>
  <c r="BY51" i="9" s="1"/>
  <c r="BZ52" i="9" s="1" a="1"/>
  <c r="BZ52" i="9" s="1"/>
  <c r="CA53" i="9" s="1" a="1"/>
  <c r="CA53" i="9" s="1"/>
  <c r="CB54" i="9" s="1" a="1"/>
  <c r="CB54" i="9" s="1"/>
  <c r="CC55" i="9" s="1" a="1"/>
  <c r="CC55" i="9" s="1"/>
  <c r="CD56" i="9" s="1" a="1"/>
  <c r="CD56" i="9" s="1"/>
  <c r="CE57" i="9" s="1" a="1"/>
  <c r="CE57" i="9" s="1"/>
  <c r="CF58" i="9" s="1" a="1"/>
  <c r="CF58" i="9" s="1"/>
  <c r="CG59" i="9" s="1" a="1"/>
  <c r="CG59" i="9" s="1"/>
  <c r="CH60" i="9" s="1" a="1"/>
  <c r="CH60" i="9" s="1"/>
  <c r="CI61" i="9" s="1" a="1"/>
  <c r="CI61" i="9" s="1"/>
  <c r="CJ62" i="9" s="1" a="1"/>
  <c r="CJ62" i="9" s="1"/>
  <c r="CK63" i="9" s="1" a="1"/>
  <c r="CK63" i="9" s="1"/>
  <c r="CL64" i="9" s="1" a="1"/>
  <c r="CL64" i="9" s="1"/>
  <c r="CM65" i="9" s="1" a="1"/>
  <c r="CM65" i="9" s="1"/>
  <c r="CN66" i="9" s="1" a="1"/>
  <c r="CN66" i="9" s="1"/>
  <c r="CO67" i="9" s="1" a="1"/>
  <c r="CO67" i="9" s="1"/>
  <c r="CP68" i="9" s="1" a="1"/>
  <c r="CP68" i="9" s="1"/>
  <c r="CQ69" i="9" s="1" a="1"/>
  <c r="CQ69" i="9" s="1"/>
  <c r="CR70" i="9" s="1" a="1"/>
  <c r="CR70" i="9" s="1"/>
  <c r="CS71" i="9" s="1" a="1"/>
  <c r="CS71" i="9" s="1"/>
  <c r="CT72" i="9" s="1" a="1"/>
  <c r="CT72" i="9" s="1"/>
  <c r="CU73" i="9" s="1" a="1"/>
  <c r="CU73" i="9" s="1"/>
  <c r="CV74" i="9" s="1" a="1"/>
  <c r="CV74" i="9" s="1"/>
  <c r="CW75" i="9" s="1" a="1"/>
  <c r="CW75" i="9" s="1"/>
  <c r="CX76" i="9" s="1" a="1"/>
  <c r="CX76" i="9" s="1"/>
  <c r="CY77" i="9" s="1" a="1"/>
  <c r="CY77" i="9" s="1"/>
  <c r="CZ78" i="9" s="1" a="1"/>
  <c r="CZ78" i="9" s="1"/>
  <c r="DA79" i="9" s="1" a="1"/>
  <c r="DA79" i="9" s="1"/>
  <c r="DB80" i="9" s="1" a="1"/>
  <c r="DB80" i="9" s="1"/>
  <c r="DC81" i="9" s="1" a="1"/>
  <c r="DC81" i="9" s="1"/>
  <c r="DD82" i="9" s="1" a="1"/>
  <c r="DD82" i="9" s="1"/>
  <c r="DE83" i="9" s="1" a="1"/>
  <c r="DE83" i="9" s="1"/>
  <c r="DF84" i="9" s="1" a="1"/>
  <c r="DF84" i="9" s="1"/>
  <c r="DG85" i="9" s="1" a="1"/>
  <c r="DG85" i="9" s="1"/>
  <c r="AC2" i="9" a="1"/>
  <c r="AC2" i="9" s="1"/>
  <c r="AD3" i="9" s="1" a="1"/>
  <c r="AD3" i="9" s="1"/>
  <c r="AE4" i="9" s="1" a="1"/>
  <c r="AE4" i="9" s="1"/>
  <c r="AF5" i="9" s="1" a="1"/>
  <c r="AF5" i="9" s="1"/>
  <c r="AG6" i="9" s="1" a="1"/>
  <c r="AG6" i="9" s="1"/>
  <c r="AH7" i="9" s="1" a="1"/>
  <c r="AH7" i="9" s="1"/>
  <c r="AI8" i="9" s="1" a="1"/>
  <c r="AI8" i="9" s="1"/>
  <c r="AJ9" i="9" s="1" a="1"/>
  <c r="AJ9" i="9" s="1"/>
  <c r="AK10" i="9" s="1" a="1"/>
  <c r="AK10" i="9" s="1"/>
  <c r="AL11" i="9" s="1" a="1"/>
  <c r="AL11" i="9" s="1"/>
  <c r="AM12" i="9" s="1" a="1"/>
  <c r="AM12" i="9" s="1"/>
  <c r="AN13" i="9" s="1" a="1"/>
  <c r="AN13" i="9" s="1"/>
  <c r="AO14" i="9" s="1" a="1"/>
  <c r="AO14" i="9" s="1"/>
  <c r="AP15" i="9" s="1" a="1"/>
  <c r="AP15" i="9" s="1"/>
  <c r="AQ16" i="9" s="1" a="1"/>
  <c r="AQ16" i="9" s="1"/>
  <c r="AR17" i="9" s="1" a="1"/>
  <c r="AR17" i="9" s="1"/>
  <c r="AS18" i="9" s="1" a="1"/>
  <c r="AS18" i="9" s="1"/>
  <c r="AT19" i="9" s="1" a="1"/>
  <c r="AT19" i="9" s="1"/>
  <c r="AU20" i="9" s="1" a="1"/>
  <c r="AU20" i="9" s="1"/>
  <c r="AV21" i="9" s="1" a="1"/>
  <c r="AV21" i="9" s="1"/>
  <c r="AW22" i="9" s="1" a="1"/>
  <c r="AW22" i="9" s="1"/>
  <c r="AX23" i="9" s="1" a="1"/>
  <c r="AX23" i="9" s="1"/>
  <c r="AY24" i="9" s="1" a="1"/>
  <c r="AY24" i="9" s="1"/>
  <c r="AZ25" i="9" s="1" a="1"/>
  <c r="AZ25" i="9" s="1"/>
  <c r="BA26" i="9" s="1" a="1"/>
  <c r="BA26" i="9" s="1"/>
  <c r="BB27" i="9" s="1" a="1"/>
  <c r="BB27" i="9" s="1"/>
  <c r="BC28" i="9" s="1" a="1"/>
  <c r="BC28" i="9" s="1"/>
  <c r="BD29" i="9" s="1" a="1"/>
  <c r="BD29" i="9" s="1"/>
  <c r="BE30" i="9" s="1" a="1"/>
  <c r="BE30" i="9" s="1"/>
  <c r="BF31" i="9" s="1" a="1"/>
  <c r="BF31" i="9" s="1"/>
  <c r="BG32" i="9" s="1" a="1"/>
  <c r="BG32" i="9" s="1"/>
  <c r="BH33" i="9" s="1" a="1"/>
  <c r="BH33" i="9" s="1"/>
  <c r="BI34" i="9" s="1" a="1"/>
  <c r="BI34" i="9" s="1"/>
  <c r="BJ35" i="9" s="1" a="1"/>
  <c r="BJ35" i="9" s="1"/>
  <c r="BK36" i="9" s="1" a="1"/>
  <c r="BK36" i="9" s="1"/>
  <c r="BL37" i="9" s="1" a="1"/>
  <c r="BL37" i="9" s="1"/>
  <c r="BM38" i="9" s="1" a="1"/>
  <c r="BM38" i="9" s="1"/>
  <c r="BN39" i="9" s="1" a="1"/>
  <c r="BN39" i="9" s="1"/>
  <c r="BO40" i="9" s="1" a="1"/>
  <c r="BO40" i="9" s="1"/>
  <c r="BP41" i="9" s="1" a="1"/>
  <c r="BP41" i="9" s="1"/>
  <c r="BQ42" i="9" s="1" a="1"/>
  <c r="BQ42" i="9" s="1"/>
  <c r="BR43" i="9" s="1" a="1"/>
  <c r="BR43" i="9" s="1"/>
  <c r="BS44" i="9" s="1" a="1"/>
  <c r="BS44" i="9" s="1"/>
  <c r="BT45" i="9" s="1" a="1"/>
  <c r="BT45" i="9" s="1"/>
  <c r="BU46" i="9" s="1" a="1"/>
  <c r="BU46" i="9" s="1"/>
  <c r="BV47" i="9" s="1" a="1"/>
  <c r="BV47" i="9" s="1"/>
  <c r="BW48" i="9" s="1" a="1"/>
  <c r="BW48" i="9" s="1"/>
  <c r="BX49" i="9" s="1" a="1"/>
  <c r="BX49" i="9" s="1"/>
  <c r="BY50" i="9" s="1" a="1"/>
  <c r="BY50" i="9" s="1"/>
  <c r="BZ51" i="9" s="1" a="1"/>
  <c r="BZ51" i="9" s="1"/>
  <c r="CA52" i="9" s="1" a="1"/>
  <c r="CA52" i="9" s="1"/>
  <c r="CB53" i="9" s="1" a="1"/>
  <c r="CB53" i="9" s="1"/>
  <c r="CC54" i="9" s="1" a="1"/>
  <c r="CC54" i="9" s="1"/>
  <c r="CD55" i="9" s="1" a="1"/>
  <c r="CD55" i="9" s="1"/>
  <c r="CE56" i="9" s="1" a="1"/>
  <c r="CE56" i="9" s="1"/>
  <c r="CF57" i="9" s="1" a="1"/>
  <c r="CF57" i="9" s="1"/>
  <c r="CG58" i="9" s="1" a="1"/>
  <c r="CG58" i="9" s="1"/>
  <c r="CH59" i="9" s="1" a="1"/>
  <c r="CH59" i="9" s="1"/>
  <c r="CI60" i="9" s="1" a="1"/>
  <c r="CI60" i="9" s="1"/>
  <c r="CJ61" i="9" s="1" a="1"/>
  <c r="CJ61" i="9" s="1"/>
  <c r="CK62" i="9" s="1" a="1"/>
  <c r="CK62" i="9" s="1"/>
  <c r="CL63" i="9" s="1" a="1"/>
  <c r="CL63" i="9" s="1"/>
  <c r="CM64" i="9" s="1" a="1"/>
  <c r="CM64" i="9" s="1"/>
  <c r="CN65" i="9" s="1" a="1"/>
  <c r="CN65" i="9" s="1"/>
  <c r="CO66" i="9" s="1" a="1"/>
  <c r="CO66" i="9" s="1"/>
  <c r="CP67" i="9" s="1" a="1"/>
  <c r="CP67" i="9" s="1"/>
  <c r="CQ68" i="9" s="1" a="1"/>
  <c r="CQ68" i="9" s="1"/>
  <c r="CR69" i="9" s="1" a="1"/>
  <c r="CR69" i="9" s="1"/>
  <c r="CS70" i="9" s="1" a="1"/>
  <c r="CS70" i="9" s="1"/>
  <c r="CT71" i="9" s="1" a="1"/>
  <c r="CT71" i="9" s="1"/>
  <c r="CU72" i="9" s="1" a="1"/>
  <c r="CU72" i="9" s="1"/>
  <c r="CV73" i="9" s="1" a="1"/>
  <c r="CV73" i="9" s="1"/>
  <c r="CW74" i="9" s="1" a="1"/>
  <c r="CW74" i="9" s="1"/>
  <c r="CX75" i="9" s="1" a="1"/>
  <c r="CX75" i="9" s="1"/>
  <c r="CY76" i="9" s="1" a="1"/>
  <c r="CY76" i="9" s="1"/>
  <c r="CZ77" i="9" s="1" a="1"/>
  <c r="CZ77" i="9" s="1"/>
  <c r="DA78" i="9" s="1" a="1"/>
  <c r="DA78" i="9" s="1"/>
  <c r="DB79" i="9" s="1" a="1"/>
  <c r="DB79" i="9" s="1"/>
  <c r="DC80" i="9" s="1" a="1"/>
  <c r="DC80" i="9" s="1"/>
  <c r="DD81" i="9" s="1" a="1"/>
  <c r="DD81" i="9" s="1"/>
  <c r="DE82" i="9" s="1" a="1"/>
  <c r="DE82" i="9" s="1"/>
  <c r="DF83" i="9" s="1" a="1"/>
  <c r="DF83" i="9" s="1"/>
  <c r="DG84" i="9" s="1" a="1"/>
  <c r="DG84" i="9" s="1"/>
  <c r="AD2" i="9" a="1"/>
  <c r="AD2" i="9" s="1"/>
  <c r="AE3" i="9" s="1" a="1"/>
  <c r="AE3" i="9" s="1"/>
  <c r="AF4" i="9" s="1" a="1"/>
  <c r="AF4" i="9" s="1"/>
  <c r="AG5" i="9" s="1" a="1"/>
  <c r="AG5" i="9" s="1"/>
  <c r="AH6" i="9" s="1" a="1"/>
  <c r="AH6" i="9" s="1"/>
  <c r="AI7" i="9" s="1" a="1"/>
  <c r="AI7" i="9" s="1"/>
  <c r="AJ8" i="9" s="1" a="1"/>
  <c r="AJ8" i="9" s="1"/>
  <c r="AK9" i="9" s="1" a="1"/>
  <c r="AK9" i="9" s="1"/>
  <c r="AL10" i="9" s="1" a="1"/>
  <c r="AL10" i="9" s="1"/>
  <c r="AM11" i="9" s="1" a="1"/>
  <c r="AM11" i="9" s="1"/>
  <c r="AN12" i="9" s="1" a="1"/>
  <c r="AN12" i="9" s="1"/>
  <c r="AO13" i="9" s="1" a="1"/>
  <c r="AO13" i="9" s="1"/>
  <c r="AP14" i="9" s="1" a="1"/>
  <c r="AP14" i="9" s="1"/>
  <c r="AQ15" i="9" s="1" a="1"/>
  <c r="AQ15" i="9" s="1"/>
  <c r="AR16" i="9" s="1" a="1"/>
  <c r="AR16" i="9" s="1"/>
  <c r="AS17" i="9" s="1" a="1"/>
  <c r="AS17" i="9" s="1"/>
  <c r="AT18" i="9" s="1" a="1"/>
  <c r="AT18" i="9" s="1"/>
  <c r="AU19" i="9" s="1" a="1"/>
  <c r="AU19" i="9" s="1"/>
  <c r="AV20" i="9" s="1" a="1"/>
  <c r="AV20" i="9" s="1"/>
  <c r="AW21" i="9" s="1" a="1"/>
  <c r="AW21" i="9" s="1"/>
  <c r="AX22" i="9" s="1" a="1"/>
  <c r="AX22" i="9" s="1"/>
  <c r="AY23" i="9" s="1" a="1"/>
  <c r="AY23" i="9" s="1"/>
  <c r="AZ24" i="9" s="1" a="1"/>
  <c r="AZ24" i="9" s="1"/>
  <c r="BA25" i="9" s="1" a="1"/>
  <c r="BA25" i="9" s="1"/>
  <c r="BB26" i="9" s="1" a="1"/>
  <c r="BB26" i="9" s="1"/>
  <c r="BC27" i="9" s="1" a="1"/>
  <c r="BC27" i="9" s="1"/>
  <c r="BD28" i="9" s="1" a="1"/>
  <c r="BD28" i="9" s="1"/>
  <c r="BE29" i="9" s="1" a="1"/>
  <c r="BE29" i="9" s="1"/>
  <c r="BF30" i="9" s="1" a="1"/>
  <c r="BF30" i="9" s="1"/>
  <c r="BG31" i="9" s="1" a="1"/>
  <c r="BG31" i="9" s="1"/>
  <c r="BH32" i="9" s="1" a="1"/>
  <c r="BH32" i="9" s="1"/>
  <c r="BI33" i="9" s="1" a="1"/>
  <c r="BI33" i="9" s="1"/>
  <c r="BJ34" i="9" s="1" a="1"/>
  <c r="BJ34" i="9" s="1"/>
  <c r="BK35" i="9" s="1" a="1"/>
  <c r="BK35" i="9" s="1"/>
  <c r="BL36" i="9" s="1" a="1"/>
  <c r="BL36" i="9" s="1"/>
  <c r="BM37" i="9" s="1" a="1"/>
  <c r="BM37" i="9" s="1"/>
  <c r="BN38" i="9" s="1" a="1"/>
  <c r="BN38" i="9" s="1"/>
  <c r="BO39" i="9" s="1" a="1"/>
  <c r="BO39" i="9" s="1"/>
  <c r="BP40" i="9" s="1" a="1"/>
  <c r="BP40" i="9" s="1"/>
  <c r="BQ41" i="9" s="1" a="1"/>
  <c r="BQ41" i="9" s="1"/>
  <c r="BR42" i="9" s="1" a="1"/>
  <c r="BR42" i="9" s="1"/>
  <c r="BS43" i="9" s="1" a="1"/>
  <c r="BS43" i="9" s="1"/>
  <c r="BT44" i="9" s="1" a="1"/>
  <c r="BT44" i="9" s="1"/>
  <c r="BU45" i="9" s="1" a="1"/>
  <c r="BU45" i="9" s="1"/>
  <c r="BV46" i="9" s="1" a="1"/>
  <c r="BV46" i="9" s="1"/>
  <c r="BW47" i="9" s="1" a="1"/>
  <c r="BW47" i="9" s="1"/>
  <c r="BX48" i="9" s="1" a="1"/>
  <c r="BX48" i="9" s="1"/>
  <c r="BY49" i="9" s="1" a="1"/>
  <c r="BY49" i="9" s="1"/>
  <c r="BZ50" i="9" s="1" a="1"/>
  <c r="BZ50" i="9" s="1"/>
  <c r="CA51" i="9" s="1" a="1"/>
  <c r="CA51" i="9" s="1"/>
  <c r="CB52" i="9" s="1" a="1"/>
  <c r="CB52" i="9" s="1"/>
  <c r="CC53" i="9" s="1" a="1"/>
  <c r="CC53" i="9" s="1"/>
  <c r="CD54" i="9" s="1" a="1"/>
  <c r="CD54" i="9" s="1"/>
  <c r="CE55" i="9" s="1" a="1"/>
  <c r="CE55" i="9" s="1"/>
  <c r="CF56" i="9" s="1" a="1"/>
  <c r="CF56" i="9" s="1"/>
  <c r="CG57" i="9" s="1" a="1"/>
  <c r="CG57" i="9" s="1"/>
  <c r="CH58" i="9" s="1" a="1"/>
  <c r="CH58" i="9" s="1"/>
  <c r="CI59" i="9" s="1" a="1"/>
  <c r="CI59" i="9" s="1"/>
  <c r="CJ60" i="9" s="1" a="1"/>
  <c r="CJ60" i="9" s="1"/>
  <c r="CK61" i="9" s="1" a="1"/>
  <c r="CK61" i="9" s="1"/>
  <c r="CL62" i="9" s="1" a="1"/>
  <c r="CL62" i="9" s="1"/>
  <c r="CM63" i="9" s="1" a="1"/>
  <c r="CM63" i="9" s="1"/>
  <c r="CN64" i="9" s="1" a="1"/>
  <c r="CN64" i="9" s="1"/>
  <c r="CO65" i="9" s="1" a="1"/>
  <c r="CO65" i="9" s="1"/>
  <c r="CP66" i="9" s="1" a="1"/>
  <c r="CP66" i="9" s="1"/>
  <c r="CQ67" i="9" s="1" a="1"/>
  <c r="CQ67" i="9" s="1"/>
  <c r="CR68" i="9" s="1" a="1"/>
  <c r="CR68" i="9" s="1"/>
  <c r="CS69" i="9" s="1" a="1"/>
  <c r="CS69" i="9" s="1"/>
  <c r="CT70" i="9" s="1" a="1"/>
  <c r="CT70" i="9" s="1"/>
  <c r="CU71" i="9" s="1" a="1"/>
  <c r="CU71" i="9" s="1"/>
  <c r="CV72" i="9" s="1" a="1"/>
  <c r="CV72" i="9" s="1"/>
  <c r="CW73" i="9" s="1" a="1"/>
  <c r="CW73" i="9" s="1"/>
  <c r="CX74" i="9" s="1" a="1"/>
  <c r="CX74" i="9" s="1"/>
  <c r="CY75" i="9" s="1" a="1"/>
  <c r="CY75" i="9" s="1"/>
  <c r="CZ76" i="9" s="1" a="1"/>
  <c r="CZ76" i="9" s="1"/>
  <c r="DA77" i="9" s="1" a="1"/>
  <c r="DA77" i="9" s="1"/>
  <c r="DB78" i="9" s="1" a="1"/>
  <c r="DB78" i="9" s="1"/>
  <c r="DC79" i="9" s="1" a="1"/>
  <c r="DC79" i="9" s="1"/>
  <c r="DD80" i="9" s="1" a="1"/>
  <c r="DD80" i="9" s="1"/>
  <c r="DE81" i="9" s="1" a="1"/>
  <c r="DE81" i="9" s="1"/>
  <c r="DF82" i="9" s="1" a="1"/>
  <c r="DF82" i="9" s="1"/>
  <c r="DG83" i="9" s="1" a="1"/>
  <c r="DG83" i="9" s="1"/>
  <c r="AE2" i="9" a="1"/>
  <c r="AE2" i="9" s="1"/>
  <c r="AF3" i="9" s="1" a="1"/>
  <c r="AF3" i="9" s="1"/>
  <c r="AG4" i="9" s="1" a="1"/>
  <c r="AG4" i="9" s="1"/>
  <c r="AH5" i="9" s="1" a="1"/>
  <c r="AH5" i="9" s="1"/>
  <c r="AI6" i="9" s="1" a="1"/>
  <c r="AI6" i="9" s="1"/>
  <c r="AJ7" i="9" s="1" a="1"/>
  <c r="AJ7" i="9" s="1"/>
  <c r="AK8" i="9" s="1" a="1"/>
  <c r="AK8" i="9" s="1"/>
  <c r="AL9" i="9" s="1" a="1"/>
  <c r="AL9" i="9" s="1"/>
  <c r="AM10" i="9" s="1" a="1"/>
  <c r="AM10" i="9" s="1"/>
  <c r="AN11" i="9" s="1" a="1"/>
  <c r="AN11" i="9" s="1"/>
  <c r="AO12" i="9" s="1" a="1"/>
  <c r="AO12" i="9" s="1"/>
  <c r="AP13" i="9" s="1" a="1"/>
  <c r="AP13" i="9" s="1"/>
  <c r="AQ14" i="9" s="1" a="1"/>
  <c r="AQ14" i="9" s="1"/>
  <c r="AR15" i="9" s="1" a="1"/>
  <c r="AR15" i="9" s="1"/>
  <c r="AS16" i="9" s="1" a="1"/>
  <c r="AS16" i="9" s="1"/>
  <c r="AT17" i="9" s="1" a="1"/>
  <c r="AT17" i="9" s="1"/>
  <c r="AU18" i="9" s="1" a="1"/>
  <c r="AU18" i="9" s="1"/>
  <c r="AV19" i="9" s="1" a="1"/>
  <c r="AV19" i="9" s="1"/>
  <c r="AW20" i="9" s="1" a="1"/>
  <c r="AW20" i="9" s="1"/>
  <c r="AX21" i="9" s="1" a="1"/>
  <c r="AX21" i="9" s="1"/>
  <c r="AY22" i="9" s="1" a="1"/>
  <c r="AY22" i="9" s="1"/>
  <c r="AZ23" i="9" s="1" a="1"/>
  <c r="AZ23" i="9" s="1"/>
  <c r="BA24" i="9" s="1" a="1"/>
  <c r="BA24" i="9" s="1"/>
  <c r="BB25" i="9" s="1" a="1"/>
  <c r="BB25" i="9" s="1"/>
  <c r="BC26" i="9" s="1" a="1"/>
  <c r="BC26" i="9" s="1"/>
  <c r="BD27" i="9" s="1" a="1"/>
  <c r="BD27" i="9" s="1"/>
  <c r="BE28" i="9" s="1" a="1"/>
  <c r="BE28" i="9" s="1"/>
  <c r="BF29" i="9" s="1" a="1"/>
  <c r="BF29" i="9" s="1"/>
  <c r="BG30" i="9" s="1" a="1"/>
  <c r="BG30" i="9" s="1"/>
  <c r="BH31" i="9" s="1" a="1"/>
  <c r="BH31" i="9" s="1"/>
  <c r="BI32" i="9" s="1" a="1"/>
  <c r="BI32" i="9" s="1"/>
  <c r="BJ33" i="9" s="1" a="1"/>
  <c r="BJ33" i="9" s="1"/>
  <c r="BK34" i="9" s="1" a="1"/>
  <c r="BK34" i="9" s="1"/>
  <c r="BL35" i="9" s="1" a="1"/>
  <c r="BL35" i="9" s="1"/>
  <c r="BM36" i="9" s="1" a="1"/>
  <c r="BM36" i="9" s="1"/>
  <c r="BN37" i="9" s="1" a="1"/>
  <c r="BN37" i="9" s="1"/>
  <c r="BO38" i="9" s="1" a="1"/>
  <c r="BO38" i="9" s="1"/>
  <c r="BP39" i="9" s="1" a="1"/>
  <c r="BP39" i="9" s="1"/>
  <c r="BQ40" i="9" s="1" a="1"/>
  <c r="BQ40" i="9" s="1"/>
  <c r="BR41" i="9" s="1" a="1"/>
  <c r="BR41" i="9" s="1"/>
  <c r="BS42" i="9" s="1" a="1"/>
  <c r="BS42" i="9" s="1"/>
  <c r="BT43" i="9" s="1" a="1"/>
  <c r="BT43" i="9" s="1"/>
  <c r="BU44" i="9" s="1" a="1"/>
  <c r="BU44" i="9" s="1"/>
  <c r="BV45" i="9" s="1" a="1"/>
  <c r="BV45" i="9" s="1"/>
  <c r="BW46" i="9" s="1" a="1"/>
  <c r="BW46" i="9" s="1"/>
  <c r="BX47" i="9" s="1" a="1"/>
  <c r="BX47" i="9" s="1"/>
  <c r="BY48" i="9" s="1" a="1"/>
  <c r="BY48" i="9" s="1"/>
  <c r="BZ49" i="9" s="1" a="1"/>
  <c r="BZ49" i="9" s="1"/>
  <c r="CA50" i="9" s="1" a="1"/>
  <c r="CA50" i="9" s="1"/>
  <c r="CB51" i="9" s="1" a="1"/>
  <c r="CB51" i="9" s="1"/>
  <c r="CC52" i="9" s="1" a="1"/>
  <c r="CC52" i="9" s="1"/>
  <c r="CD53" i="9" s="1" a="1"/>
  <c r="CD53" i="9" s="1"/>
  <c r="CE54" i="9" s="1" a="1"/>
  <c r="CE54" i="9" s="1"/>
  <c r="CF55" i="9" s="1" a="1"/>
  <c r="CF55" i="9" s="1"/>
  <c r="CG56" i="9" s="1" a="1"/>
  <c r="CG56" i="9" s="1"/>
  <c r="CH57" i="9" s="1" a="1"/>
  <c r="CH57" i="9" s="1"/>
  <c r="CI58" i="9" s="1" a="1"/>
  <c r="CI58" i="9" s="1"/>
  <c r="CJ59" i="9" s="1" a="1"/>
  <c r="CJ59" i="9" s="1"/>
  <c r="CK60" i="9" s="1" a="1"/>
  <c r="CK60" i="9" s="1"/>
  <c r="CL61" i="9" s="1" a="1"/>
  <c r="CL61" i="9" s="1"/>
  <c r="CM62" i="9" s="1" a="1"/>
  <c r="CM62" i="9" s="1"/>
  <c r="CN63" i="9" s="1" a="1"/>
  <c r="CN63" i="9" s="1"/>
  <c r="CO64" i="9" s="1" a="1"/>
  <c r="CO64" i="9" s="1"/>
  <c r="CP65" i="9" s="1" a="1"/>
  <c r="CP65" i="9" s="1"/>
  <c r="CQ66" i="9" s="1" a="1"/>
  <c r="CQ66" i="9" s="1"/>
  <c r="CR67" i="9" s="1" a="1"/>
  <c r="CR67" i="9" s="1"/>
  <c r="CS68" i="9" s="1" a="1"/>
  <c r="CS68" i="9" s="1"/>
  <c r="CT69" i="9" s="1" a="1"/>
  <c r="CT69" i="9" s="1"/>
  <c r="CU70" i="9" s="1" a="1"/>
  <c r="CU70" i="9" s="1"/>
  <c r="CV71" i="9" s="1" a="1"/>
  <c r="CV71" i="9" s="1"/>
  <c r="CW72" i="9" s="1" a="1"/>
  <c r="CW72" i="9" s="1"/>
  <c r="CX73" i="9" s="1" a="1"/>
  <c r="CX73" i="9" s="1"/>
  <c r="CY74" i="9" s="1" a="1"/>
  <c r="CY74" i="9" s="1"/>
  <c r="CZ75" i="9" s="1" a="1"/>
  <c r="CZ75" i="9" s="1"/>
  <c r="DA76" i="9" s="1" a="1"/>
  <c r="DA76" i="9" s="1"/>
  <c r="DB77" i="9" s="1" a="1"/>
  <c r="DB77" i="9" s="1"/>
  <c r="DC78" i="9" s="1" a="1"/>
  <c r="DC78" i="9" s="1"/>
  <c r="DD79" i="9" s="1" a="1"/>
  <c r="DD79" i="9" s="1"/>
  <c r="DE80" i="9" s="1" a="1"/>
  <c r="DE80" i="9" s="1"/>
  <c r="DF81" i="9" s="1" a="1"/>
  <c r="DF81" i="9" s="1"/>
  <c r="DG82" i="9" s="1" a="1"/>
  <c r="DG82" i="9" s="1"/>
  <c r="AF2" i="9" a="1"/>
  <c r="AF2" i="9" s="1"/>
  <c r="AG3" i="9" s="1" a="1"/>
  <c r="AG3" i="9" s="1"/>
  <c r="AH4" i="9" s="1" a="1"/>
  <c r="AH4" i="9" s="1"/>
  <c r="AI5" i="9" s="1" a="1"/>
  <c r="AI5" i="9" s="1"/>
  <c r="AJ6" i="9" s="1" a="1"/>
  <c r="AJ6" i="9" s="1"/>
  <c r="AK7" i="9" s="1" a="1"/>
  <c r="AK7" i="9" s="1"/>
  <c r="AL8" i="9" s="1" a="1"/>
  <c r="AL8" i="9" s="1"/>
  <c r="AM9" i="9" s="1" a="1"/>
  <c r="AM9" i="9" s="1"/>
  <c r="AN10" i="9" s="1" a="1"/>
  <c r="AN10" i="9" s="1"/>
  <c r="AO11" i="9" s="1" a="1"/>
  <c r="AO11" i="9" s="1"/>
  <c r="AP12" i="9" s="1" a="1"/>
  <c r="AP12" i="9" s="1"/>
  <c r="AQ13" i="9" s="1" a="1"/>
  <c r="AQ13" i="9" s="1"/>
  <c r="AR14" i="9" s="1" a="1"/>
  <c r="AR14" i="9" s="1"/>
  <c r="AS15" i="9" s="1" a="1"/>
  <c r="AS15" i="9" s="1"/>
  <c r="AT16" i="9" s="1" a="1"/>
  <c r="AT16" i="9" s="1"/>
  <c r="AU17" i="9" s="1" a="1"/>
  <c r="AU17" i="9" s="1"/>
  <c r="AV18" i="9" s="1" a="1"/>
  <c r="AV18" i="9" s="1"/>
  <c r="AW19" i="9" s="1" a="1"/>
  <c r="AW19" i="9" s="1"/>
  <c r="AX20" i="9" s="1" a="1"/>
  <c r="AX20" i="9" s="1"/>
  <c r="AY21" i="9" s="1" a="1"/>
  <c r="AY21" i="9" s="1"/>
  <c r="AZ22" i="9" s="1" a="1"/>
  <c r="AZ22" i="9" s="1"/>
  <c r="BA23" i="9" s="1" a="1"/>
  <c r="BA23" i="9" s="1"/>
  <c r="BB24" i="9" s="1" a="1"/>
  <c r="BB24" i="9" s="1"/>
  <c r="BC25" i="9" s="1" a="1"/>
  <c r="BC25" i="9" s="1"/>
  <c r="BD26" i="9" s="1" a="1"/>
  <c r="BD26" i="9" s="1"/>
  <c r="BE27" i="9" s="1" a="1"/>
  <c r="BE27" i="9" s="1"/>
  <c r="BF28" i="9" s="1" a="1"/>
  <c r="BF28" i="9" s="1"/>
  <c r="BG29" i="9" s="1" a="1"/>
  <c r="BG29" i="9" s="1"/>
  <c r="BH30" i="9" s="1" a="1"/>
  <c r="BH30" i="9" s="1"/>
  <c r="BI31" i="9" s="1" a="1"/>
  <c r="BI31" i="9" s="1"/>
  <c r="BJ32" i="9" s="1" a="1"/>
  <c r="BJ32" i="9" s="1"/>
  <c r="BK33" i="9" s="1" a="1"/>
  <c r="BK33" i="9" s="1"/>
  <c r="BL34" i="9" s="1" a="1"/>
  <c r="BL34" i="9" s="1"/>
  <c r="BM35" i="9" s="1" a="1"/>
  <c r="BM35" i="9" s="1"/>
  <c r="BN36" i="9" s="1" a="1"/>
  <c r="BN36" i="9" s="1"/>
  <c r="BO37" i="9" s="1" a="1"/>
  <c r="BO37" i="9" s="1"/>
  <c r="BP38" i="9" s="1" a="1"/>
  <c r="BP38" i="9" s="1"/>
  <c r="BQ39" i="9" s="1" a="1"/>
  <c r="BQ39" i="9" s="1"/>
  <c r="BR40" i="9" s="1" a="1"/>
  <c r="BR40" i="9" s="1"/>
  <c r="BS41" i="9" s="1" a="1"/>
  <c r="BS41" i="9" s="1"/>
  <c r="BT42" i="9" s="1" a="1"/>
  <c r="BT42" i="9" s="1"/>
  <c r="BU43" i="9" s="1" a="1"/>
  <c r="BU43" i="9" s="1"/>
  <c r="BV44" i="9" s="1" a="1"/>
  <c r="BV44" i="9" s="1"/>
  <c r="BW45" i="9" s="1" a="1"/>
  <c r="BW45" i="9" s="1"/>
  <c r="BX46" i="9" s="1" a="1"/>
  <c r="BX46" i="9" s="1"/>
  <c r="BY47" i="9" s="1" a="1"/>
  <c r="BY47" i="9" s="1"/>
  <c r="BZ48" i="9" s="1" a="1"/>
  <c r="BZ48" i="9" s="1"/>
  <c r="CA49" i="9" s="1" a="1"/>
  <c r="CA49" i="9" s="1"/>
  <c r="CB50" i="9" s="1" a="1"/>
  <c r="CB50" i="9" s="1"/>
  <c r="CC51" i="9" s="1" a="1"/>
  <c r="CC51" i="9" s="1"/>
  <c r="CD52" i="9" s="1" a="1"/>
  <c r="CD52" i="9" s="1"/>
  <c r="CE53" i="9" s="1" a="1"/>
  <c r="CE53" i="9" s="1"/>
  <c r="CF54" i="9" s="1" a="1"/>
  <c r="CF54" i="9" s="1"/>
  <c r="CG55" i="9" s="1" a="1"/>
  <c r="CG55" i="9" s="1"/>
  <c r="CH56" i="9" s="1" a="1"/>
  <c r="CH56" i="9" s="1"/>
  <c r="CI57" i="9" s="1" a="1"/>
  <c r="CI57" i="9" s="1"/>
  <c r="CJ58" i="9" s="1" a="1"/>
  <c r="CJ58" i="9" s="1"/>
  <c r="CK59" i="9" s="1" a="1"/>
  <c r="CK59" i="9" s="1"/>
  <c r="CL60" i="9" s="1" a="1"/>
  <c r="CL60" i="9" s="1"/>
  <c r="CM61" i="9" s="1" a="1"/>
  <c r="CM61" i="9" s="1"/>
  <c r="CN62" i="9" s="1" a="1"/>
  <c r="CN62" i="9" s="1"/>
  <c r="CO63" i="9" s="1" a="1"/>
  <c r="CO63" i="9" s="1"/>
  <c r="CP64" i="9" s="1" a="1"/>
  <c r="CP64" i="9" s="1"/>
  <c r="CQ65" i="9" s="1" a="1"/>
  <c r="CQ65" i="9" s="1"/>
  <c r="CR66" i="9" s="1" a="1"/>
  <c r="CR66" i="9" s="1"/>
  <c r="CS67" i="9" s="1" a="1"/>
  <c r="CS67" i="9" s="1"/>
  <c r="CT68" i="9" s="1" a="1"/>
  <c r="CT68" i="9" s="1"/>
  <c r="CU69" i="9" s="1" a="1"/>
  <c r="CU69" i="9" s="1"/>
  <c r="CV70" i="9" s="1" a="1"/>
  <c r="CV70" i="9" s="1"/>
  <c r="CW71" i="9" s="1" a="1"/>
  <c r="CW71" i="9" s="1"/>
  <c r="CX72" i="9" s="1" a="1"/>
  <c r="CX72" i="9" s="1"/>
  <c r="CY73" i="9" s="1" a="1"/>
  <c r="CY73" i="9" s="1"/>
  <c r="CZ74" i="9" s="1" a="1"/>
  <c r="CZ74" i="9" s="1"/>
  <c r="DA75" i="9" s="1" a="1"/>
  <c r="DA75" i="9" s="1"/>
  <c r="DB76" i="9" s="1" a="1"/>
  <c r="DB76" i="9" s="1"/>
  <c r="DC77" i="9" s="1" a="1"/>
  <c r="DC77" i="9" s="1"/>
  <c r="DD78" i="9" s="1" a="1"/>
  <c r="DD78" i="9" s="1"/>
  <c r="DE79" i="9" s="1" a="1"/>
  <c r="DE79" i="9" s="1"/>
  <c r="DF80" i="9" s="1" a="1"/>
  <c r="DF80" i="9" s="1"/>
  <c r="DG81" i="9" s="1" a="1"/>
  <c r="DG81" i="9" s="1"/>
  <c r="AG2" i="9" a="1"/>
  <c r="AG2" i="9" s="1"/>
  <c r="AH3" i="9" s="1" a="1"/>
  <c r="AH3" i="9" s="1"/>
  <c r="AI4" i="9" s="1" a="1"/>
  <c r="AI4" i="9" s="1"/>
  <c r="AJ5" i="9" s="1" a="1"/>
  <c r="AJ5" i="9" s="1"/>
  <c r="AK6" i="9" s="1" a="1"/>
  <c r="AK6" i="9" s="1"/>
  <c r="AL7" i="9" s="1" a="1"/>
  <c r="AL7" i="9" s="1"/>
  <c r="AM8" i="9" s="1" a="1"/>
  <c r="AM8" i="9" s="1"/>
  <c r="AN9" i="9" s="1" a="1"/>
  <c r="AN9" i="9" s="1"/>
  <c r="AO10" i="9" s="1" a="1"/>
  <c r="AO10" i="9" s="1"/>
  <c r="AP11" i="9" s="1" a="1"/>
  <c r="AP11" i="9" s="1"/>
  <c r="AQ12" i="9" s="1" a="1"/>
  <c r="AQ12" i="9" s="1"/>
  <c r="AR13" i="9" s="1" a="1"/>
  <c r="AR13" i="9" s="1"/>
  <c r="AS14" i="9" s="1" a="1"/>
  <c r="AS14" i="9" s="1"/>
  <c r="AT15" i="9" s="1" a="1"/>
  <c r="AT15" i="9" s="1"/>
  <c r="AU16" i="9" s="1" a="1"/>
  <c r="AU16" i="9" s="1"/>
  <c r="AV17" i="9" s="1" a="1"/>
  <c r="AV17" i="9" s="1"/>
  <c r="AW18" i="9" s="1" a="1"/>
  <c r="AW18" i="9" s="1"/>
  <c r="AX19" i="9" s="1" a="1"/>
  <c r="AX19" i="9" s="1"/>
  <c r="AY20" i="9" s="1" a="1"/>
  <c r="AY20" i="9" s="1"/>
  <c r="AZ21" i="9" s="1" a="1"/>
  <c r="AZ21" i="9" s="1"/>
  <c r="BA22" i="9" s="1" a="1"/>
  <c r="BA22" i="9" s="1"/>
  <c r="BB23" i="9" s="1" a="1"/>
  <c r="BB23" i="9" s="1"/>
  <c r="BC24" i="9" s="1" a="1"/>
  <c r="BC24" i="9" s="1"/>
  <c r="BD25" i="9" s="1" a="1"/>
  <c r="BD25" i="9" s="1"/>
  <c r="BE26" i="9" s="1" a="1"/>
  <c r="BE26" i="9" s="1"/>
  <c r="BF27" i="9" s="1" a="1"/>
  <c r="BF27" i="9" s="1"/>
  <c r="BG28" i="9" s="1" a="1"/>
  <c r="BG28" i="9" s="1"/>
  <c r="BH29" i="9" s="1" a="1"/>
  <c r="BH29" i="9" s="1"/>
  <c r="BI30" i="9" s="1" a="1"/>
  <c r="BI30" i="9" s="1"/>
  <c r="BJ31" i="9" s="1" a="1"/>
  <c r="BJ31" i="9" s="1"/>
  <c r="BK32" i="9" s="1" a="1"/>
  <c r="BK32" i="9" s="1"/>
  <c r="BL33" i="9" s="1" a="1"/>
  <c r="BL33" i="9" s="1"/>
  <c r="BM34" i="9" s="1" a="1"/>
  <c r="BM34" i="9" s="1"/>
  <c r="BN35" i="9" s="1" a="1"/>
  <c r="BN35" i="9" s="1"/>
  <c r="BO36" i="9" s="1" a="1"/>
  <c r="BO36" i="9" s="1"/>
  <c r="BP37" i="9" s="1" a="1"/>
  <c r="BP37" i="9" s="1"/>
  <c r="BQ38" i="9" s="1" a="1"/>
  <c r="BQ38" i="9" s="1"/>
  <c r="BR39" i="9" s="1" a="1"/>
  <c r="BR39" i="9" s="1"/>
  <c r="BS40" i="9" s="1" a="1"/>
  <c r="BS40" i="9" s="1"/>
  <c r="BT41" i="9" s="1" a="1"/>
  <c r="BT41" i="9" s="1"/>
  <c r="BU42" i="9" s="1" a="1"/>
  <c r="BU42" i="9" s="1"/>
  <c r="BV43" i="9" s="1" a="1"/>
  <c r="BV43" i="9" s="1"/>
  <c r="BW44" i="9" s="1" a="1"/>
  <c r="BW44" i="9" s="1"/>
  <c r="BX45" i="9" s="1" a="1"/>
  <c r="BX45" i="9" s="1"/>
  <c r="BY46" i="9" s="1" a="1"/>
  <c r="BY46" i="9" s="1"/>
  <c r="BZ47" i="9" s="1" a="1"/>
  <c r="BZ47" i="9" s="1"/>
  <c r="CA48" i="9" s="1" a="1"/>
  <c r="CA48" i="9" s="1"/>
  <c r="CB49" i="9" s="1" a="1"/>
  <c r="CB49" i="9" s="1"/>
  <c r="CC50" i="9" s="1" a="1"/>
  <c r="CC50" i="9" s="1"/>
  <c r="CD51" i="9" s="1" a="1"/>
  <c r="CD51" i="9" s="1"/>
  <c r="CE52" i="9" s="1" a="1"/>
  <c r="CE52" i="9" s="1"/>
  <c r="CF53" i="9" s="1" a="1"/>
  <c r="CF53" i="9" s="1"/>
  <c r="CG54" i="9" s="1" a="1"/>
  <c r="CG54" i="9" s="1"/>
  <c r="CH55" i="9" s="1" a="1"/>
  <c r="CH55" i="9" s="1"/>
  <c r="CI56" i="9" s="1" a="1"/>
  <c r="CI56" i="9" s="1"/>
  <c r="CJ57" i="9" s="1" a="1"/>
  <c r="CJ57" i="9" s="1"/>
  <c r="CK58" i="9" s="1" a="1"/>
  <c r="CK58" i="9" s="1"/>
  <c r="CL59" i="9" s="1" a="1"/>
  <c r="CL59" i="9" s="1"/>
  <c r="CM60" i="9" s="1" a="1"/>
  <c r="CM60" i="9" s="1"/>
  <c r="CN61" i="9" s="1" a="1"/>
  <c r="CN61" i="9" s="1"/>
  <c r="CO62" i="9" s="1" a="1"/>
  <c r="CO62" i="9" s="1"/>
  <c r="CP63" i="9" s="1" a="1"/>
  <c r="CP63" i="9" s="1"/>
  <c r="CQ64" i="9" s="1" a="1"/>
  <c r="CQ64" i="9" s="1"/>
  <c r="CR65" i="9" s="1" a="1"/>
  <c r="CR65" i="9" s="1"/>
  <c r="CS66" i="9" s="1" a="1"/>
  <c r="CS66" i="9" s="1"/>
  <c r="CT67" i="9" s="1" a="1"/>
  <c r="CT67" i="9" s="1"/>
  <c r="CU68" i="9" s="1" a="1"/>
  <c r="CU68" i="9" s="1"/>
  <c r="CV69" i="9" s="1" a="1"/>
  <c r="CV69" i="9" s="1"/>
  <c r="CW70" i="9" s="1" a="1"/>
  <c r="CW70" i="9" s="1"/>
  <c r="CX71" i="9" s="1" a="1"/>
  <c r="CX71" i="9" s="1"/>
  <c r="CY72" i="9" s="1" a="1"/>
  <c r="CY72" i="9" s="1"/>
  <c r="CZ73" i="9" s="1" a="1"/>
  <c r="CZ73" i="9" s="1"/>
  <c r="DA74" i="9" s="1" a="1"/>
  <c r="DA74" i="9" s="1"/>
  <c r="DB75" i="9" s="1" a="1"/>
  <c r="DB75" i="9" s="1"/>
  <c r="DC76" i="9" s="1" a="1"/>
  <c r="DC76" i="9" s="1"/>
  <c r="DD77" i="9" s="1" a="1"/>
  <c r="DD77" i="9" s="1"/>
  <c r="DE78" i="9" s="1" a="1"/>
  <c r="DE78" i="9" s="1"/>
  <c r="DF79" i="9" s="1" a="1"/>
  <c r="DF79" i="9" s="1"/>
  <c r="DG80" i="9" s="1" a="1"/>
  <c r="DG80" i="9" s="1"/>
  <c r="AH2" i="9" a="1"/>
  <c r="AH2" i="9" s="1"/>
  <c r="AI3" i="9" s="1" a="1"/>
  <c r="AI3" i="9" s="1"/>
  <c r="AJ4" i="9" s="1" a="1"/>
  <c r="AJ4" i="9" s="1"/>
  <c r="AK5" i="9" s="1" a="1"/>
  <c r="AK5" i="9" s="1"/>
  <c r="AL6" i="9" s="1" a="1"/>
  <c r="AL6" i="9" s="1"/>
  <c r="AM7" i="9" s="1" a="1"/>
  <c r="AM7" i="9" s="1"/>
  <c r="AN8" i="9" s="1" a="1"/>
  <c r="AN8" i="9" s="1"/>
  <c r="AO9" i="9" s="1" a="1"/>
  <c r="AO9" i="9" s="1"/>
  <c r="AP10" i="9" s="1" a="1"/>
  <c r="AP10" i="9" s="1"/>
  <c r="AQ11" i="9" s="1" a="1"/>
  <c r="AQ11" i="9" s="1"/>
  <c r="AR12" i="9" s="1" a="1"/>
  <c r="AR12" i="9" s="1"/>
  <c r="AS13" i="9" s="1" a="1"/>
  <c r="AS13" i="9" s="1"/>
  <c r="AT14" i="9" s="1" a="1"/>
  <c r="AT14" i="9" s="1"/>
  <c r="AU15" i="9" s="1" a="1"/>
  <c r="AU15" i="9" s="1"/>
  <c r="AV16" i="9" s="1" a="1"/>
  <c r="AV16" i="9" s="1"/>
  <c r="AW17" i="9" s="1" a="1"/>
  <c r="AW17" i="9" s="1"/>
  <c r="AX18" i="9" s="1" a="1"/>
  <c r="AX18" i="9" s="1"/>
  <c r="AY19" i="9" s="1" a="1"/>
  <c r="AY19" i="9" s="1"/>
  <c r="AZ20" i="9" s="1" a="1"/>
  <c r="AZ20" i="9" s="1"/>
  <c r="BA21" i="9" s="1" a="1"/>
  <c r="BA21" i="9" s="1"/>
  <c r="BB22" i="9" s="1" a="1"/>
  <c r="BB22" i="9" s="1"/>
  <c r="BC23" i="9" s="1" a="1"/>
  <c r="BC23" i="9" s="1"/>
  <c r="BD24" i="9" s="1" a="1"/>
  <c r="BD24" i="9" s="1"/>
  <c r="BE25" i="9" s="1" a="1"/>
  <c r="BE25" i="9" s="1"/>
  <c r="BF26" i="9" s="1" a="1"/>
  <c r="BF26" i="9" s="1"/>
  <c r="BG27" i="9" s="1" a="1"/>
  <c r="BG27" i="9" s="1"/>
  <c r="BH28" i="9" s="1" a="1"/>
  <c r="BH28" i="9" s="1"/>
  <c r="BI29" i="9" s="1" a="1"/>
  <c r="BI29" i="9" s="1"/>
  <c r="BJ30" i="9" s="1" a="1"/>
  <c r="BJ30" i="9" s="1"/>
  <c r="BK31" i="9" s="1" a="1"/>
  <c r="BK31" i="9" s="1"/>
  <c r="BL32" i="9" s="1" a="1"/>
  <c r="BL32" i="9" s="1"/>
  <c r="BM33" i="9" s="1" a="1"/>
  <c r="BM33" i="9" s="1"/>
  <c r="BN34" i="9" s="1" a="1"/>
  <c r="BN34" i="9" s="1"/>
  <c r="BO35" i="9" s="1" a="1"/>
  <c r="BO35" i="9" s="1"/>
  <c r="BP36" i="9" s="1" a="1"/>
  <c r="BP36" i="9" s="1"/>
  <c r="BQ37" i="9" s="1" a="1"/>
  <c r="BQ37" i="9" s="1"/>
  <c r="BR38" i="9" s="1" a="1"/>
  <c r="BR38" i="9" s="1"/>
  <c r="BS39" i="9" s="1" a="1"/>
  <c r="BS39" i="9" s="1"/>
  <c r="BT40" i="9" s="1" a="1"/>
  <c r="BT40" i="9" s="1"/>
  <c r="BU41" i="9" s="1" a="1"/>
  <c r="BU41" i="9" s="1"/>
  <c r="BV42" i="9" s="1" a="1"/>
  <c r="BV42" i="9" s="1"/>
  <c r="BW43" i="9" s="1" a="1"/>
  <c r="BW43" i="9" s="1"/>
  <c r="BX44" i="9" s="1" a="1"/>
  <c r="BX44" i="9" s="1"/>
  <c r="BY45" i="9" s="1" a="1"/>
  <c r="BY45" i="9" s="1"/>
  <c r="BZ46" i="9" s="1" a="1"/>
  <c r="BZ46" i="9" s="1"/>
  <c r="CA47" i="9" s="1" a="1"/>
  <c r="CA47" i="9" s="1"/>
  <c r="CB48" i="9" s="1" a="1"/>
  <c r="CB48" i="9" s="1"/>
  <c r="CC49" i="9" s="1" a="1"/>
  <c r="CC49" i="9" s="1"/>
  <c r="CD50" i="9" s="1" a="1"/>
  <c r="CD50" i="9" s="1"/>
  <c r="CE51" i="9" s="1" a="1"/>
  <c r="CE51" i="9" s="1"/>
  <c r="CF52" i="9" s="1" a="1"/>
  <c r="CF52" i="9" s="1"/>
  <c r="CG53" i="9" s="1" a="1"/>
  <c r="CG53" i="9" s="1"/>
  <c r="CH54" i="9" s="1" a="1"/>
  <c r="CH54" i="9" s="1"/>
  <c r="CI55" i="9" s="1" a="1"/>
  <c r="CI55" i="9" s="1"/>
  <c r="CJ56" i="9" s="1" a="1"/>
  <c r="CJ56" i="9" s="1"/>
  <c r="CK57" i="9" s="1" a="1"/>
  <c r="CK57" i="9" s="1"/>
  <c r="CL58" i="9" s="1" a="1"/>
  <c r="CL58" i="9" s="1"/>
  <c r="CM59" i="9" s="1" a="1"/>
  <c r="CM59" i="9" s="1"/>
  <c r="CN60" i="9" s="1" a="1"/>
  <c r="CN60" i="9" s="1"/>
  <c r="CO61" i="9" s="1" a="1"/>
  <c r="CO61" i="9" s="1"/>
  <c r="CP62" i="9" s="1" a="1"/>
  <c r="CP62" i="9" s="1"/>
  <c r="CQ63" i="9" s="1" a="1"/>
  <c r="CQ63" i="9" s="1"/>
  <c r="CR64" i="9" s="1" a="1"/>
  <c r="CR64" i="9" s="1"/>
  <c r="CS65" i="9" s="1" a="1"/>
  <c r="CS65" i="9" s="1"/>
  <c r="CT66" i="9" s="1" a="1"/>
  <c r="CT66" i="9" s="1"/>
  <c r="CU67" i="9" s="1" a="1"/>
  <c r="CU67" i="9" s="1"/>
  <c r="CV68" i="9" s="1" a="1"/>
  <c r="CV68" i="9" s="1"/>
  <c r="CW69" i="9" s="1" a="1"/>
  <c r="CW69" i="9" s="1"/>
  <c r="CX70" i="9" s="1" a="1"/>
  <c r="CX70" i="9" s="1"/>
  <c r="CY71" i="9" s="1" a="1"/>
  <c r="CY71" i="9" s="1"/>
  <c r="CZ72" i="9" s="1" a="1"/>
  <c r="CZ72" i="9" s="1"/>
  <c r="DA73" i="9" s="1" a="1"/>
  <c r="DA73" i="9" s="1"/>
  <c r="DB74" i="9" s="1" a="1"/>
  <c r="DB74" i="9" s="1"/>
  <c r="DC75" i="9" s="1" a="1"/>
  <c r="DC75" i="9" s="1"/>
  <c r="DD76" i="9" s="1" a="1"/>
  <c r="DD76" i="9" s="1"/>
  <c r="DE77" i="9" s="1" a="1"/>
  <c r="DE77" i="9" s="1"/>
  <c r="DF78" i="9" s="1" a="1"/>
  <c r="DF78" i="9" s="1"/>
  <c r="DG79" i="9" s="1" a="1"/>
  <c r="DG79" i="9" s="1"/>
  <c r="AI2" i="9" a="1"/>
  <c r="AI2" i="9" s="1"/>
  <c r="AJ3" i="9" s="1" a="1"/>
  <c r="AJ3" i="9" s="1"/>
  <c r="AK4" i="9" s="1" a="1"/>
  <c r="AJ2" i="9" a="1"/>
  <c r="AJ2" i="9" s="1"/>
  <c r="AK2" i="9" a="1"/>
  <c r="AK2" i="9" s="1"/>
  <c r="AL3" i="9" s="1" a="1"/>
  <c r="AL3" i="9" s="1"/>
  <c r="AM4" i="9" s="1" a="1"/>
  <c r="AM4" i="9" s="1"/>
  <c r="AN5" i="9" s="1" a="1"/>
  <c r="AN5" i="9" s="1"/>
  <c r="AO6" i="9" s="1" a="1"/>
  <c r="AO6" i="9" s="1"/>
  <c r="AP7" i="9" s="1" a="1"/>
  <c r="AP7" i="9" s="1"/>
  <c r="AQ8" i="9" s="1" a="1"/>
  <c r="AQ8" i="9" s="1"/>
  <c r="AR9" i="9" s="1" a="1"/>
  <c r="AR9" i="9" s="1"/>
  <c r="AS10" i="9" s="1" a="1"/>
  <c r="AS10" i="9" s="1"/>
  <c r="AT11" i="9" s="1" a="1"/>
  <c r="AT11" i="9" s="1"/>
  <c r="AU12" i="9" s="1" a="1"/>
  <c r="AU12" i="9" s="1"/>
  <c r="AV13" i="9" s="1" a="1"/>
  <c r="AV13" i="9" s="1"/>
  <c r="AW14" i="9" s="1" a="1"/>
  <c r="AW14" i="9" s="1"/>
  <c r="AX15" i="9" s="1" a="1"/>
  <c r="AX15" i="9" s="1"/>
  <c r="AY16" i="9" s="1" a="1"/>
  <c r="AY16" i="9" s="1"/>
  <c r="AZ17" i="9" s="1" a="1"/>
  <c r="AZ17" i="9" s="1"/>
  <c r="BA18" i="9" s="1" a="1"/>
  <c r="BA18" i="9" s="1"/>
  <c r="BB19" i="9" s="1" a="1"/>
  <c r="BB19" i="9" s="1"/>
  <c r="BC20" i="9" s="1" a="1"/>
  <c r="BC20" i="9" s="1"/>
  <c r="BD21" i="9" s="1" a="1"/>
  <c r="BD21" i="9" s="1"/>
  <c r="BE22" i="9" s="1" a="1"/>
  <c r="BE22" i="9" s="1"/>
  <c r="BF23" i="9" s="1" a="1"/>
  <c r="BF23" i="9" s="1"/>
  <c r="BG24" i="9" s="1" a="1"/>
  <c r="BG24" i="9" s="1"/>
  <c r="BH25" i="9" s="1" a="1"/>
  <c r="BH25" i="9" s="1"/>
  <c r="BI26" i="9" s="1" a="1"/>
  <c r="BI26" i="9" s="1"/>
  <c r="BJ27" i="9" s="1" a="1"/>
  <c r="BJ27" i="9" s="1"/>
  <c r="BK28" i="9" s="1" a="1"/>
  <c r="BK28" i="9" s="1"/>
  <c r="BL29" i="9" s="1" a="1"/>
  <c r="BL29" i="9" s="1"/>
  <c r="BM30" i="9" s="1" a="1"/>
  <c r="BM30" i="9" s="1"/>
  <c r="BN31" i="9" s="1" a="1"/>
  <c r="BN31" i="9" s="1"/>
  <c r="BO32" i="9" s="1" a="1"/>
  <c r="BO32" i="9" s="1"/>
  <c r="BP33" i="9" s="1" a="1"/>
  <c r="BP33" i="9" s="1"/>
  <c r="BQ34" i="9" s="1" a="1"/>
  <c r="BQ34" i="9" s="1"/>
  <c r="BR35" i="9" s="1" a="1"/>
  <c r="BR35" i="9" s="1"/>
  <c r="BS36" i="9" s="1" a="1"/>
  <c r="BS36" i="9" s="1"/>
  <c r="BT37" i="9" s="1" a="1"/>
  <c r="BT37" i="9" s="1"/>
  <c r="BU38" i="9" s="1" a="1"/>
  <c r="BU38" i="9" s="1"/>
  <c r="BV39" i="9" s="1" a="1"/>
  <c r="BV39" i="9" s="1"/>
  <c r="BW40" i="9" s="1" a="1"/>
  <c r="BW40" i="9" s="1"/>
  <c r="BX41" i="9" s="1" a="1"/>
  <c r="BX41" i="9" s="1"/>
  <c r="BY42" i="9" s="1" a="1"/>
  <c r="BY42" i="9" s="1"/>
  <c r="BZ43" i="9" s="1" a="1"/>
  <c r="BZ43" i="9" s="1"/>
  <c r="CA44" i="9" s="1" a="1"/>
  <c r="CA44" i="9" s="1"/>
  <c r="CB45" i="9" s="1" a="1"/>
  <c r="CB45" i="9" s="1"/>
  <c r="CC46" i="9" s="1" a="1"/>
  <c r="CC46" i="9" s="1"/>
  <c r="CD47" i="9" s="1" a="1"/>
  <c r="CD47" i="9" s="1"/>
  <c r="CE48" i="9" s="1" a="1"/>
  <c r="CE48" i="9" s="1"/>
  <c r="CF49" i="9" s="1" a="1"/>
  <c r="CF49" i="9" s="1"/>
  <c r="CG50" i="9" s="1" a="1"/>
  <c r="CG50" i="9" s="1"/>
  <c r="CH51" i="9" s="1" a="1"/>
  <c r="CH51" i="9" s="1"/>
  <c r="CI52" i="9" s="1" a="1"/>
  <c r="CI52" i="9" s="1"/>
  <c r="CJ53" i="9" s="1" a="1"/>
  <c r="CJ53" i="9" s="1"/>
  <c r="CK54" i="9" s="1" a="1"/>
  <c r="CK54" i="9" s="1"/>
  <c r="CL55" i="9" s="1" a="1"/>
  <c r="CL55" i="9" s="1"/>
  <c r="CM56" i="9" s="1" a="1"/>
  <c r="CM56" i="9" s="1"/>
  <c r="CN57" i="9" s="1" a="1"/>
  <c r="CN57" i="9" s="1"/>
  <c r="CO58" i="9" s="1" a="1"/>
  <c r="CO58" i="9" s="1"/>
  <c r="CP59" i="9" s="1" a="1"/>
  <c r="CP59" i="9" s="1"/>
  <c r="CQ60" i="9" s="1" a="1"/>
  <c r="CQ60" i="9" s="1"/>
  <c r="CR61" i="9" s="1" a="1"/>
  <c r="CR61" i="9" s="1"/>
  <c r="CS62" i="9" s="1" a="1"/>
  <c r="CS62" i="9" s="1"/>
  <c r="CT63" i="9" s="1" a="1"/>
  <c r="CT63" i="9" s="1"/>
  <c r="CU64" i="9" s="1" a="1"/>
  <c r="CU64" i="9" s="1"/>
  <c r="CV65" i="9" s="1" a="1"/>
  <c r="CV65" i="9" s="1"/>
  <c r="CW66" i="9" s="1" a="1"/>
  <c r="CW66" i="9" s="1"/>
  <c r="CX67" i="9" s="1" a="1"/>
  <c r="CX67" i="9" s="1"/>
  <c r="CY68" i="9" s="1" a="1"/>
  <c r="CY68" i="9" s="1"/>
  <c r="CZ69" i="9" s="1" a="1"/>
  <c r="CZ69" i="9" s="1"/>
  <c r="DA70" i="9" s="1" a="1"/>
  <c r="DA70" i="9" s="1"/>
  <c r="DB71" i="9" s="1" a="1"/>
  <c r="DB71" i="9" s="1"/>
  <c r="DC72" i="9" s="1" a="1"/>
  <c r="DC72" i="9" s="1"/>
  <c r="DD73" i="9" s="1" a="1"/>
  <c r="DD73" i="9" s="1"/>
  <c r="DE74" i="9" s="1" a="1"/>
  <c r="DE74" i="9" s="1"/>
  <c r="DF75" i="9" s="1" a="1"/>
  <c r="DF75" i="9" s="1"/>
  <c r="DG76" i="9" s="1" a="1"/>
  <c r="DG76" i="9" s="1"/>
  <c r="AL2" i="9" a="1"/>
  <c r="AL2" i="9" s="1"/>
  <c r="AM3" i="9" s="1" a="1"/>
  <c r="AM3" i="9" s="1"/>
  <c r="AN4" i="9" s="1" a="1"/>
  <c r="AN4" i="9" s="1"/>
  <c r="AO5" i="9" s="1" a="1"/>
  <c r="AO5" i="9" s="1"/>
  <c r="AP6" i="9" s="1" a="1"/>
  <c r="AP6" i="9" s="1"/>
  <c r="AQ7" i="9" s="1" a="1"/>
  <c r="AQ7" i="9" s="1"/>
  <c r="AR8" i="9" s="1" a="1"/>
  <c r="AR8" i="9" s="1"/>
  <c r="AS9" i="9" s="1" a="1"/>
  <c r="AS9" i="9" s="1"/>
  <c r="AT10" i="9" s="1" a="1"/>
  <c r="AT10" i="9" s="1"/>
  <c r="AU11" i="9" s="1" a="1"/>
  <c r="AU11" i="9" s="1"/>
  <c r="AV12" i="9" s="1" a="1"/>
  <c r="AV12" i="9" s="1"/>
  <c r="AW13" i="9" s="1" a="1"/>
  <c r="AW13" i="9" s="1"/>
  <c r="AX14" i="9" s="1" a="1"/>
  <c r="AX14" i="9" s="1"/>
  <c r="AY15" i="9" s="1" a="1"/>
  <c r="AY15" i="9" s="1"/>
  <c r="AZ16" i="9" s="1" a="1"/>
  <c r="AZ16" i="9" s="1"/>
  <c r="BA17" i="9" s="1" a="1"/>
  <c r="BA17" i="9" s="1"/>
  <c r="BB18" i="9" s="1" a="1"/>
  <c r="BB18" i="9" s="1"/>
  <c r="BC19" i="9" s="1" a="1"/>
  <c r="BC19" i="9" s="1"/>
  <c r="BD20" i="9" s="1" a="1"/>
  <c r="BD20" i="9" s="1"/>
  <c r="BE21" i="9" s="1" a="1"/>
  <c r="BE21" i="9" s="1"/>
  <c r="BF22" i="9" s="1" a="1"/>
  <c r="BF22" i="9" s="1"/>
  <c r="BG23" i="9" s="1" a="1"/>
  <c r="BG23" i="9" s="1"/>
  <c r="BH24" i="9" s="1" a="1"/>
  <c r="BH24" i="9" s="1"/>
  <c r="BI25" i="9" s="1" a="1"/>
  <c r="BI25" i="9" s="1"/>
  <c r="BJ26" i="9" s="1" a="1"/>
  <c r="BJ26" i="9" s="1"/>
  <c r="BK27" i="9" s="1" a="1"/>
  <c r="BK27" i="9" s="1"/>
  <c r="BL28" i="9" s="1" a="1"/>
  <c r="BL28" i="9" s="1"/>
  <c r="BM29" i="9" s="1" a="1"/>
  <c r="BM29" i="9" s="1"/>
  <c r="BN30" i="9" s="1" a="1"/>
  <c r="BN30" i="9" s="1"/>
  <c r="BO31" i="9" s="1" a="1"/>
  <c r="BO31" i="9" s="1"/>
  <c r="BP32" i="9" s="1" a="1"/>
  <c r="BP32" i="9" s="1"/>
  <c r="BQ33" i="9" s="1" a="1"/>
  <c r="BQ33" i="9" s="1"/>
  <c r="BR34" i="9" s="1" a="1"/>
  <c r="BR34" i="9" s="1"/>
  <c r="BS35" i="9" s="1" a="1"/>
  <c r="BS35" i="9" s="1"/>
  <c r="BT36" i="9" s="1" a="1"/>
  <c r="BT36" i="9" s="1"/>
  <c r="BU37" i="9" s="1" a="1"/>
  <c r="BU37" i="9" s="1"/>
  <c r="BV38" i="9" s="1" a="1"/>
  <c r="BV38" i="9" s="1"/>
  <c r="BW39" i="9" s="1" a="1"/>
  <c r="BW39" i="9" s="1"/>
  <c r="BX40" i="9" s="1" a="1"/>
  <c r="BX40" i="9" s="1"/>
  <c r="BY41" i="9" s="1" a="1"/>
  <c r="BY41" i="9" s="1"/>
  <c r="BZ42" i="9" s="1" a="1"/>
  <c r="BZ42" i="9" s="1"/>
  <c r="CA43" i="9" s="1" a="1"/>
  <c r="CA43" i="9" s="1"/>
  <c r="CB44" i="9" s="1" a="1"/>
  <c r="CB44" i="9" s="1"/>
  <c r="CC45" i="9" s="1" a="1"/>
  <c r="CC45" i="9" s="1"/>
  <c r="CD46" i="9" s="1" a="1"/>
  <c r="CD46" i="9" s="1"/>
  <c r="CE47" i="9" s="1" a="1"/>
  <c r="CE47" i="9" s="1"/>
  <c r="CF48" i="9" s="1" a="1"/>
  <c r="CF48" i="9" s="1"/>
  <c r="CG49" i="9" s="1" a="1"/>
  <c r="CG49" i="9" s="1"/>
  <c r="CH50" i="9" s="1" a="1"/>
  <c r="CH50" i="9" s="1"/>
  <c r="CI51" i="9" s="1" a="1"/>
  <c r="CI51" i="9" s="1"/>
  <c r="CJ52" i="9" s="1" a="1"/>
  <c r="CJ52" i="9" s="1"/>
  <c r="CK53" i="9" s="1" a="1"/>
  <c r="CK53" i="9" s="1"/>
  <c r="CL54" i="9" s="1" a="1"/>
  <c r="CL54" i="9" s="1"/>
  <c r="CM55" i="9" s="1" a="1"/>
  <c r="CM55" i="9" s="1"/>
  <c r="CN56" i="9" s="1" a="1"/>
  <c r="CN56" i="9" s="1"/>
  <c r="CO57" i="9" s="1" a="1"/>
  <c r="CO57" i="9" s="1"/>
  <c r="CP58" i="9" s="1" a="1"/>
  <c r="CP58" i="9" s="1"/>
  <c r="CQ59" i="9" s="1" a="1"/>
  <c r="CQ59" i="9" s="1"/>
  <c r="CR60" i="9" s="1" a="1"/>
  <c r="CR60" i="9" s="1"/>
  <c r="CS61" i="9" s="1" a="1"/>
  <c r="CS61" i="9" s="1"/>
  <c r="CT62" i="9" s="1" a="1"/>
  <c r="CT62" i="9" s="1"/>
  <c r="CU63" i="9" s="1" a="1"/>
  <c r="CU63" i="9" s="1"/>
  <c r="CV64" i="9" s="1" a="1"/>
  <c r="CV64" i="9" s="1"/>
  <c r="CW65" i="9" s="1" a="1"/>
  <c r="CW65" i="9" s="1"/>
  <c r="CX66" i="9" s="1" a="1"/>
  <c r="CX66" i="9" s="1"/>
  <c r="CY67" i="9" s="1" a="1"/>
  <c r="CY67" i="9" s="1"/>
  <c r="CZ68" i="9" s="1" a="1"/>
  <c r="CZ68" i="9" s="1"/>
  <c r="DA69" i="9" s="1" a="1"/>
  <c r="DA69" i="9" s="1"/>
  <c r="DB70" i="9" s="1" a="1"/>
  <c r="DB70" i="9" s="1"/>
  <c r="DC71" i="9" s="1" a="1"/>
  <c r="DC71" i="9" s="1"/>
  <c r="DD72" i="9" s="1" a="1"/>
  <c r="DD72" i="9" s="1"/>
  <c r="DE73" i="9" s="1" a="1"/>
  <c r="DE73" i="9" s="1"/>
  <c r="DF74" i="9" s="1" a="1"/>
  <c r="DF74" i="9" s="1"/>
  <c r="DG75" i="9" s="1" a="1"/>
  <c r="DG75" i="9" s="1"/>
  <c r="AM2" i="9" a="1"/>
  <c r="AM2" i="9" s="1"/>
  <c r="AN3" i="9" s="1" a="1"/>
  <c r="AN3" i="9" s="1"/>
  <c r="AO4" i="9" s="1" a="1"/>
  <c r="AO4" i="9" s="1"/>
  <c r="AP5" i="9" s="1" a="1"/>
  <c r="AP5" i="9" s="1"/>
  <c r="AQ6" i="9" s="1" a="1"/>
  <c r="AQ6" i="9" s="1"/>
  <c r="AR7" i="9" s="1" a="1"/>
  <c r="AR7" i="9" s="1"/>
  <c r="AS8" i="9" s="1" a="1"/>
  <c r="AS8" i="9" s="1"/>
  <c r="AT9" i="9" s="1" a="1"/>
  <c r="AT9" i="9" s="1"/>
  <c r="AU10" i="9" s="1" a="1"/>
  <c r="AU10" i="9" s="1"/>
  <c r="AV11" i="9" s="1" a="1"/>
  <c r="AV11" i="9" s="1"/>
  <c r="AW12" i="9" s="1" a="1"/>
  <c r="AW12" i="9" s="1"/>
  <c r="AX13" i="9" s="1" a="1"/>
  <c r="AX13" i="9" s="1"/>
  <c r="AY14" i="9" s="1" a="1"/>
  <c r="AY14" i="9" s="1"/>
  <c r="AZ15" i="9" s="1" a="1"/>
  <c r="AZ15" i="9" s="1"/>
  <c r="BA16" i="9" s="1" a="1"/>
  <c r="BA16" i="9" s="1"/>
  <c r="BB17" i="9" s="1" a="1"/>
  <c r="BB17" i="9" s="1"/>
  <c r="BC18" i="9" s="1" a="1"/>
  <c r="BC18" i="9" s="1"/>
  <c r="BD19" i="9" s="1" a="1"/>
  <c r="BD19" i="9" s="1"/>
  <c r="BE20" i="9" s="1" a="1"/>
  <c r="BE20" i="9" s="1"/>
  <c r="BF21" i="9" s="1" a="1"/>
  <c r="BF21" i="9" s="1"/>
  <c r="BG22" i="9" s="1" a="1"/>
  <c r="BG22" i="9" s="1"/>
  <c r="BH23" i="9" s="1" a="1"/>
  <c r="BH23" i="9" s="1"/>
  <c r="BI24" i="9" s="1" a="1"/>
  <c r="BI24" i="9" s="1"/>
  <c r="BJ25" i="9" s="1" a="1"/>
  <c r="BJ25" i="9" s="1"/>
  <c r="BK26" i="9" s="1" a="1"/>
  <c r="BK26" i="9" s="1"/>
  <c r="BL27" i="9" s="1" a="1"/>
  <c r="BL27" i="9" s="1"/>
  <c r="BM28" i="9" s="1" a="1"/>
  <c r="BM28" i="9" s="1"/>
  <c r="BN29" i="9" s="1" a="1"/>
  <c r="BN29" i="9" s="1"/>
  <c r="BO30" i="9" s="1" a="1"/>
  <c r="BO30" i="9" s="1"/>
  <c r="BP31" i="9" s="1" a="1"/>
  <c r="BP31" i="9" s="1"/>
  <c r="BQ32" i="9" s="1" a="1"/>
  <c r="BQ32" i="9" s="1"/>
  <c r="BR33" i="9" s="1" a="1"/>
  <c r="BR33" i="9" s="1"/>
  <c r="BS34" i="9" s="1" a="1"/>
  <c r="BS34" i="9" s="1"/>
  <c r="BT35" i="9" s="1" a="1"/>
  <c r="BT35" i="9" s="1"/>
  <c r="BU36" i="9" s="1" a="1"/>
  <c r="BU36" i="9" s="1"/>
  <c r="BV37" i="9" s="1" a="1"/>
  <c r="BV37" i="9" s="1"/>
  <c r="BW38" i="9" s="1" a="1"/>
  <c r="BW38" i="9" s="1"/>
  <c r="BX39" i="9" s="1" a="1"/>
  <c r="BX39" i="9" s="1"/>
  <c r="BY40" i="9" s="1" a="1"/>
  <c r="BY40" i="9" s="1"/>
  <c r="BZ41" i="9" s="1" a="1"/>
  <c r="BZ41" i="9" s="1"/>
  <c r="CA42" i="9" s="1" a="1"/>
  <c r="CA42" i="9" s="1"/>
  <c r="CB43" i="9" s="1" a="1"/>
  <c r="CB43" i="9" s="1"/>
  <c r="CC44" i="9" s="1" a="1"/>
  <c r="CC44" i="9" s="1"/>
  <c r="CD45" i="9" s="1" a="1"/>
  <c r="CD45" i="9" s="1"/>
  <c r="CE46" i="9" s="1" a="1"/>
  <c r="CE46" i="9" s="1"/>
  <c r="CF47" i="9" s="1" a="1"/>
  <c r="CF47" i="9" s="1"/>
  <c r="CG48" i="9" s="1" a="1"/>
  <c r="CG48" i="9" s="1"/>
  <c r="CH49" i="9" s="1" a="1"/>
  <c r="CH49" i="9" s="1"/>
  <c r="CI50" i="9" s="1" a="1"/>
  <c r="CI50" i="9" s="1"/>
  <c r="CJ51" i="9" s="1" a="1"/>
  <c r="CJ51" i="9" s="1"/>
  <c r="CK52" i="9" s="1" a="1"/>
  <c r="CK52" i="9" s="1"/>
  <c r="CL53" i="9" s="1" a="1"/>
  <c r="CL53" i="9" s="1"/>
  <c r="CM54" i="9" s="1" a="1"/>
  <c r="CM54" i="9" s="1"/>
  <c r="CN55" i="9" s="1" a="1"/>
  <c r="CN55" i="9" s="1"/>
  <c r="CO56" i="9" s="1" a="1"/>
  <c r="CO56" i="9" s="1"/>
  <c r="CP57" i="9" s="1" a="1"/>
  <c r="CP57" i="9" s="1"/>
  <c r="CQ58" i="9" s="1" a="1"/>
  <c r="CQ58" i="9" s="1"/>
  <c r="CR59" i="9" s="1" a="1"/>
  <c r="CR59" i="9" s="1"/>
  <c r="CS60" i="9" s="1" a="1"/>
  <c r="CS60" i="9" s="1"/>
  <c r="CT61" i="9" s="1" a="1"/>
  <c r="CT61" i="9" s="1"/>
  <c r="CU62" i="9" s="1" a="1"/>
  <c r="CU62" i="9" s="1"/>
  <c r="CV63" i="9" s="1" a="1"/>
  <c r="CV63" i="9" s="1"/>
  <c r="CW64" i="9" s="1" a="1"/>
  <c r="CW64" i="9" s="1"/>
  <c r="CX65" i="9" s="1" a="1"/>
  <c r="CX65" i="9" s="1"/>
  <c r="CY66" i="9" s="1" a="1"/>
  <c r="CY66" i="9" s="1"/>
  <c r="CZ67" i="9" s="1" a="1"/>
  <c r="CZ67" i="9" s="1"/>
  <c r="DA68" i="9" s="1" a="1"/>
  <c r="DA68" i="9" s="1"/>
  <c r="DB69" i="9" s="1" a="1"/>
  <c r="DB69" i="9" s="1"/>
  <c r="DC70" i="9" s="1" a="1"/>
  <c r="DC70" i="9" s="1"/>
  <c r="DD71" i="9" s="1" a="1"/>
  <c r="DD71" i="9" s="1"/>
  <c r="DE72" i="9" s="1" a="1"/>
  <c r="DE72" i="9" s="1"/>
  <c r="DF73" i="9" s="1" a="1"/>
  <c r="DF73" i="9" s="1"/>
  <c r="DG74" i="9" s="1" a="1"/>
  <c r="DG74" i="9" s="1"/>
  <c r="AN2" i="9" a="1"/>
  <c r="AN2" i="9" s="1"/>
  <c r="AO3" i="9" s="1" a="1"/>
  <c r="AO3" i="9" s="1"/>
  <c r="AP4" i="9" s="1" a="1"/>
  <c r="AP4" i="9" s="1"/>
  <c r="AQ5" i="9" s="1" a="1"/>
  <c r="AQ5" i="9" s="1"/>
  <c r="AR6" i="9" s="1" a="1"/>
  <c r="AR6" i="9" s="1"/>
  <c r="AS7" i="9" s="1" a="1"/>
  <c r="AS7" i="9" s="1"/>
  <c r="AT8" i="9" s="1" a="1"/>
  <c r="AT8" i="9" s="1"/>
  <c r="AU9" i="9" s="1" a="1"/>
  <c r="AU9" i="9" s="1"/>
  <c r="AV10" i="9" s="1" a="1"/>
  <c r="AV10" i="9" s="1"/>
  <c r="AW11" i="9" s="1" a="1"/>
  <c r="AW11" i="9" s="1"/>
  <c r="AX12" i="9" s="1" a="1"/>
  <c r="AX12" i="9" s="1"/>
  <c r="AY13" i="9" s="1" a="1"/>
  <c r="AY13" i="9" s="1"/>
  <c r="AZ14" i="9" s="1" a="1"/>
  <c r="AZ14" i="9" s="1"/>
  <c r="BA15" i="9" s="1" a="1"/>
  <c r="BA15" i="9" s="1"/>
  <c r="BB16" i="9" s="1" a="1"/>
  <c r="BB16" i="9" s="1"/>
  <c r="BC17" i="9" s="1" a="1"/>
  <c r="BC17" i="9" s="1"/>
  <c r="BD18" i="9" s="1" a="1"/>
  <c r="BD18" i="9" s="1"/>
  <c r="BE19" i="9" s="1" a="1"/>
  <c r="BE19" i="9" s="1"/>
  <c r="BF20" i="9" s="1" a="1"/>
  <c r="BF20" i="9" s="1"/>
  <c r="BG21" i="9" s="1" a="1"/>
  <c r="BG21" i="9" s="1"/>
  <c r="BH22" i="9" s="1" a="1"/>
  <c r="BH22" i="9" s="1"/>
  <c r="BI23" i="9" s="1" a="1"/>
  <c r="BI23" i="9" s="1"/>
  <c r="BJ24" i="9" s="1" a="1"/>
  <c r="BJ24" i="9" s="1"/>
  <c r="BK25" i="9" s="1" a="1"/>
  <c r="BK25" i="9" s="1"/>
  <c r="BL26" i="9" s="1" a="1"/>
  <c r="BL26" i="9" s="1"/>
  <c r="BM27" i="9" s="1" a="1"/>
  <c r="BM27" i="9" s="1"/>
  <c r="BN28" i="9" s="1" a="1"/>
  <c r="BN28" i="9" s="1"/>
  <c r="BO29" i="9" s="1" a="1"/>
  <c r="BO29" i="9" s="1"/>
  <c r="BP30" i="9" s="1" a="1"/>
  <c r="BP30" i="9" s="1"/>
  <c r="BQ31" i="9" s="1" a="1"/>
  <c r="BQ31" i="9" s="1"/>
  <c r="BR32" i="9" s="1" a="1"/>
  <c r="BR32" i="9" s="1"/>
  <c r="BS33" i="9" s="1" a="1"/>
  <c r="BS33" i="9" s="1"/>
  <c r="BT34" i="9" s="1" a="1"/>
  <c r="BT34" i="9" s="1"/>
  <c r="BU35" i="9" s="1" a="1"/>
  <c r="BU35" i="9" s="1"/>
  <c r="BV36" i="9" s="1" a="1"/>
  <c r="BV36" i="9" s="1"/>
  <c r="BW37" i="9" s="1" a="1"/>
  <c r="BW37" i="9" s="1"/>
  <c r="BX38" i="9" s="1" a="1"/>
  <c r="BX38" i="9" s="1"/>
  <c r="BY39" i="9" s="1" a="1"/>
  <c r="BY39" i="9" s="1"/>
  <c r="BZ40" i="9" s="1" a="1"/>
  <c r="BZ40" i="9" s="1"/>
  <c r="CA41" i="9" s="1" a="1"/>
  <c r="CA41" i="9" s="1"/>
  <c r="CB42" i="9" s="1" a="1"/>
  <c r="CB42" i="9" s="1"/>
  <c r="CC43" i="9" s="1" a="1"/>
  <c r="CC43" i="9" s="1"/>
  <c r="CD44" i="9" s="1" a="1"/>
  <c r="CD44" i="9" s="1"/>
  <c r="CE45" i="9" s="1" a="1"/>
  <c r="CE45" i="9" s="1"/>
  <c r="CF46" i="9" s="1" a="1"/>
  <c r="CF46" i="9" s="1"/>
  <c r="CG47" i="9" s="1" a="1"/>
  <c r="CG47" i="9" s="1"/>
  <c r="CH48" i="9" s="1" a="1"/>
  <c r="CH48" i="9" s="1"/>
  <c r="CI49" i="9" s="1" a="1"/>
  <c r="CI49" i="9" s="1"/>
  <c r="CJ50" i="9" s="1" a="1"/>
  <c r="CJ50" i="9" s="1"/>
  <c r="CK51" i="9" s="1" a="1"/>
  <c r="CK51" i="9" s="1"/>
  <c r="CL52" i="9" s="1" a="1"/>
  <c r="CL52" i="9" s="1"/>
  <c r="CM53" i="9" s="1" a="1"/>
  <c r="CM53" i="9" s="1"/>
  <c r="CN54" i="9" s="1" a="1"/>
  <c r="CN54" i="9" s="1"/>
  <c r="CO55" i="9" s="1" a="1"/>
  <c r="CO55" i="9" s="1"/>
  <c r="CP56" i="9" s="1" a="1"/>
  <c r="CP56" i="9" s="1"/>
  <c r="CQ57" i="9" s="1" a="1"/>
  <c r="CQ57" i="9" s="1"/>
  <c r="CR58" i="9" s="1" a="1"/>
  <c r="CR58" i="9" s="1"/>
  <c r="CS59" i="9" s="1" a="1"/>
  <c r="CS59" i="9" s="1"/>
  <c r="CT60" i="9" s="1" a="1"/>
  <c r="CT60" i="9" s="1"/>
  <c r="CU61" i="9" s="1" a="1"/>
  <c r="CU61" i="9" s="1"/>
  <c r="CV62" i="9" s="1" a="1"/>
  <c r="CV62" i="9" s="1"/>
  <c r="CW63" i="9" s="1" a="1"/>
  <c r="CW63" i="9" s="1"/>
  <c r="CX64" i="9" s="1" a="1"/>
  <c r="CX64" i="9" s="1"/>
  <c r="CY65" i="9" s="1" a="1"/>
  <c r="CY65" i="9" s="1"/>
  <c r="CZ66" i="9" s="1" a="1"/>
  <c r="CZ66" i="9" s="1"/>
  <c r="DA67" i="9" s="1" a="1"/>
  <c r="DA67" i="9" s="1"/>
  <c r="DB68" i="9" s="1" a="1"/>
  <c r="DB68" i="9" s="1"/>
  <c r="DC69" i="9" s="1" a="1"/>
  <c r="DC69" i="9" s="1"/>
  <c r="DD70" i="9" s="1" a="1"/>
  <c r="DD70" i="9" s="1"/>
  <c r="DE71" i="9" s="1" a="1"/>
  <c r="DE71" i="9" s="1"/>
  <c r="DF72" i="9" s="1" a="1"/>
  <c r="DF72" i="9" s="1"/>
  <c r="DG73" i="9" s="1" a="1"/>
  <c r="DG73" i="9" s="1"/>
  <c r="AO2" i="9" a="1"/>
  <c r="AO2" i="9" s="1"/>
  <c r="AP3" i="9" s="1" a="1"/>
  <c r="AP3" i="9" s="1"/>
  <c r="AQ4" i="9" s="1" a="1"/>
  <c r="AQ4" i="9" s="1"/>
  <c r="AR5" i="9" s="1" a="1"/>
  <c r="AR5" i="9" s="1"/>
  <c r="AS6" i="9" s="1" a="1"/>
  <c r="AS6" i="9" s="1"/>
  <c r="AT7" i="9" s="1" a="1"/>
  <c r="AT7" i="9" s="1"/>
  <c r="AU8" i="9" s="1" a="1"/>
  <c r="AU8" i="9" s="1"/>
  <c r="AV9" i="9" s="1" a="1"/>
  <c r="AV9" i="9" s="1"/>
  <c r="AW10" i="9" s="1" a="1"/>
  <c r="AW10" i="9" s="1"/>
  <c r="AX11" i="9" s="1" a="1"/>
  <c r="AX11" i="9" s="1"/>
  <c r="AY12" i="9" s="1" a="1"/>
  <c r="AY12" i="9" s="1"/>
  <c r="AZ13" i="9" s="1" a="1"/>
  <c r="AZ13" i="9" s="1"/>
  <c r="BA14" i="9" s="1" a="1"/>
  <c r="BA14" i="9" s="1"/>
  <c r="BB15" i="9" s="1" a="1"/>
  <c r="BB15" i="9" s="1"/>
  <c r="BC16" i="9" s="1" a="1"/>
  <c r="BC16" i="9" s="1"/>
  <c r="BD17" i="9" s="1" a="1"/>
  <c r="BD17" i="9" s="1"/>
  <c r="BE18" i="9" s="1" a="1"/>
  <c r="BE18" i="9" s="1"/>
  <c r="BF19" i="9" s="1" a="1"/>
  <c r="BF19" i="9" s="1"/>
  <c r="BG20" i="9" s="1" a="1"/>
  <c r="BG20" i="9" s="1"/>
  <c r="BH21" i="9" s="1" a="1"/>
  <c r="BH21" i="9" s="1"/>
  <c r="BI22" i="9" s="1" a="1"/>
  <c r="BI22" i="9" s="1"/>
  <c r="BJ23" i="9" s="1" a="1"/>
  <c r="BJ23" i="9" s="1"/>
  <c r="BK24" i="9" s="1" a="1"/>
  <c r="BK24" i="9" s="1"/>
  <c r="BL25" i="9" s="1" a="1"/>
  <c r="BL25" i="9" s="1"/>
  <c r="BM26" i="9" s="1" a="1"/>
  <c r="BM26" i="9" s="1"/>
  <c r="BN27" i="9" s="1" a="1"/>
  <c r="BN27" i="9" s="1"/>
  <c r="BO28" i="9" s="1" a="1"/>
  <c r="BO28" i="9" s="1"/>
  <c r="BP29" i="9" s="1" a="1"/>
  <c r="BP29" i="9" s="1"/>
  <c r="BQ30" i="9" s="1" a="1"/>
  <c r="BQ30" i="9" s="1"/>
  <c r="BR31" i="9" s="1" a="1"/>
  <c r="BR31" i="9" s="1"/>
  <c r="BS32" i="9" s="1" a="1"/>
  <c r="BS32" i="9" s="1"/>
  <c r="BT33" i="9" s="1" a="1"/>
  <c r="BT33" i="9" s="1"/>
  <c r="BU34" i="9" s="1" a="1"/>
  <c r="BU34" i="9" s="1"/>
  <c r="BV35" i="9" s="1" a="1"/>
  <c r="BV35" i="9" s="1"/>
  <c r="BW36" i="9" s="1" a="1"/>
  <c r="BW36" i="9" s="1"/>
  <c r="BX37" i="9" s="1" a="1"/>
  <c r="BX37" i="9" s="1"/>
  <c r="BY38" i="9" s="1" a="1"/>
  <c r="BY38" i="9" s="1"/>
  <c r="BZ39" i="9" s="1" a="1"/>
  <c r="BZ39" i="9" s="1"/>
  <c r="CA40" i="9" s="1" a="1"/>
  <c r="CA40" i="9" s="1"/>
  <c r="CB41" i="9" s="1" a="1"/>
  <c r="CB41" i="9" s="1"/>
  <c r="CC42" i="9" s="1" a="1"/>
  <c r="CC42" i="9" s="1"/>
  <c r="CD43" i="9" s="1" a="1"/>
  <c r="CD43" i="9" s="1"/>
  <c r="CE44" i="9" s="1" a="1"/>
  <c r="CE44" i="9" s="1"/>
  <c r="CF45" i="9" s="1" a="1"/>
  <c r="CF45" i="9" s="1"/>
  <c r="CG46" i="9" s="1" a="1"/>
  <c r="CG46" i="9" s="1"/>
  <c r="CH47" i="9" s="1" a="1"/>
  <c r="CH47" i="9" s="1"/>
  <c r="CI48" i="9" s="1" a="1"/>
  <c r="CI48" i="9" s="1"/>
  <c r="CJ49" i="9" s="1" a="1"/>
  <c r="CJ49" i="9" s="1"/>
  <c r="CK50" i="9" s="1" a="1"/>
  <c r="CK50" i="9" s="1"/>
  <c r="CL51" i="9" s="1" a="1"/>
  <c r="CL51" i="9" s="1"/>
  <c r="CM52" i="9" s="1" a="1"/>
  <c r="CM52" i="9" s="1"/>
  <c r="CN53" i="9" s="1" a="1"/>
  <c r="CN53" i="9" s="1"/>
  <c r="CO54" i="9" s="1" a="1"/>
  <c r="CO54" i="9" s="1"/>
  <c r="CP55" i="9" s="1" a="1"/>
  <c r="CP55" i="9" s="1"/>
  <c r="CQ56" i="9" s="1" a="1"/>
  <c r="CQ56" i="9" s="1"/>
  <c r="CR57" i="9" s="1" a="1"/>
  <c r="CR57" i="9" s="1"/>
  <c r="CS58" i="9" s="1" a="1"/>
  <c r="CS58" i="9" s="1"/>
  <c r="CT59" i="9" s="1" a="1"/>
  <c r="CT59" i="9" s="1"/>
  <c r="CU60" i="9" s="1" a="1"/>
  <c r="CU60" i="9" s="1"/>
  <c r="CV61" i="9" s="1" a="1"/>
  <c r="CV61" i="9" s="1"/>
  <c r="CW62" i="9" s="1" a="1"/>
  <c r="CW62" i="9" s="1"/>
  <c r="CX63" i="9" s="1" a="1"/>
  <c r="CX63" i="9" s="1"/>
  <c r="CY64" i="9" s="1" a="1"/>
  <c r="CY64" i="9" s="1"/>
  <c r="CZ65" i="9" s="1" a="1"/>
  <c r="CZ65" i="9" s="1"/>
  <c r="DA66" i="9" s="1" a="1"/>
  <c r="DA66" i="9" s="1"/>
  <c r="DB67" i="9" s="1" a="1"/>
  <c r="DB67" i="9" s="1"/>
  <c r="DC68" i="9" s="1" a="1"/>
  <c r="DC68" i="9" s="1"/>
  <c r="DD69" i="9" s="1" a="1"/>
  <c r="DD69" i="9" s="1"/>
  <c r="DE70" i="9" s="1" a="1"/>
  <c r="DE70" i="9" s="1"/>
  <c r="DF71" i="9" s="1" a="1"/>
  <c r="DF71" i="9" s="1"/>
  <c r="DG72" i="9" s="1" a="1"/>
  <c r="DG72" i="9" s="1"/>
  <c r="AP2" i="9" a="1"/>
  <c r="AP2" i="9" s="1"/>
  <c r="AQ3" i="9" s="1" a="1"/>
  <c r="AQ3" i="9" s="1"/>
  <c r="AR4" i="9" s="1" a="1"/>
  <c r="AR4" i="9" s="1"/>
  <c r="AS5" i="9" s="1" a="1"/>
  <c r="AS5" i="9" s="1"/>
  <c r="AT6" i="9" s="1" a="1"/>
  <c r="AT6" i="9" s="1"/>
  <c r="AU7" i="9" s="1" a="1"/>
  <c r="AU7" i="9" s="1"/>
  <c r="AV8" i="9" s="1" a="1"/>
  <c r="AV8" i="9" s="1"/>
  <c r="AW9" i="9" s="1" a="1"/>
  <c r="AW9" i="9" s="1"/>
  <c r="AX10" i="9" s="1" a="1"/>
  <c r="AX10" i="9" s="1"/>
  <c r="AY11" i="9" s="1" a="1"/>
  <c r="AY11" i="9" s="1"/>
  <c r="AZ12" i="9" s="1" a="1"/>
  <c r="AZ12" i="9" s="1"/>
  <c r="BA13" i="9" s="1" a="1"/>
  <c r="BA13" i="9" s="1"/>
  <c r="BB14" i="9" s="1" a="1"/>
  <c r="BB14" i="9" s="1"/>
  <c r="BC15" i="9" s="1" a="1"/>
  <c r="BC15" i="9" s="1"/>
  <c r="BD16" i="9" s="1" a="1"/>
  <c r="BD16" i="9" s="1"/>
  <c r="BE17" i="9" s="1" a="1"/>
  <c r="BE17" i="9" s="1"/>
  <c r="BF18" i="9" s="1" a="1"/>
  <c r="BF18" i="9" s="1"/>
  <c r="BG19" i="9" s="1" a="1"/>
  <c r="BG19" i="9" s="1"/>
  <c r="BH20" i="9" s="1" a="1"/>
  <c r="BH20" i="9" s="1"/>
  <c r="BI21" i="9" s="1" a="1"/>
  <c r="BI21" i="9" s="1"/>
  <c r="BJ22" i="9" s="1" a="1"/>
  <c r="BJ22" i="9" s="1"/>
  <c r="BK23" i="9" s="1" a="1"/>
  <c r="BK23" i="9" s="1"/>
  <c r="BL24" i="9" s="1" a="1"/>
  <c r="BL24" i="9" s="1"/>
  <c r="BM25" i="9" s="1" a="1"/>
  <c r="BM25" i="9" s="1"/>
  <c r="BN26" i="9" s="1" a="1"/>
  <c r="BN26" i="9" s="1"/>
  <c r="BO27" i="9" s="1" a="1"/>
  <c r="BO27" i="9" s="1"/>
  <c r="BP28" i="9" s="1" a="1"/>
  <c r="BP28" i="9" s="1"/>
  <c r="BQ29" i="9" s="1" a="1"/>
  <c r="BQ29" i="9" s="1"/>
  <c r="BR30" i="9" s="1" a="1"/>
  <c r="BR30" i="9" s="1"/>
  <c r="BS31" i="9" s="1" a="1"/>
  <c r="BS31" i="9" s="1"/>
  <c r="BT32" i="9" s="1" a="1"/>
  <c r="BT32" i="9" s="1"/>
  <c r="BU33" i="9" s="1" a="1"/>
  <c r="BU33" i="9" s="1"/>
  <c r="BV34" i="9" s="1" a="1"/>
  <c r="BV34" i="9" s="1"/>
  <c r="BW35" i="9" s="1" a="1"/>
  <c r="BW35" i="9" s="1"/>
  <c r="BX36" i="9" s="1" a="1"/>
  <c r="BX36" i="9" s="1"/>
  <c r="BY37" i="9" s="1" a="1"/>
  <c r="BY37" i="9" s="1"/>
  <c r="BZ38" i="9" s="1" a="1"/>
  <c r="BZ38" i="9" s="1"/>
  <c r="CA39" i="9" s="1" a="1"/>
  <c r="CA39" i="9" s="1"/>
  <c r="CB40" i="9" s="1" a="1"/>
  <c r="CB40" i="9" s="1"/>
  <c r="CC41" i="9" s="1" a="1"/>
  <c r="CC41" i="9" s="1"/>
  <c r="CD42" i="9" s="1" a="1"/>
  <c r="CD42" i="9" s="1"/>
  <c r="CE43" i="9" s="1" a="1"/>
  <c r="CE43" i="9" s="1"/>
  <c r="CF44" i="9" s="1" a="1"/>
  <c r="CF44" i="9" s="1"/>
  <c r="CG45" i="9" s="1" a="1"/>
  <c r="CG45" i="9" s="1"/>
  <c r="CH46" i="9" s="1" a="1"/>
  <c r="CH46" i="9" s="1"/>
  <c r="CI47" i="9" s="1" a="1"/>
  <c r="CI47" i="9" s="1"/>
  <c r="CJ48" i="9" s="1" a="1"/>
  <c r="CJ48" i="9" s="1"/>
  <c r="CK49" i="9" s="1" a="1"/>
  <c r="CK49" i="9" s="1"/>
  <c r="CL50" i="9" s="1" a="1"/>
  <c r="CL50" i="9" s="1"/>
  <c r="CM51" i="9" s="1" a="1"/>
  <c r="CM51" i="9" s="1"/>
  <c r="CN52" i="9" s="1" a="1"/>
  <c r="CN52" i="9" s="1"/>
  <c r="CO53" i="9" s="1" a="1"/>
  <c r="CO53" i="9" s="1"/>
  <c r="CP54" i="9" s="1" a="1"/>
  <c r="CP54" i="9" s="1"/>
  <c r="CQ55" i="9" s="1" a="1"/>
  <c r="CQ55" i="9" s="1"/>
  <c r="CR56" i="9" s="1" a="1"/>
  <c r="CR56" i="9" s="1"/>
  <c r="CS57" i="9" s="1" a="1"/>
  <c r="CS57" i="9" s="1"/>
  <c r="CT58" i="9" s="1" a="1"/>
  <c r="CT58" i="9" s="1"/>
  <c r="CU59" i="9" s="1" a="1"/>
  <c r="CU59" i="9" s="1"/>
  <c r="CV60" i="9" s="1" a="1"/>
  <c r="CV60" i="9" s="1"/>
  <c r="CW61" i="9" s="1" a="1"/>
  <c r="CW61" i="9" s="1"/>
  <c r="CX62" i="9" s="1" a="1"/>
  <c r="CX62" i="9" s="1"/>
  <c r="CY63" i="9" s="1" a="1"/>
  <c r="CY63" i="9" s="1"/>
  <c r="CZ64" i="9" s="1" a="1"/>
  <c r="CZ64" i="9" s="1"/>
  <c r="DA65" i="9" s="1" a="1"/>
  <c r="DA65" i="9" s="1"/>
  <c r="DB66" i="9" s="1" a="1"/>
  <c r="DB66" i="9" s="1"/>
  <c r="DC67" i="9" s="1" a="1"/>
  <c r="DC67" i="9" s="1"/>
  <c r="DD68" i="9" s="1" a="1"/>
  <c r="DD68" i="9" s="1"/>
  <c r="DE69" i="9" s="1" a="1"/>
  <c r="DE69" i="9" s="1"/>
  <c r="DF70" i="9" s="1" a="1"/>
  <c r="DF70" i="9" s="1"/>
  <c r="DG71" i="9" s="1" a="1"/>
  <c r="DG71" i="9" s="1"/>
  <c r="AQ2" i="9" a="1"/>
  <c r="AQ2" i="9" s="1"/>
  <c r="AR3" i="9" s="1" a="1"/>
  <c r="AR3" i="9" s="1"/>
  <c r="AS4" i="9" s="1" a="1"/>
  <c r="AS4" i="9" s="1"/>
  <c r="AT5" i="9" s="1" a="1"/>
  <c r="AT5" i="9" s="1"/>
  <c r="AU6" i="9" s="1" a="1"/>
  <c r="AU6" i="9" s="1"/>
  <c r="AV7" i="9" s="1" a="1"/>
  <c r="AV7" i="9" s="1"/>
  <c r="AW8" i="9" s="1" a="1"/>
  <c r="AW8" i="9" s="1"/>
  <c r="AX9" i="9" s="1" a="1"/>
  <c r="AX9" i="9" s="1"/>
  <c r="AY10" i="9" s="1" a="1"/>
  <c r="AR2" i="9" a="1"/>
  <c r="AR2" i="9" s="1"/>
  <c r="AS2" i="9" a="1"/>
  <c r="AS2" i="9" s="1"/>
  <c r="AT3" i="9" s="1" a="1"/>
  <c r="AT3" i="9" s="1"/>
  <c r="AU4" i="9" s="1" a="1"/>
  <c r="AU4" i="9" s="1"/>
  <c r="AV5" i="9" s="1" a="1"/>
  <c r="AV5" i="9" s="1"/>
  <c r="AW6" i="9" s="1" a="1"/>
  <c r="AW6" i="9" s="1"/>
  <c r="AX7" i="9" s="1" a="1"/>
  <c r="AX7" i="9" s="1"/>
  <c r="AY8" i="9" s="1" a="1"/>
  <c r="AY8" i="9" s="1"/>
  <c r="AZ9" i="9" s="1" a="1"/>
  <c r="AZ9" i="9" s="1"/>
  <c r="BA10" i="9" s="1" a="1"/>
  <c r="BA10" i="9" s="1"/>
  <c r="BB11" i="9" s="1" a="1"/>
  <c r="BB11" i="9" s="1"/>
  <c r="BC12" i="9" s="1" a="1"/>
  <c r="BC12" i="9" s="1"/>
  <c r="BD13" i="9" s="1" a="1"/>
  <c r="BD13" i="9" s="1"/>
  <c r="BE14" i="9" s="1" a="1"/>
  <c r="BE14" i="9" s="1"/>
  <c r="BF15" i="9" s="1" a="1"/>
  <c r="BF15" i="9" s="1"/>
  <c r="BG16" i="9" s="1" a="1"/>
  <c r="BG16" i="9" s="1"/>
  <c r="BH17" i="9" s="1" a="1"/>
  <c r="BH17" i="9" s="1"/>
  <c r="BI18" i="9" s="1" a="1"/>
  <c r="BI18" i="9" s="1"/>
  <c r="BJ19" i="9" s="1" a="1"/>
  <c r="BJ19" i="9" s="1"/>
  <c r="BK20" i="9" s="1" a="1"/>
  <c r="BK20" i="9" s="1"/>
  <c r="BL21" i="9" s="1" a="1"/>
  <c r="BL21" i="9" s="1"/>
  <c r="BM22" i="9" s="1" a="1"/>
  <c r="BM22" i="9" s="1"/>
  <c r="BN23" i="9" s="1" a="1"/>
  <c r="BN23" i="9" s="1"/>
  <c r="BO24" i="9" s="1" a="1"/>
  <c r="BO24" i="9" s="1"/>
  <c r="BP25" i="9" s="1" a="1"/>
  <c r="BP25" i="9" s="1"/>
  <c r="BQ26" i="9" s="1" a="1"/>
  <c r="BQ26" i="9" s="1"/>
  <c r="BR27" i="9" s="1" a="1"/>
  <c r="BR27" i="9" s="1"/>
  <c r="BS28" i="9" s="1" a="1"/>
  <c r="BS28" i="9" s="1"/>
  <c r="BT29" i="9" s="1" a="1"/>
  <c r="BT29" i="9" s="1"/>
  <c r="BU30" i="9" s="1" a="1"/>
  <c r="BU30" i="9" s="1"/>
  <c r="BV31" i="9" s="1" a="1"/>
  <c r="BV31" i="9" s="1"/>
  <c r="BW32" i="9" s="1" a="1"/>
  <c r="BW32" i="9" s="1"/>
  <c r="BX33" i="9" s="1" a="1"/>
  <c r="BX33" i="9" s="1"/>
  <c r="BY34" i="9" s="1" a="1"/>
  <c r="BY34" i="9" s="1"/>
  <c r="BZ35" i="9" s="1" a="1"/>
  <c r="BZ35" i="9" s="1"/>
  <c r="CA36" i="9" s="1" a="1"/>
  <c r="CA36" i="9" s="1"/>
  <c r="CB37" i="9" s="1" a="1"/>
  <c r="CB37" i="9" s="1"/>
  <c r="CC38" i="9" s="1" a="1"/>
  <c r="CC38" i="9" s="1"/>
  <c r="CD39" i="9" s="1" a="1"/>
  <c r="CD39" i="9" s="1"/>
  <c r="CE40" i="9" s="1" a="1"/>
  <c r="CE40" i="9" s="1"/>
  <c r="CF41" i="9" s="1" a="1"/>
  <c r="CF41" i="9" s="1"/>
  <c r="CG42" i="9" s="1" a="1"/>
  <c r="CG42" i="9" s="1"/>
  <c r="CH43" i="9" s="1" a="1"/>
  <c r="CH43" i="9" s="1"/>
  <c r="CI44" i="9" s="1" a="1"/>
  <c r="CI44" i="9" s="1"/>
  <c r="CJ45" i="9" s="1" a="1"/>
  <c r="CJ45" i="9" s="1"/>
  <c r="CK46" i="9" s="1" a="1"/>
  <c r="CK46" i="9" s="1"/>
  <c r="CL47" i="9" s="1" a="1"/>
  <c r="CL47" i="9" s="1"/>
  <c r="CM48" i="9" s="1" a="1"/>
  <c r="CM48" i="9" s="1"/>
  <c r="CN49" i="9" s="1" a="1"/>
  <c r="CN49" i="9" s="1"/>
  <c r="CO50" i="9" s="1" a="1"/>
  <c r="CO50" i="9" s="1"/>
  <c r="CP51" i="9" s="1" a="1"/>
  <c r="CP51" i="9" s="1"/>
  <c r="CQ52" i="9" s="1" a="1"/>
  <c r="CQ52" i="9" s="1"/>
  <c r="CR53" i="9" s="1" a="1"/>
  <c r="CR53" i="9" s="1"/>
  <c r="CS54" i="9" s="1" a="1"/>
  <c r="CS54" i="9" s="1"/>
  <c r="CT55" i="9" s="1" a="1"/>
  <c r="CT55" i="9" s="1"/>
  <c r="CU56" i="9" s="1" a="1"/>
  <c r="CU56" i="9" s="1"/>
  <c r="CV57" i="9" s="1" a="1"/>
  <c r="CV57" i="9" s="1"/>
  <c r="CW58" i="9" s="1" a="1"/>
  <c r="CW58" i="9" s="1"/>
  <c r="CX59" i="9" s="1" a="1"/>
  <c r="CX59" i="9" s="1"/>
  <c r="CY60" i="9" s="1" a="1"/>
  <c r="CY60" i="9" s="1"/>
  <c r="CZ61" i="9" s="1" a="1"/>
  <c r="CZ61" i="9" s="1"/>
  <c r="DA62" i="9" s="1" a="1"/>
  <c r="DA62" i="9" s="1"/>
  <c r="DB63" i="9" s="1" a="1"/>
  <c r="DB63" i="9" s="1"/>
  <c r="DC64" i="9" s="1" a="1"/>
  <c r="DC64" i="9" s="1"/>
  <c r="DD65" i="9" s="1" a="1"/>
  <c r="DD65" i="9" s="1"/>
  <c r="DE66" i="9" s="1" a="1"/>
  <c r="DE66" i="9" s="1"/>
  <c r="DF67" i="9" s="1" a="1"/>
  <c r="DF67" i="9" s="1"/>
  <c r="DG68" i="9" s="1" a="1"/>
  <c r="DG68" i="9" s="1"/>
  <c r="AT2" i="9" a="1"/>
  <c r="AT2" i="9" s="1"/>
  <c r="AU3" i="9" s="1" a="1"/>
  <c r="AU3" i="9" s="1"/>
  <c r="AV4" i="9" s="1" a="1"/>
  <c r="AV4" i="9" s="1"/>
  <c r="AW5" i="9" s="1" a="1"/>
  <c r="AW5" i="9" s="1"/>
  <c r="AX6" i="9" s="1" a="1"/>
  <c r="AX6" i="9" s="1"/>
  <c r="AY7" i="9" s="1" a="1"/>
  <c r="AY7" i="9" s="1"/>
  <c r="AZ8" i="9" s="1" a="1"/>
  <c r="AZ8" i="9" s="1"/>
  <c r="BA9" i="9" s="1" a="1"/>
  <c r="BA9" i="9" s="1"/>
  <c r="BB10" i="9" s="1" a="1"/>
  <c r="BB10" i="9" s="1"/>
  <c r="BC11" i="9" s="1" a="1"/>
  <c r="BC11" i="9" s="1"/>
  <c r="BD12" i="9" s="1" a="1"/>
  <c r="BD12" i="9" s="1"/>
  <c r="BE13" i="9" s="1" a="1"/>
  <c r="BE13" i="9" s="1"/>
  <c r="BF14" i="9" s="1" a="1"/>
  <c r="BF14" i="9" s="1"/>
  <c r="BG15" i="9" s="1" a="1"/>
  <c r="BG15" i="9" s="1"/>
  <c r="BH16" i="9" s="1" a="1"/>
  <c r="BH16" i="9" s="1"/>
  <c r="BI17" i="9" s="1" a="1"/>
  <c r="BI17" i="9" s="1"/>
  <c r="BJ18" i="9" s="1" a="1"/>
  <c r="BJ18" i="9" s="1"/>
  <c r="BK19" i="9" s="1" a="1"/>
  <c r="BK19" i="9" s="1"/>
  <c r="BL20" i="9" s="1" a="1"/>
  <c r="BL20" i="9" s="1"/>
  <c r="BM21" i="9" s="1" a="1"/>
  <c r="BM21" i="9" s="1"/>
  <c r="BN22" i="9" s="1" a="1"/>
  <c r="BN22" i="9" s="1"/>
  <c r="BO23" i="9" s="1" a="1"/>
  <c r="BO23" i="9" s="1"/>
  <c r="BP24" i="9" s="1" a="1"/>
  <c r="BP24" i="9" s="1"/>
  <c r="BQ25" i="9" s="1" a="1"/>
  <c r="BQ25" i="9" s="1"/>
  <c r="BR26" i="9" s="1" a="1"/>
  <c r="BR26" i="9" s="1"/>
  <c r="BS27" i="9" s="1" a="1"/>
  <c r="BS27" i="9" s="1"/>
  <c r="BT28" i="9" s="1" a="1"/>
  <c r="BT28" i="9" s="1"/>
  <c r="BU29" i="9" s="1" a="1"/>
  <c r="BU29" i="9" s="1"/>
  <c r="BV30" i="9" s="1" a="1"/>
  <c r="BV30" i="9" s="1"/>
  <c r="BW31" i="9" s="1" a="1"/>
  <c r="BW31" i="9" s="1"/>
  <c r="BX32" i="9" s="1" a="1"/>
  <c r="BX32" i="9" s="1"/>
  <c r="BY33" i="9" s="1" a="1"/>
  <c r="BY33" i="9" s="1"/>
  <c r="BZ34" i="9" s="1" a="1"/>
  <c r="BZ34" i="9" s="1"/>
  <c r="CA35" i="9" s="1" a="1"/>
  <c r="CA35" i="9" s="1"/>
  <c r="CB36" i="9" s="1" a="1"/>
  <c r="CB36" i="9" s="1"/>
  <c r="CC37" i="9" s="1" a="1"/>
  <c r="CC37" i="9" s="1"/>
  <c r="CD38" i="9" s="1" a="1"/>
  <c r="CD38" i="9" s="1"/>
  <c r="CE39" i="9" s="1" a="1"/>
  <c r="CE39" i="9" s="1"/>
  <c r="CF40" i="9" s="1" a="1"/>
  <c r="CF40" i="9" s="1"/>
  <c r="CG41" i="9" s="1" a="1"/>
  <c r="CG41" i="9" s="1"/>
  <c r="CH42" i="9" s="1" a="1"/>
  <c r="CH42" i="9" s="1"/>
  <c r="CI43" i="9" s="1" a="1"/>
  <c r="CI43" i="9" s="1"/>
  <c r="CJ44" i="9" s="1" a="1"/>
  <c r="CJ44" i="9" s="1"/>
  <c r="CK45" i="9" s="1" a="1"/>
  <c r="CK45" i="9" s="1"/>
  <c r="CL46" i="9" s="1" a="1"/>
  <c r="CL46" i="9" s="1"/>
  <c r="CM47" i="9" s="1" a="1"/>
  <c r="CM47" i="9" s="1"/>
  <c r="CN48" i="9" s="1" a="1"/>
  <c r="CN48" i="9" s="1"/>
  <c r="CO49" i="9" s="1" a="1"/>
  <c r="CO49" i="9" s="1"/>
  <c r="CP50" i="9" s="1" a="1"/>
  <c r="CP50" i="9" s="1"/>
  <c r="CQ51" i="9" s="1" a="1"/>
  <c r="CQ51" i="9" s="1"/>
  <c r="CR52" i="9" s="1" a="1"/>
  <c r="CR52" i="9" s="1"/>
  <c r="CS53" i="9" s="1" a="1"/>
  <c r="CS53" i="9" s="1"/>
  <c r="CT54" i="9" s="1" a="1"/>
  <c r="CT54" i="9" s="1"/>
  <c r="CU55" i="9" s="1" a="1"/>
  <c r="CU55" i="9" s="1"/>
  <c r="CV56" i="9" s="1" a="1"/>
  <c r="CV56" i="9" s="1"/>
  <c r="CW57" i="9" s="1" a="1"/>
  <c r="CW57" i="9" s="1"/>
  <c r="CX58" i="9" s="1" a="1"/>
  <c r="CX58" i="9" s="1"/>
  <c r="CY59" i="9" s="1" a="1"/>
  <c r="CY59" i="9" s="1"/>
  <c r="CZ60" i="9" s="1" a="1"/>
  <c r="CZ60" i="9" s="1"/>
  <c r="DA61" i="9" s="1" a="1"/>
  <c r="DA61" i="9" s="1"/>
  <c r="DB62" i="9" s="1" a="1"/>
  <c r="DB62" i="9" s="1"/>
  <c r="DC63" i="9" s="1" a="1"/>
  <c r="DC63" i="9" s="1"/>
  <c r="DD64" i="9" s="1" a="1"/>
  <c r="DD64" i="9" s="1"/>
  <c r="DE65" i="9" s="1" a="1"/>
  <c r="DE65" i="9" s="1"/>
  <c r="DF66" i="9" s="1" a="1"/>
  <c r="DF66" i="9" s="1"/>
  <c r="DG67" i="9" s="1" a="1"/>
  <c r="DG67" i="9" s="1"/>
  <c r="AU2" i="9" a="1"/>
  <c r="AU2" i="9" s="1"/>
  <c r="AV2" i="9" a="1"/>
  <c r="AV2" i="9" s="1"/>
  <c r="AW3" i="9" s="1" a="1"/>
  <c r="AW3" i="9" s="1"/>
  <c r="AX4" i="9" s="1" a="1"/>
  <c r="AX4" i="9" s="1"/>
  <c r="AY5" i="9" s="1" a="1"/>
  <c r="AY5" i="9" s="1"/>
  <c r="AZ6" i="9" s="1" a="1"/>
  <c r="AZ6" i="9" s="1"/>
  <c r="BA7" i="9" s="1" a="1"/>
  <c r="BA7" i="9" s="1"/>
  <c r="BB8" i="9" s="1" a="1"/>
  <c r="BB8" i="9" s="1"/>
  <c r="BC9" i="9" s="1" a="1"/>
  <c r="BC9" i="9" s="1"/>
  <c r="BD10" i="9" s="1" a="1"/>
  <c r="BD10" i="9" s="1"/>
  <c r="BE11" i="9" s="1" a="1"/>
  <c r="BE11" i="9" s="1"/>
  <c r="BF12" i="9" s="1" a="1"/>
  <c r="BF12" i="9" s="1"/>
  <c r="BG13" i="9" s="1" a="1"/>
  <c r="BG13" i="9" s="1"/>
  <c r="BH14" i="9" s="1" a="1"/>
  <c r="BH14" i="9" s="1"/>
  <c r="BI15" i="9" s="1" a="1"/>
  <c r="BI15" i="9" s="1"/>
  <c r="BJ16" i="9" s="1" a="1"/>
  <c r="BJ16" i="9" s="1"/>
  <c r="BK17" i="9" s="1" a="1"/>
  <c r="BK17" i="9" s="1"/>
  <c r="BL18" i="9" s="1" a="1"/>
  <c r="BL18" i="9" s="1"/>
  <c r="BM19" i="9" s="1" a="1"/>
  <c r="BM19" i="9" s="1"/>
  <c r="BN20" i="9" s="1" a="1"/>
  <c r="BN20" i="9" s="1"/>
  <c r="BO21" i="9" s="1" a="1"/>
  <c r="BO21" i="9" s="1"/>
  <c r="BP22" i="9" s="1" a="1"/>
  <c r="BP22" i="9" s="1"/>
  <c r="BQ23" i="9" s="1" a="1"/>
  <c r="BQ23" i="9" s="1"/>
  <c r="BR24" i="9" s="1" a="1"/>
  <c r="BR24" i="9" s="1"/>
  <c r="BS25" i="9" s="1" a="1"/>
  <c r="BS25" i="9" s="1"/>
  <c r="BT26" i="9" s="1" a="1"/>
  <c r="BT26" i="9" s="1"/>
  <c r="BU27" i="9" s="1" a="1"/>
  <c r="BU27" i="9" s="1"/>
  <c r="BV28" i="9" s="1" a="1"/>
  <c r="BV28" i="9" s="1"/>
  <c r="BW29" i="9" s="1" a="1"/>
  <c r="BW29" i="9" s="1"/>
  <c r="BX30" i="9" s="1" a="1"/>
  <c r="BX30" i="9" s="1"/>
  <c r="BY31" i="9" s="1" a="1"/>
  <c r="BY31" i="9" s="1"/>
  <c r="BZ32" i="9" s="1" a="1"/>
  <c r="BZ32" i="9" s="1"/>
  <c r="CA33" i="9" s="1" a="1"/>
  <c r="CA33" i="9" s="1"/>
  <c r="CB34" i="9" s="1" a="1"/>
  <c r="CB34" i="9" s="1"/>
  <c r="CC35" i="9" s="1" a="1"/>
  <c r="CC35" i="9" s="1"/>
  <c r="CD36" i="9" s="1" a="1"/>
  <c r="CD36" i="9" s="1"/>
  <c r="CE37" i="9" s="1" a="1"/>
  <c r="CE37" i="9" s="1"/>
  <c r="CF38" i="9" s="1" a="1"/>
  <c r="CF38" i="9" s="1"/>
  <c r="CG39" i="9" s="1" a="1"/>
  <c r="CG39" i="9" s="1"/>
  <c r="CH40" i="9" s="1" a="1"/>
  <c r="CH40" i="9" s="1"/>
  <c r="CI41" i="9" s="1" a="1"/>
  <c r="CI41" i="9" s="1"/>
  <c r="CJ42" i="9" s="1" a="1"/>
  <c r="CJ42" i="9" s="1"/>
  <c r="CK43" i="9" s="1" a="1"/>
  <c r="CK43" i="9" s="1"/>
  <c r="CL44" i="9" s="1" a="1"/>
  <c r="CL44" i="9" s="1"/>
  <c r="CM45" i="9" s="1" a="1"/>
  <c r="CM45" i="9" s="1"/>
  <c r="CN46" i="9" s="1" a="1"/>
  <c r="CN46" i="9" s="1"/>
  <c r="CO47" i="9" s="1" a="1"/>
  <c r="CO47" i="9" s="1"/>
  <c r="CP48" i="9" s="1" a="1"/>
  <c r="CP48" i="9" s="1"/>
  <c r="CQ49" i="9" s="1" a="1"/>
  <c r="CQ49" i="9" s="1"/>
  <c r="CR50" i="9" s="1" a="1"/>
  <c r="CR50" i="9" s="1"/>
  <c r="CS51" i="9" s="1" a="1"/>
  <c r="CS51" i="9" s="1"/>
  <c r="CT52" i="9" s="1" a="1"/>
  <c r="CT52" i="9" s="1"/>
  <c r="CU53" i="9" s="1" a="1"/>
  <c r="CU53" i="9" s="1"/>
  <c r="CV54" i="9" s="1" a="1"/>
  <c r="CV54" i="9" s="1"/>
  <c r="CW55" i="9" s="1" a="1"/>
  <c r="CW55" i="9" s="1"/>
  <c r="CX56" i="9" s="1" a="1"/>
  <c r="CX56" i="9" s="1"/>
  <c r="CY57" i="9" s="1" a="1"/>
  <c r="CY57" i="9" s="1"/>
  <c r="CZ58" i="9" s="1" a="1"/>
  <c r="CZ58" i="9" s="1"/>
  <c r="DA59" i="9" s="1" a="1"/>
  <c r="DA59" i="9" s="1"/>
  <c r="DB60" i="9" s="1" a="1"/>
  <c r="DB60" i="9" s="1"/>
  <c r="DC61" i="9" s="1" a="1"/>
  <c r="DC61" i="9" s="1"/>
  <c r="DD62" i="9" s="1" a="1"/>
  <c r="DD62" i="9" s="1"/>
  <c r="DE63" i="9" s="1" a="1"/>
  <c r="DE63" i="9" s="1"/>
  <c r="DF64" i="9" s="1" a="1"/>
  <c r="DF64" i="9" s="1"/>
  <c r="DG65" i="9" s="1" a="1"/>
  <c r="DG65" i="9" s="1"/>
  <c r="AW2" i="9" a="1"/>
  <c r="AW2" i="9" s="1"/>
  <c r="AX3" i="9" s="1" a="1"/>
  <c r="AX3" i="9" s="1"/>
  <c r="AY4" i="9" s="1" a="1"/>
  <c r="AY4" i="9" s="1"/>
  <c r="AZ5" i="9" s="1" a="1"/>
  <c r="AZ5" i="9" s="1"/>
  <c r="BA6" i="9" s="1" a="1"/>
  <c r="BA6" i="9" s="1"/>
  <c r="BB7" i="9" s="1" a="1"/>
  <c r="BB7" i="9" s="1"/>
  <c r="BC8" i="9" s="1" a="1"/>
  <c r="BC8" i="9" s="1"/>
  <c r="BD9" i="9" s="1" a="1"/>
  <c r="BD9" i="9" s="1"/>
  <c r="BE10" i="9" s="1" a="1"/>
  <c r="BE10" i="9" s="1"/>
  <c r="BF11" i="9" s="1" a="1"/>
  <c r="BF11" i="9" s="1"/>
  <c r="BG12" i="9" s="1" a="1"/>
  <c r="BG12" i="9" s="1"/>
  <c r="BH13" i="9" s="1" a="1"/>
  <c r="BH13" i="9" s="1"/>
  <c r="BI14" i="9" s="1" a="1"/>
  <c r="BI14" i="9" s="1"/>
  <c r="BJ15" i="9" s="1" a="1"/>
  <c r="BJ15" i="9" s="1"/>
  <c r="BK16" i="9" s="1" a="1"/>
  <c r="BK16" i="9" s="1"/>
  <c r="BL17" i="9" s="1" a="1"/>
  <c r="BL17" i="9" s="1"/>
  <c r="BM18" i="9" s="1" a="1"/>
  <c r="BM18" i="9" s="1"/>
  <c r="BN19" i="9" s="1" a="1"/>
  <c r="BN19" i="9" s="1"/>
  <c r="BO20" i="9" s="1" a="1"/>
  <c r="BO20" i="9" s="1"/>
  <c r="BP21" i="9" s="1" a="1"/>
  <c r="BP21" i="9" s="1"/>
  <c r="BQ22" i="9" s="1" a="1"/>
  <c r="BQ22" i="9" s="1"/>
  <c r="BR23" i="9" s="1" a="1"/>
  <c r="BR23" i="9" s="1"/>
  <c r="BS24" i="9" s="1" a="1"/>
  <c r="BS24" i="9" s="1"/>
  <c r="BT25" i="9" s="1" a="1"/>
  <c r="BT25" i="9" s="1"/>
  <c r="BU26" i="9" s="1" a="1"/>
  <c r="BU26" i="9" s="1"/>
  <c r="BV27" i="9" s="1" a="1"/>
  <c r="BV27" i="9" s="1"/>
  <c r="BW28" i="9" s="1" a="1"/>
  <c r="BW28" i="9" s="1"/>
  <c r="BX29" i="9" s="1" a="1"/>
  <c r="BX29" i="9" s="1"/>
  <c r="BY30" i="9" s="1" a="1"/>
  <c r="BY30" i="9" s="1"/>
  <c r="BZ31" i="9" s="1" a="1"/>
  <c r="BZ31" i="9" s="1"/>
  <c r="CA32" i="9" s="1" a="1"/>
  <c r="CA32" i="9" s="1"/>
  <c r="CB33" i="9" s="1" a="1"/>
  <c r="CB33" i="9" s="1"/>
  <c r="CC34" i="9" s="1" a="1"/>
  <c r="CC34" i="9" s="1"/>
  <c r="CD35" i="9" s="1" a="1"/>
  <c r="CD35" i="9" s="1"/>
  <c r="CE36" i="9" s="1" a="1"/>
  <c r="CE36" i="9" s="1"/>
  <c r="CF37" i="9" s="1" a="1"/>
  <c r="CF37" i="9" s="1"/>
  <c r="CG38" i="9" s="1" a="1"/>
  <c r="CG38" i="9" s="1"/>
  <c r="CH39" i="9" s="1" a="1"/>
  <c r="CH39" i="9" s="1"/>
  <c r="CI40" i="9" s="1" a="1"/>
  <c r="CI40" i="9" s="1"/>
  <c r="CJ41" i="9" s="1" a="1"/>
  <c r="CJ41" i="9" s="1"/>
  <c r="CK42" i="9" s="1" a="1"/>
  <c r="CK42" i="9" s="1"/>
  <c r="CL43" i="9" s="1" a="1"/>
  <c r="CL43" i="9" s="1"/>
  <c r="CM44" i="9" s="1" a="1"/>
  <c r="CM44" i="9" s="1"/>
  <c r="CN45" i="9" s="1" a="1"/>
  <c r="CN45" i="9" s="1"/>
  <c r="CO46" i="9" s="1" a="1"/>
  <c r="CO46" i="9" s="1"/>
  <c r="CP47" i="9" s="1" a="1"/>
  <c r="CP47" i="9" s="1"/>
  <c r="CQ48" i="9" s="1" a="1"/>
  <c r="CQ48" i="9" s="1"/>
  <c r="CR49" i="9" s="1" a="1"/>
  <c r="CR49" i="9" s="1"/>
  <c r="CS50" i="9" s="1" a="1"/>
  <c r="CS50" i="9" s="1"/>
  <c r="CT51" i="9" s="1" a="1"/>
  <c r="CT51" i="9" s="1"/>
  <c r="CU52" i="9" s="1" a="1"/>
  <c r="CU52" i="9" s="1"/>
  <c r="CV53" i="9" s="1" a="1"/>
  <c r="CV53" i="9" s="1"/>
  <c r="CW54" i="9" s="1" a="1"/>
  <c r="CW54" i="9" s="1"/>
  <c r="CX55" i="9" s="1" a="1"/>
  <c r="CX55" i="9" s="1"/>
  <c r="CY56" i="9" s="1" a="1"/>
  <c r="CY56" i="9" s="1"/>
  <c r="CZ57" i="9" s="1" a="1"/>
  <c r="CZ57" i="9" s="1"/>
  <c r="DA58" i="9" s="1" a="1"/>
  <c r="DA58" i="9" s="1"/>
  <c r="DB59" i="9" s="1" a="1"/>
  <c r="DB59" i="9" s="1"/>
  <c r="DC60" i="9" s="1" a="1"/>
  <c r="DC60" i="9" s="1"/>
  <c r="DD61" i="9" s="1" a="1"/>
  <c r="DD61" i="9" s="1"/>
  <c r="DE62" i="9" s="1" a="1"/>
  <c r="DE62" i="9" s="1"/>
  <c r="DF63" i="9" s="1" a="1"/>
  <c r="DF63" i="9" s="1"/>
  <c r="DG64" i="9" s="1" a="1"/>
  <c r="DG64" i="9" s="1"/>
  <c r="AX2" i="9" a="1"/>
  <c r="AX2" i="9" s="1"/>
  <c r="AY3" i="9" s="1" a="1"/>
  <c r="AY3" i="9" s="1"/>
  <c r="AZ4" i="9" s="1" a="1"/>
  <c r="AZ4" i="9" s="1"/>
  <c r="BA5" i="9" s="1" a="1"/>
  <c r="BA5" i="9" s="1"/>
  <c r="BB6" i="9" s="1" a="1"/>
  <c r="BB6" i="9" s="1"/>
  <c r="BC7" i="9" s="1" a="1"/>
  <c r="BC7" i="9" s="1"/>
  <c r="BD8" i="9" s="1" a="1"/>
  <c r="BD8" i="9" s="1"/>
  <c r="BE9" i="9" s="1" a="1"/>
  <c r="BE9" i="9" s="1"/>
  <c r="BF10" i="9" s="1" a="1"/>
  <c r="BF10" i="9" s="1"/>
  <c r="BG11" i="9" s="1" a="1"/>
  <c r="BG11" i="9" s="1"/>
  <c r="BH12" i="9" s="1" a="1"/>
  <c r="BH12" i="9" s="1"/>
  <c r="BI13" i="9" s="1" a="1"/>
  <c r="BI13" i="9" s="1"/>
  <c r="BJ14" i="9" s="1" a="1"/>
  <c r="BJ14" i="9" s="1"/>
  <c r="BK15" i="9" s="1" a="1"/>
  <c r="BK15" i="9" s="1"/>
  <c r="BL16" i="9" s="1" a="1"/>
  <c r="BL16" i="9" s="1"/>
  <c r="BM17" i="9" s="1" a="1"/>
  <c r="BM17" i="9" s="1"/>
  <c r="BN18" i="9" s="1" a="1"/>
  <c r="BN18" i="9" s="1"/>
  <c r="BO19" i="9" s="1" a="1"/>
  <c r="BO19" i="9" s="1"/>
  <c r="BP20" i="9" s="1" a="1"/>
  <c r="BP20" i="9" s="1"/>
  <c r="BQ21" i="9" s="1" a="1"/>
  <c r="BQ21" i="9" s="1"/>
  <c r="BR22" i="9" s="1" a="1"/>
  <c r="BR22" i="9" s="1"/>
  <c r="BS23" i="9" s="1" a="1"/>
  <c r="BS23" i="9" s="1"/>
  <c r="BT24" i="9" s="1" a="1"/>
  <c r="BT24" i="9" s="1"/>
  <c r="BU25" i="9" s="1" a="1"/>
  <c r="BU25" i="9" s="1"/>
  <c r="BV26" i="9" s="1" a="1"/>
  <c r="BV26" i="9" s="1"/>
  <c r="BW27" i="9" s="1" a="1"/>
  <c r="BW27" i="9" s="1"/>
  <c r="BX28" i="9" s="1" a="1"/>
  <c r="BX28" i="9" s="1"/>
  <c r="BY29" i="9" s="1" a="1"/>
  <c r="BY29" i="9" s="1"/>
  <c r="BZ30" i="9" s="1" a="1"/>
  <c r="BZ30" i="9" s="1"/>
  <c r="CA31" i="9" s="1" a="1"/>
  <c r="CA31" i="9" s="1"/>
  <c r="CB32" i="9" s="1" a="1"/>
  <c r="CB32" i="9" s="1"/>
  <c r="CC33" i="9" s="1" a="1"/>
  <c r="CC33" i="9" s="1"/>
  <c r="CD34" i="9" s="1" a="1"/>
  <c r="CD34" i="9" s="1"/>
  <c r="CE35" i="9" s="1" a="1"/>
  <c r="CE35" i="9" s="1"/>
  <c r="CF36" i="9" s="1" a="1"/>
  <c r="CF36" i="9" s="1"/>
  <c r="CG37" i="9" s="1" a="1"/>
  <c r="CG37" i="9" s="1"/>
  <c r="CH38" i="9" s="1" a="1"/>
  <c r="CH38" i="9" s="1"/>
  <c r="CI39" i="9" s="1" a="1"/>
  <c r="CI39" i="9" s="1"/>
  <c r="CJ40" i="9" s="1" a="1"/>
  <c r="CJ40" i="9" s="1"/>
  <c r="CK41" i="9" s="1" a="1"/>
  <c r="CK41" i="9" s="1"/>
  <c r="CL42" i="9" s="1" a="1"/>
  <c r="CL42" i="9" s="1"/>
  <c r="CM43" i="9" s="1" a="1"/>
  <c r="CM43" i="9" s="1"/>
  <c r="CN44" i="9" s="1" a="1"/>
  <c r="CN44" i="9" s="1"/>
  <c r="CO45" i="9" s="1" a="1"/>
  <c r="CO45" i="9" s="1"/>
  <c r="CP46" i="9" s="1" a="1"/>
  <c r="CP46" i="9" s="1"/>
  <c r="CQ47" i="9" s="1" a="1"/>
  <c r="CQ47" i="9" s="1"/>
  <c r="CR48" i="9" s="1" a="1"/>
  <c r="CR48" i="9" s="1"/>
  <c r="CS49" i="9" s="1" a="1"/>
  <c r="CS49" i="9" s="1"/>
  <c r="CT50" i="9" s="1" a="1"/>
  <c r="CT50" i="9" s="1"/>
  <c r="CU51" i="9" s="1" a="1"/>
  <c r="CU51" i="9" s="1"/>
  <c r="CV52" i="9" s="1" a="1"/>
  <c r="CV52" i="9" s="1"/>
  <c r="CW53" i="9" s="1" a="1"/>
  <c r="CW53" i="9" s="1"/>
  <c r="CX54" i="9" s="1" a="1"/>
  <c r="CX54" i="9" s="1"/>
  <c r="CY55" i="9" s="1" a="1"/>
  <c r="CY55" i="9" s="1"/>
  <c r="CZ56" i="9" s="1" a="1"/>
  <c r="CZ56" i="9" s="1"/>
  <c r="DA57" i="9" s="1" a="1"/>
  <c r="DA57" i="9" s="1"/>
  <c r="DB58" i="9" s="1" a="1"/>
  <c r="DB58" i="9" s="1"/>
  <c r="DC59" i="9" s="1" a="1"/>
  <c r="DC59" i="9" s="1"/>
  <c r="DD60" i="9" s="1" a="1"/>
  <c r="DD60" i="9" s="1"/>
  <c r="DE61" i="9" s="1" a="1"/>
  <c r="DE61" i="9" s="1"/>
  <c r="DF62" i="9" s="1" a="1"/>
  <c r="DF62" i="9" s="1"/>
  <c r="DG63" i="9" s="1" a="1"/>
  <c r="DG63" i="9" s="1"/>
  <c r="AY2" i="9" a="1"/>
  <c r="AY2" i="9" s="1"/>
  <c r="AZ3" i="9" s="1" a="1"/>
  <c r="AZ3" i="9" s="1"/>
  <c r="BA4" i="9" s="1" a="1"/>
  <c r="BA4" i="9" s="1"/>
  <c r="BB5" i="9" s="1" a="1"/>
  <c r="BB5" i="9" s="1"/>
  <c r="BC6" i="9" s="1" a="1"/>
  <c r="BC6" i="9" s="1"/>
  <c r="BD7" i="9" s="1" a="1"/>
  <c r="BD7" i="9" s="1"/>
  <c r="BE8" i="9" s="1" a="1"/>
  <c r="BE8" i="9" s="1"/>
  <c r="BF9" i="9" s="1" a="1"/>
  <c r="BF9" i="9" s="1"/>
  <c r="BG10" i="9" s="1" a="1"/>
  <c r="BG10" i="9" s="1"/>
  <c r="BH11" i="9" s="1" a="1"/>
  <c r="BH11" i="9" s="1"/>
  <c r="BI12" i="9" s="1" a="1"/>
  <c r="BI12" i="9" s="1"/>
  <c r="BJ13" i="9" s="1" a="1"/>
  <c r="BJ13" i="9" s="1"/>
  <c r="BK14" i="9" s="1" a="1"/>
  <c r="BK14" i="9" s="1"/>
  <c r="BL15" i="9" s="1" a="1"/>
  <c r="AZ2" i="9" a="1"/>
  <c r="AZ2" i="9" s="1"/>
  <c r="BA3" i="9" s="1" a="1"/>
  <c r="BA3" i="9" s="1"/>
  <c r="BB4" i="9" s="1" a="1"/>
  <c r="BB4" i="9" s="1"/>
  <c r="BC5" i="9" s="1" a="1"/>
  <c r="BC5" i="9" s="1"/>
  <c r="BD6" i="9" s="1" a="1"/>
  <c r="BD6" i="9" s="1"/>
  <c r="BE7" i="9" s="1" a="1"/>
  <c r="BE7" i="9" s="1"/>
  <c r="BF8" i="9" s="1" a="1"/>
  <c r="BF8" i="9" s="1"/>
  <c r="BG9" i="9" s="1" a="1"/>
  <c r="BG9" i="9" s="1"/>
  <c r="BH10" i="9" s="1" a="1"/>
  <c r="BH10" i="9" s="1"/>
  <c r="BI11" i="9" s="1" a="1"/>
  <c r="BI11" i="9" s="1"/>
  <c r="BJ12" i="9" s="1" a="1"/>
  <c r="BJ12" i="9" s="1"/>
  <c r="BK13" i="9" s="1" a="1"/>
  <c r="BK13" i="9" s="1"/>
  <c r="BL14" i="9" s="1" a="1"/>
  <c r="BL14" i="9" s="1"/>
  <c r="BM15" i="9" s="1" a="1"/>
  <c r="BM15" i="9" s="1"/>
  <c r="BN16" i="9" s="1" a="1"/>
  <c r="BN16" i="9" s="1"/>
  <c r="BO17" i="9" s="1" a="1"/>
  <c r="BO17" i="9" s="1"/>
  <c r="BP18" i="9" s="1" a="1"/>
  <c r="BP18" i="9" s="1"/>
  <c r="BQ19" i="9" s="1" a="1"/>
  <c r="BQ19" i="9" s="1"/>
  <c r="BR20" i="9" s="1" a="1"/>
  <c r="BR20" i="9" s="1"/>
  <c r="BS21" i="9" s="1" a="1"/>
  <c r="BS21" i="9" s="1"/>
  <c r="BT22" i="9" s="1" a="1"/>
  <c r="BT22" i="9" s="1"/>
  <c r="BU23" i="9" s="1" a="1"/>
  <c r="BU23" i="9" s="1"/>
  <c r="BV24" i="9" s="1" a="1"/>
  <c r="BV24" i="9" s="1"/>
  <c r="BW25" i="9" s="1" a="1"/>
  <c r="BW25" i="9" s="1"/>
  <c r="BX26" i="9" s="1" a="1"/>
  <c r="BX26" i="9" s="1"/>
  <c r="BY27" i="9" s="1" a="1"/>
  <c r="BY27" i="9" s="1"/>
  <c r="BZ28" i="9" s="1" a="1"/>
  <c r="BZ28" i="9" s="1"/>
  <c r="CA29" i="9" s="1" a="1"/>
  <c r="CA29" i="9" s="1"/>
  <c r="CB30" i="9" s="1" a="1"/>
  <c r="CB30" i="9" s="1"/>
  <c r="CC31" i="9" s="1" a="1"/>
  <c r="CC31" i="9" s="1"/>
  <c r="CD32" i="9" s="1" a="1"/>
  <c r="CD32" i="9" s="1"/>
  <c r="CE33" i="9" s="1" a="1"/>
  <c r="CE33" i="9" s="1"/>
  <c r="CF34" i="9" s="1" a="1"/>
  <c r="CF34" i="9" s="1"/>
  <c r="CG35" i="9" s="1" a="1"/>
  <c r="CG35" i="9" s="1"/>
  <c r="CH36" i="9" s="1" a="1"/>
  <c r="CH36" i="9" s="1"/>
  <c r="CI37" i="9" s="1" a="1"/>
  <c r="CI37" i="9" s="1"/>
  <c r="CJ38" i="9" s="1" a="1"/>
  <c r="CJ38" i="9" s="1"/>
  <c r="CK39" i="9" s="1" a="1"/>
  <c r="CK39" i="9" s="1"/>
  <c r="CL40" i="9" s="1" a="1"/>
  <c r="CL40" i="9" s="1"/>
  <c r="CM41" i="9" s="1" a="1"/>
  <c r="CM41" i="9" s="1"/>
  <c r="CN42" i="9" s="1" a="1"/>
  <c r="CN42" i="9" s="1"/>
  <c r="CO43" i="9" s="1" a="1"/>
  <c r="CO43" i="9" s="1"/>
  <c r="CP44" i="9" s="1" a="1"/>
  <c r="CP44" i="9" s="1"/>
  <c r="CQ45" i="9" s="1" a="1"/>
  <c r="CQ45" i="9" s="1"/>
  <c r="CR46" i="9" s="1" a="1"/>
  <c r="CR46" i="9" s="1"/>
  <c r="CS47" i="9" s="1" a="1"/>
  <c r="CS47" i="9" s="1"/>
  <c r="CT48" i="9" s="1" a="1"/>
  <c r="CT48" i="9" s="1"/>
  <c r="CU49" i="9" s="1" a="1"/>
  <c r="CU49" i="9" s="1"/>
  <c r="CV50" i="9" s="1" a="1"/>
  <c r="CV50" i="9" s="1"/>
  <c r="CW51" i="9" s="1" a="1"/>
  <c r="CW51" i="9" s="1"/>
  <c r="CX52" i="9" s="1" a="1"/>
  <c r="CX52" i="9" s="1"/>
  <c r="CY53" i="9" s="1" a="1"/>
  <c r="CY53" i="9" s="1"/>
  <c r="CZ54" i="9" s="1" a="1"/>
  <c r="CZ54" i="9" s="1"/>
  <c r="DA55" i="9" s="1" a="1"/>
  <c r="DA55" i="9" s="1"/>
  <c r="DB56" i="9" s="1" a="1"/>
  <c r="DB56" i="9" s="1"/>
  <c r="DC57" i="9" s="1" a="1"/>
  <c r="DC57" i="9" s="1"/>
  <c r="DD58" i="9" s="1" a="1"/>
  <c r="DD58" i="9" s="1"/>
  <c r="DE59" i="9" s="1" a="1"/>
  <c r="DE59" i="9" s="1"/>
  <c r="DF60" i="9" s="1" a="1"/>
  <c r="DF60" i="9" s="1"/>
  <c r="DG61" i="9" s="1" a="1"/>
  <c r="DG61" i="9" s="1"/>
  <c r="BA2" i="9" a="1"/>
  <c r="BA2" i="9" s="1"/>
  <c r="BB3" i="9" s="1" a="1"/>
  <c r="BB3" i="9" s="1"/>
  <c r="BC4" i="9" s="1" a="1"/>
  <c r="BC4" i="9" s="1"/>
  <c r="BD5" i="9" s="1" a="1"/>
  <c r="BD5" i="9" s="1"/>
  <c r="BE6" i="9" s="1" a="1"/>
  <c r="BE6" i="9" s="1"/>
  <c r="BF7" i="9" s="1" a="1"/>
  <c r="BF7" i="9" s="1"/>
  <c r="BG8" i="9" s="1" a="1"/>
  <c r="BG8" i="9" s="1"/>
  <c r="BH9" i="9" s="1" a="1"/>
  <c r="BH9" i="9" s="1"/>
  <c r="BI10" i="9" s="1" a="1"/>
  <c r="BI10" i="9" s="1"/>
  <c r="BJ11" i="9" s="1" a="1"/>
  <c r="BJ11" i="9" s="1"/>
  <c r="BK12" i="9" s="1" a="1"/>
  <c r="BK12" i="9" s="1"/>
  <c r="BL13" i="9" s="1" a="1"/>
  <c r="BL13" i="9" s="1"/>
  <c r="BM14" i="9" s="1" a="1"/>
  <c r="BM14" i="9" s="1"/>
  <c r="BN15" i="9" s="1" a="1"/>
  <c r="BN15" i="9" s="1"/>
  <c r="BO16" i="9" s="1" a="1"/>
  <c r="BO16" i="9" s="1"/>
  <c r="BP17" i="9" s="1" a="1"/>
  <c r="BP17" i="9" s="1"/>
  <c r="BQ18" i="9" s="1" a="1"/>
  <c r="BQ18" i="9" s="1"/>
  <c r="BR19" i="9" s="1" a="1"/>
  <c r="BR19" i="9" s="1"/>
  <c r="BS20" i="9" s="1" a="1"/>
  <c r="BS20" i="9" s="1"/>
  <c r="BT21" i="9" s="1" a="1"/>
  <c r="BT21" i="9" s="1"/>
  <c r="BU22" i="9" s="1" a="1"/>
  <c r="BU22" i="9" s="1"/>
  <c r="BV23" i="9" s="1" a="1"/>
  <c r="BV23" i="9" s="1"/>
  <c r="BW24" i="9" s="1" a="1"/>
  <c r="BW24" i="9" s="1"/>
  <c r="BX25" i="9" s="1" a="1"/>
  <c r="BX25" i="9" s="1"/>
  <c r="BY26" i="9" s="1" a="1"/>
  <c r="BY26" i="9" s="1"/>
  <c r="BZ27" i="9" s="1" a="1"/>
  <c r="BZ27" i="9" s="1"/>
  <c r="CA28" i="9" s="1" a="1"/>
  <c r="CA28" i="9" s="1"/>
  <c r="CB29" i="9" s="1" a="1"/>
  <c r="CB29" i="9" s="1"/>
  <c r="CC30" i="9" s="1" a="1"/>
  <c r="CC30" i="9" s="1"/>
  <c r="CD31" i="9" s="1" a="1"/>
  <c r="CD31" i="9" s="1"/>
  <c r="CE32" i="9" s="1" a="1"/>
  <c r="CE32" i="9" s="1"/>
  <c r="CF33" i="9" s="1" a="1"/>
  <c r="CF33" i="9" s="1"/>
  <c r="CG34" i="9" s="1" a="1"/>
  <c r="CG34" i="9" s="1"/>
  <c r="CH35" i="9" s="1" a="1"/>
  <c r="CH35" i="9" s="1"/>
  <c r="CI36" i="9" s="1" a="1"/>
  <c r="CI36" i="9" s="1"/>
  <c r="CJ37" i="9" s="1" a="1"/>
  <c r="CJ37" i="9" s="1"/>
  <c r="CK38" i="9" s="1" a="1"/>
  <c r="CK38" i="9" s="1"/>
  <c r="CL39" i="9" s="1" a="1"/>
  <c r="CL39" i="9" s="1"/>
  <c r="CM40" i="9" s="1" a="1"/>
  <c r="CM40" i="9" s="1"/>
  <c r="CN41" i="9" s="1" a="1"/>
  <c r="CN41" i="9" s="1"/>
  <c r="CO42" i="9" s="1" a="1"/>
  <c r="CO42" i="9" s="1"/>
  <c r="CP43" i="9" s="1" a="1"/>
  <c r="CP43" i="9" s="1"/>
  <c r="CQ44" i="9" s="1" a="1"/>
  <c r="CQ44" i="9" s="1"/>
  <c r="CR45" i="9" s="1" a="1"/>
  <c r="CR45" i="9" s="1"/>
  <c r="CS46" i="9" s="1" a="1"/>
  <c r="CS46" i="9" s="1"/>
  <c r="CT47" i="9" s="1" a="1"/>
  <c r="CT47" i="9" s="1"/>
  <c r="CU48" i="9" s="1" a="1"/>
  <c r="CU48" i="9" s="1"/>
  <c r="CV49" i="9" s="1" a="1"/>
  <c r="CV49" i="9" s="1"/>
  <c r="CW50" i="9" s="1" a="1"/>
  <c r="CW50" i="9" s="1"/>
  <c r="CX51" i="9" s="1" a="1"/>
  <c r="CX51" i="9" s="1"/>
  <c r="CY52" i="9" s="1" a="1"/>
  <c r="CY52" i="9" s="1"/>
  <c r="CZ53" i="9" s="1" a="1"/>
  <c r="CZ53" i="9" s="1"/>
  <c r="DA54" i="9" s="1" a="1"/>
  <c r="DA54" i="9" s="1"/>
  <c r="DB55" i="9" s="1" a="1"/>
  <c r="DB55" i="9" s="1"/>
  <c r="DC56" i="9" s="1" a="1"/>
  <c r="DC56" i="9" s="1"/>
  <c r="DD57" i="9" s="1" a="1"/>
  <c r="DD57" i="9" s="1"/>
  <c r="DE58" i="9" s="1" a="1"/>
  <c r="DE58" i="9" s="1"/>
  <c r="DF59" i="9" s="1" a="1"/>
  <c r="DF59" i="9" s="1"/>
  <c r="DG60" i="9" s="1" a="1"/>
  <c r="DG60" i="9" s="1"/>
  <c r="BB2" i="9" a="1"/>
  <c r="BB2" i="9" s="1"/>
  <c r="BC3" i="9" s="1" a="1"/>
  <c r="BC3" i="9" s="1"/>
  <c r="BD4" i="9" s="1" a="1"/>
  <c r="BD4" i="9" s="1"/>
  <c r="BE5" i="9" s="1" a="1"/>
  <c r="BE5" i="9" s="1"/>
  <c r="BF6" i="9" s="1" a="1"/>
  <c r="BF6" i="9" s="1"/>
  <c r="BG7" i="9" s="1" a="1"/>
  <c r="BG7" i="9" s="1"/>
  <c r="BH8" i="9" s="1" a="1"/>
  <c r="BH8" i="9" s="1"/>
  <c r="BI9" i="9" s="1" a="1"/>
  <c r="BI9" i="9" s="1"/>
  <c r="BJ10" i="9" s="1" a="1"/>
  <c r="BJ10" i="9" s="1"/>
  <c r="BK11" i="9" s="1" a="1"/>
  <c r="BK11" i="9" s="1"/>
  <c r="BL12" i="9" s="1" a="1"/>
  <c r="BL12" i="9" s="1"/>
  <c r="BM13" i="9" s="1" a="1"/>
  <c r="BM13" i="9" s="1"/>
  <c r="BN14" i="9" s="1" a="1"/>
  <c r="BN14" i="9" s="1"/>
  <c r="BO15" i="9" s="1" a="1"/>
  <c r="BO15" i="9" s="1"/>
  <c r="BP16" i="9" s="1" a="1"/>
  <c r="BP16" i="9" s="1"/>
  <c r="BQ17" i="9" s="1" a="1"/>
  <c r="BQ17" i="9" s="1"/>
  <c r="BR18" i="9" s="1" a="1"/>
  <c r="BR18" i="9" s="1"/>
  <c r="BS19" i="9" s="1" a="1"/>
  <c r="BS19" i="9" s="1"/>
  <c r="BT20" i="9" s="1" a="1"/>
  <c r="BT20" i="9" s="1"/>
  <c r="BU21" i="9" s="1" a="1"/>
  <c r="BU21" i="9" s="1"/>
  <c r="BV22" i="9" s="1" a="1"/>
  <c r="BV22" i="9" s="1"/>
  <c r="BW23" i="9" s="1" a="1"/>
  <c r="BW23" i="9" s="1"/>
  <c r="BX24" i="9" s="1" a="1"/>
  <c r="BX24" i="9" s="1"/>
  <c r="BY25" i="9" s="1" a="1"/>
  <c r="BY25" i="9" s="1"/>
  <c r="BZ26" i="9" s="1" a="1"/>
  <c r="BZ26" i="9" s="1"/>
  <c r="CA27" i="9" s="1" a="1"/>
  <c r="CA27" i="9" s="1"/>
  <c r="CB28" i="9" s="1" a="1"/>
  <c r="CB28" i="9" s="1"/>
  <c r="CC29" i="9" s="1" a="1"/>
  <c r="CC29" i="9" s="1"/>
  <c r="CD30" i="9" s="1" a="1"/>
  <c r="CD30" i="9" s="1"/>
  <c r="CE31" i="9" s="1" a="1"/>
  <c r="CE31" i="9" s="1"/>
  <c r="CF32" i="9" s="1" a="1"/>
  <c r="CF32" i="9" s="1"/>
  <c r="BC2" i="9" a="1"/>
  <c r="BC2" i="9" s="1"/>
  <c r="BD3" i="9" s="1" a="1"/>
  <c r="BD3" i="9" s="1"/>
  <c r="BE4" i="9" s="1" a="1"/>
  <c r="BE4" i="9" s="1"/>
  <c r="BF5" i="9" s="1" a="1"/>
  <c r="BF5" i="9" s="1"/>
  <c r="BG6" i="9" s="1" a="1"/>
  <c r="BG6" i="9" s="1"/>
  <c r="BH7" i="9" s="1" a="1"/>
  <c r="BH7" i="9" s="1"/>
  <c r="BI8" i="9" s="1" a="1"/>
  <c r="BI8" i="9" s="1"/>
  <c r="BJ9" i="9" s="1" a="1"/>
  <c r="BJ9" i="9" s="1"/>
  <c r="BK10" i="9" s="1" a="1"/>
  <c r="BK10" i="9" s="1"/>
  <c r="BL11" i="9" s="1" a="1"/>
  <c r="BL11" i="9" s="1"/>
  <c r="BM12" i="9" s="1" a="1"/>
  <c r="BM12" i="9" s="1"/>
  <c r="BN13" i="9" s="1" a="1"/>
  <c r="BN13" i="9" s="1"/>
  <c r="BO14" i="9" s="1" a="1"/>
  <c r="BO14" i="9" s="1"/>
  <c r="BP15" i="9" s="1" a="1"/>
  <c r="BP15" i="9" s="1"/>
  <c r="BQ16" i="9" s="1" a="1"/>
  <c r="BQ16" i="9" s="1"/>
  <c r="BR17" i="9" s="1" a="1"/>
  <c r="BR17" i="9" s="1"/>
  <c r="BS18" i="9" s="1" a="1"/>
  <c r="BS18" i="9" s="1"/>
  <c r="BT19" i="9" s="1" a="1"/>
  <c r="BT19" i="9" s="1"/>
  <c r="BU20" i="9" s="1" a="1"/>
  <c r="BU20" i="9" s="1"/>
  <c r="BV21" i="9" s="1" a="1"/>
  <c r="BV21" i="9" s="1"/>
  <c r="BW22" i="9" s="1" a="1"/>
  <c r="BW22" i="9" s="1"/>
  <c r="BX23" i="9" s="1" a="1"/>
  <c r="BX23" i="9" s="1"/>
  <c r="BY24" i="9" s="1" a="1"/>
  <c r="BY24" i="9" s="1"/>
  <c r="BZ25" i="9" s="1" a="1"/>
  <c r="BZ25" i="9" s="1"/>
  <c r="CA26" i="9" s="1" a="1"/>
  <c r="CA26" i="9" s="1"/>
  <c r="CB27" i="9" s="1" a="1"/>
  <c r="CB27" i="9" s="1"/>
  <c r="CC28" i="9" s="1" a="1"/>
  <c r="CC28" i="9" s="1"/>
  <c r="CD29" i="9" s="1" a="1"/>
  <c r="CD29" i="9" s="1"/>
  <c r="CE30" i="9" s="1" a="1"/>
  <c r="CE30" i="9" s="1"/>
  <c r="CF31" i="9" s="1" a="1"/>
  <c r="CF31" i="9" s="1"/>
  <c r="CG32" i="9" s="1" a="1"/>
  <c r="CG32" i="9" s="1"/>
  <c r="CH33" i="9" s="1" a="1"/>
  <c r="CH33" i="9" s="1"/>
  <c r="CI34" i="9" s="1" a="1"/>
  <c r="CI34" i="9" s="1"/>
  <c r="CJ35" i="9" s="1" a="1"/>
  <c r="CJ35" i="9" s="1"/>
  <c r="CK36" i="9" s="1" a="1"/>
  <c r="CK36" i="9" s="1"/>
  <c r="CL37" i="9" s="1" a="1"/>
  <c r="CL37" i="9" s="1"/>
  <c r="CM38" i="9" s="1" a="1"/>
  <c r="CM38" i="9" s="1"/>
  <c r="CN39" i="9" s="1" a="1"/>
  <c r="CN39" i="9" s="1"/>
  <c r="CO40" i="9" s="1" a="1"/>
  <c r="CO40" i="9" s="1"/>
  <c r="CP41" i="9" s="1" a="1"/>
  <c r="CP41" i="9" s="1"/>
  <c r="CQ42" i="9" s="1" a="1"/>
  <c r="CQ42" i="9" s="1"/>
  <c r="CR43" i="9" s="1" a="1"/>
  <c r="CR43" i="9" s="1"/>
  <c r="CS44" i="9" s="1" a="1"/>
  <c r="CS44" i="9" s="1"/>
  <c r="CT45" i="9" s="1" a="1"/>
  <c r="CT45" i="9" s="1"/>
  <c r="CU46" i="9" s="1" a="1"/>
  <c r="CU46" i="9" s="1"/>
  <c r="CV47" i="9" s="1" a="1"/>
  <c r="CV47" i="9" s="1"/>
  <c r="CW48" i="9" s="1" a="1"/>
  <c r="CW48" i="9" s="1"/>
  <c r="CX49" i="9" s="1" a="1"/>
  <c r="CX49" i="9" s="1"/>
  <c r="CY50" i="9" s="1" a="1"/>
  <c r="CY50" i="9" s="1"/>
  <c r="CZ51" i="9" s="1" a="1"/>
  <c r="CZ51" i="9" s="1"/>
  <c r="DA52" i="9" s="1" a="1"/>
  <c r="DA52" i="9" s="1"/>
  <c r="DB53" i="9" s="1" a="1"/>
  <c r="DB53" i="9" s="1"/>
  <c r="DC54" i="9" s="1" a="1"/>
  <c r="DC54" i="9" s="1"/>
  <c r="DD55" i="9" s="1" a="1"/>
  <c r="DD55" i="9" s="1"/>
  <c r="DE56" i="9" s="1" a="1"/>
  <c r="DE56" i="9" s="1"/>
  <c r="DF57" i="9" s="1" a="1"/>
  <c r="DF57" i="9" s="1"/>
  <c r="DG58" i="9" s="1" a="1"/>
  <c r="DG58" i="9" s="1"/>
  <c r="BD2" i="9" a="1"/>
  <c r="BD2" i="9" s="1"/>
  <c r="BE3" i="9" s="1" a="1"/>
  <c r="BE3" i="9" s="1"/>
  <c r="BF4" i="9" s="1" a="1"/>
  <c r="BF4" i="9" s="1"/>
  <c r="BG5" i="9" s="1" a="1"/>
  <c r="BG5" i="9" s="1"/>
  <c r="BH6" i="9" s="1" a="1"/>
  <c r="BH6" i="9" s="1"/>
  <c r="BI7" i="9" s="1" a="1"/>
  <c r="BI7" i="9" s="1"/>
  <c r="BJ8" i="9" s="1" a="1"/>
  <c r="BJ8" i="9" s="1"/>
  <c r="BK9" i="9" s="1" a="1"/>
  <c r="BK9" i="9" s="1"/>
  <c r="BL10" i="9" s="1" a="1"/>
  <c r="BL10" i="9" s="1"/>
  <c r="BM11" i="9" s="1" a="1"/>
  <c r="BM11" i="9" s="1"/>
  <c r="BN12" i="9" s="1" a="1"/>
  <c r="BN12" i="9" s="1"/>
  <c r="BO13" i="9" s="1" a="1"/>
  <c r="BO13" i="9" s="1"/>
  <c r="BP14" i="9" s="1" a="1"/>
  <c r="BP14" i="9" s="1"/>
  <c r="BQ15" i="9" s="1" a="1"/>
  <c r="BQ15" i="9" s="1"/>
  <c r="BR16" i="9" s="1" a="1"/>
  <c r="BR16" i="9" s="1"/>
  <c r="BS17" i="9" s="1" a="1"/>
  <c r="BS17" i="9" s="1"/>
  <c r="BT18" i="9" s="1" a="1"/>
  <c r="BT18" i="9" s="1"/>
  <c r="BU19" i="9" s="1" a="1"/>
  <c r="BU19" i="9" s="1"/>
  <c r="BV20" i="9" s="1" a="1"/>
  <c r="BV20" i="9" s="1"/>
  <c r="BW21" i="9" s="1" a="1"/>
  <c r="BW21" i="9" s="1"/>
  <c r="BX22" i="9" s="1" a="1"/>
  <c r="BX22" i="9" s="1"/>
  <c r="BY23" i="9" s="1" a="1"/>
  <c r="BY23" i="9" s="1"/>
  <c r="BZ24" i="9" s="1" a="1"/>
  <c r="BZ24" i="9" s="1"/>
  <c r="CA25" i="9" s="1" a="1"/>
  <c r="CA25" i="9" s="1"/>
  <c r="CB26" i="9" s="1" a="1"/>
  <c r="CB26" i="9" s="1"/>
  <c r="CC27" i="9" s="1" a="1"/>
  <c r="CC27" i="9" s="1"/>
  <c r="CD28" i="9" s="1" a="1"/>
  <c r="CD28" i="9" s="1"/>
  <c r="CE29" i="9" s="1" a="1"/>
  <c r="CE29" i="9" s="1"/>
  <c r="CF30" i="9" s="1" a="1"/>
  <c r="CF30" i="9" s="1"/>
  <c r="CG31" i="9" s="1" a="1"/>
  <c r="CG31" i="9" s="1"/>
  <c r="CH32" i="9" s="1" a="1"/>
  <c r="CH32" i="9" s="1"/>
  <c r="CI33" i="9" s="1" a="1"/>
  <c r="CI33" i="9" s="1"/>
  <c r="CJ34" i="9" s="1" a="1"/>
  <c r="CJ34" i="9" s="1"/>
  <c r="CK35" i="9" s="1" a="1"/>
  <c r="CK35" i="9" s="1"/>
  <c r="CL36" i="9" s="1" a="1"/>
  <c r="CL36" i="9" s="1"/>
  <c r="CM37" i="9" s="1" a="1"/>
  <c r="CM37" i="9" s="1"/>
  <c r="CN38" i="9" s="1" a="1"/>
  <c r="CN38" i="9" s="1"/>
  <c r="CO39" i="9" s="1" a="1"/>
  <c r="CO39" i="9" s="1"/>
  <c r="CP40" i="9" s="1" a="1"/>
  <c r="CP40" i="9" s="1"/>
  <c r="CQ41" i="9" s="1" a="1"/>
  <c r="CQ41" i="9" s="1"/>
  <c r="CR42" i="9" s="1" a="1"/>
  <c r="CR42" i="9" s="1"/>
  <c r="CS43" i="9" s="1" a="1"/>
  <c r="CS43" i="9" s="1"/>
  <c r="CT44" i="9" s="1" a="1"/>
  <c r="CT44" i="9" s="1"/>
  <c r="CU45" i="9" s="1" a="1"/>
  <c r="CU45" i="9" s="1"/>
  <c r="CV46" i="9" s="1" a="1"/>
  <c r="CV46" i="9" s="1"/>
  <c r="CW47" i="9" s="1" a="1"/>
  <c r="CW47" i="9" s="1"/>
  <c r="CX48" i="9" s="1" a="1"/>
  <c r="CX48" i="9" s="1"/>
  <c r="CY49" i="9" s="1" a="1"/>
  <c r="CY49" i="9" s="1"/>
  <c r="CZ50" i="9" s="1" a="1"/>
  <c r="CZ50" i="9" s="1"/>
  <c r="DA51" i="9" s="1" a="1"/>
  <c r="DA51" i="9" s="1"/>
  <c r="DB52" i="9" s="1" a="1"/>
  <c r="DB52" i="9" s="1"/>
  <c r="DC53" i="9" s="1" a="1"/>
  <c r="DC53" i="9" s="1"/>
  <c r="DD54" i="9" s="1" a="1"/>
  <c r="DD54" i="9" s="1"/>
  <c r="DE55" i="9" s="1" a="1"/>
  <c r="DE55" i="9" s="1"/>
  <c r="DF56" i="9" s="1" a="1"/>
  <c r="DF56" i="9" s="1"/>
  <c r="DG57" i="9" s="1" a="1"/>
  <c r="DG57" i="9" s="1"/>
  <c r="BE2" i="9" a="1"/>
  <c r="BE2" i="9" s="1"/>
  <c r="BF3" i="9" s="1" a="1"/>
  <c r="BF3" i="9" s="1"/>
  <c r="BG4" i="9" s="1" a="1"/>
  <c r="BG4" i="9" s="1"/>
  <c r="BH5" i="9" s="1" a="1"/>
  <c r="BH5" i="9" s="1"/>
  <c r="BI6" i="9" s="1" a="1"/>
  <c r="BI6" i="9" s="1"/>
  <c r="BJ7" i="9" s="1" a="1"/>
  <c r="BJ7" i="9" s="1"/>
  <c r="BK8" i="9" s="1" a="1"/>
  <c r="BK8" i="9" s="1"/>
  <c r="BL9" i="9" s="1" a="1"/>
  <c r="BL9" i="9" s="1"/>
  <c r="BM10" i="9" s="1" a="1"/>
  <c r="BM10" i="9" s="1"/>
  <c r="BN11" i="9" s="1" a="1"/>
  <c r="BN11" i="9" s="1"/>
  <c r="BO12" i="9" s="1" a="1"/>
  <c r="BO12" i="9" s="1"/>
  <c r="BP13" i="9" s="1" a="1"/>
  <c r="BP13" i="9" s="1"/>
  <c r="BQ14" i="9" s="1" a="1"/>
  <c r="BQ14" i="9" s="1"/>
  <c r="BR15" i="9" s="1" a="1"/>
  <c r="BR15" i="9" s="1"/>
  <c r="BS16" i="9" s="1" a="1"/>
  <c r="BS16" i="9" s="1"/>
  <c r="BT17" i="9" s="1" a="1"/>
  <c r="BT17" i="9" s="1"/>
  <c r="BU18" i="9" s="1" a="1"/>
  <c r="BU18" i="9" s="1"/>
  <c r="BV19" i="9" s="1" a="1"/>
  <c r="BV19" i="9" s="1"/>
  <c r="BW20" i="9" s="1" a="1"/>
  <c r="BW20" i="9" s="1"/>
  <c r="BX21" i="9" s="1" a="1"/>
  <c r="BX21" i="9" s="1"/>
  <c r="BY22" i="9" s="1" a="1"/>
  <c r="BY22" i="9" s="1"/>
  <c r="BZ23" i="9" s="1" a="1"/>
  <c r="BZ23" i="9" s="1"/>
  <c r="CA24" i="9" s="1" a="1"/>
  <c r="CA24" i="9" s="1"/>
  <c r="CB25" i="9" s="1" a="1"/>
  <c r="CB25" i="9" s="1"/>
  <c r="CC26" i="9" s="1" a="1"/>
  <c r="CC26" i="9" s="1"/>
  <c r="CD27" i="9" s="1" a="1"/>
  <c r="CD27" i="9" s="1"/>
  <c r="CE28" i="9" s="1" a="1"/>
  <c r="CE28" i="9" s="1"/>
  <c r="CF29" i="9" s="1" a="1"/>
  <c r="CF29" i="9" s="1"/>
  <c r="CG30" i="9" s="1" a="1"/>
  <c r="CG30" i="9" s="1"/>
  <c r="CH31" i="9" s="1" a="1"/>
  <c r="CH31" i="9" s="1"/>
  <c r="CI32" i="9" s="1" a="1"/>
  <c r="CI32" i="9" s="1"/>
  <c r="CJ33" i="9" s="1" a="1"/>
  <c r="CJ33" i="9" s="1"/>
  <c r="CK34" i="9" s="1" a="1"/>
  <c r="CK34" i="9" s="1"/>
  <c r="CL35" i="9" s="1" a="1"/>
  <c r="CL35" i="9" s="1"/>
  <c r="CM36" i="9" s="1" a="1"/>
  <c r="CM36" i="9" s="1"/>
  <c r="CN37" i="9" s="1" a="1"/>
  <c r="CN37" i="9" s="1"/>
  <c r="CO38" i="9" s="1" a="1"/>
  <c r="CO38" i="9" s="1"/>
  <c r="CP39" i="9" s="1" a="1"/>
  <c r="CP39" i="9" s="1"/>
  <c r="CQ40" i="9" s="1" a="1"/>
  <c r="CQ40" i="9" s="1"/>
  <c r="CR41" i="9" s="1" a="1"/>
  <c r="CR41" i="9" s="1"/>
  <c r="CS42" i="9" s="1" a="1"/>
  <c r="CS42" i="9" s="1"/>
  <c r="CT43" i="9" s="1" a="1"/>
  <c r="CT43" i="9" s="1"/>
  <c r="CU44" i="9" s="1" a="1"/>
  <c r="CU44" i="9" s="1"/>
  <c r="CV45" i="9" s="1" a="1"/>
  <c r="CV45" i="9" s="1"/>
  <c r="CW46" i="9" s="1" a="1"/>
  <c r="CW46" i="9" s="1"/>
  <c r="CX47" i="9" s="1" a="1"/>
  <c r="CX47" i="9" s="1"/>
  <c r="CY48" i="9" s="1" a="1"/>
  <c r="CY48" i="9" s="1"/>
  <c r="CZ49" i="9" s="1" a="1"/>
  <c r="CZ49" i="9" s="1"/>
  <c r="DA50" i="9" s="1" a="1"/>
  <c r="DA50" i="9" s="1"/>
  <c r="DB51" i="9" s="1" a="1"/>
  <c r="DB51" i="9" s="1"/>
  <c r="DC52" i="9" s="1" a="1"/>
  <c r="DC52" i="9" s="1"/>
  <c r="DD53" i="9" s="1" a="1"/>
  <c r="DD53" i="9" s="1"/>
  <c r="DE54" i="9" s="1" a="1"/>
  <c r="DE54" i="9" s="1"/>
  <c r="DF55" i="9" s="1" a="1"/>
  <c r="DF55" i="9" s="1"/>
  <c r="DG56" i="9" s="1" a="1"/>
  <c r="DG56" i="9" s="1"/>
  <c r="BF2" i="9" a="1"/>
  <c r="BF2" i="9" s="1"/>
  <c r="BG3" i="9" s="1" a="1"/>
  <c r="BG3" i="9" s="1"/>
  <c r="BH4" i="9" s="1" a="1"/>
  <c r="BH4" i="9" s="1"/>
  <c r="BI5" i="9" s="1" a="1"/>
  <c r="BI5" i="9" s="1"/>
  <c r="BJ6" i="9" s="1" a="1"/>
  <c r="BJ6" i="9" s="1"/>
  <c r="BK7" i="9" s="1" a="1"/>
  <c r="BK7" i="9" s="1"/>
  <c r="BL8" i="9" s="1" a="1"/>
  <c r="BL8" i="9" s="1"/>
  <c r="BM9" i="9" s="1" a="1"/>
  <c r="BM9" i="9" s="1"/>
  <c r="BN10" i="9" s="1" a="1"/>
  <c r="BN10" i="9" s="1"/>
  <c r="BO11" i="9" s="1" a="1"/>
  <c r="BO11" i="9" s="1"/>
  <c r="BP12" i="9" s="1" a="1"/>
  <c r="BP12" i="9" s="1"/>
  <c r="BQ13" i="9" s="1" a="1"/>
  <c r="BQ13" i="9" s="1"/>
  <c r="BR14" i="9" s="1" a="1"/>
  <c r="BR14" i="9" s="1"/>
  <c r="BS15" i="9" s="1" a="1"/>
  <c r="BS15" i="9" s="1"/>
  <c r="BT16" i="9" s="1" a="1"/>
  <c r="BT16" i="9" s="1"/>
  <c r="BU17" i="9" s="1" a="1"/>
  <c r="BU17" i="9" s="1"/>
  <c r="BV18" i="9" s="1" a="1"/>
  <c r="BV18" i="9" s="1"/>
  <c r="BW19" i="9" s="1" a="1"/>
  <c r="BW19" i="9" s="1"/>
  <c r="BX20" i="9" s="1" a="1"/>
  <c r="BX20" i="9" s="1"/>
  <c r="BY21" i="9" s="1" a="1"/>
  <c r="BY21" i="9" s="1"/>
  <c r="BZ22" i="9" s="1" a="1"/>
  <c r="BZ22" i="9" s="1"/>
  <c r="CA23" i="9" s="1" a="1"/>
  <c r="CA23" i="9" s="1"/>
  <c r="CB24" i="9" s="1" a="1"/>
  <c r="CB24" i="9" s="1"/>
  <c r="CC25" i="9" s="1" a="1"/>
  <c r="CC25" i="9" s="1"/>
  <c r="CD26" i="9" s="1" a="1"/>
  <c r="CD26" i="9" s="1"/>
  <c r="CE27" i="9" s="1" a="1"/>
  <c r="CE27" i="9" s="1"/>
  <c r="CF28" i="9" s="1" a="1"/>
  <c r="CF28" i="9" s="1"/>
  <c r="CG29" i="9" s="1" a="1"/>
  <c r="CG29" i="9" s="1"/>
  <c r="CH30" i="9" s="1" a="1"/>
  <c r="CH30" i="9" s="1"/>
  <c r="CI31" i="9" s="1" a="1"/>
  <c r="CI31" i="9" s="1"/>
  <c r="CJ32" i="9" s="1" a="1"/>
  <c r="CJ32" i="9" s="1"/>
  <c r="CK33" i="9" s="1" a="1"/>
  <c r="CK33" i="9" s="1"/>
  <c r="CL34" i="9" s="1" a="1"/>
  <c r="CL34" i="9" s="1"/>
  <c r="CM35" i="9" s="1" a="1"/>
  <c r="CM35" i="9" s="1"/>
  <c r="CN36" i="9" s="1" a="1"/>
  <c r="CN36" i="9" s="1"/>
  <c r="CO37" i="9" s="1" a="1"/>
  <c r="CO37" i="9" s="1"/>
  <c r="CP38" i="9" s="1" a="1"/>
  <c r="CP38" i="9" s="1"/>
  <c r="CQ39" i="9" s="1" a="1"/>
  <c r="CQ39" i="9" s="1"/>
  <c r="CR40" i="9" s="1" a="1"/>
  <c r="CR40" i="9" s="1"/>
  <c r="CS41" i="9" s="1" a="1"/>
  <c r="CS41" i="9" s="1"/>
  <c r="CT42" i="9" s="1" a="1"/>
  <c r="CT42" i="9" s="1"/>
  <c r="CU43" i="9" s="1" a="1"/>
  <c r="CU43" i="9" s="1"/>
  <c r="CV44" i="9" s="1" a="1"/>
  <c r="CV44" i="9" s="1"/>
  <c r="CW45" i="9" s="1" a="1"/>
  <c r="CW45" i="9" s="1"/>
  <c r="CX46" i="9" s="1" a="1"/>
  <c r="CX46" i="9" s="1"/>
  <c r="CY47" i="9" s="1" a="1"/>
  <c r="CY47" i="9" s="1"/>
  <c r="CZ48" i="9" s="1" a="1"/>
  <c r="CZ48" i="9" s="1"/>
  <c r="DA49" i="9" s="1" a="1"/>
  <c r="DA49" i="9" s="1"/>
  <c r="DB50" i="9" s="1" a="1"/>
  <c r="DB50" i="9" s="1"/>
  <c r="DC51" i="9" s="1" a="1"/>
  <c r="DC51" i="9" s="1"/>
  <c r="DD52" i="9" s="1" a="1"/>
  <c r="DD52" i="9" s="1"/>
  <c r="DE53" i="9" s="1" a="1"/>
  <c r="DE53" i="9" s="1"/>
  <c r="DF54" i="9" s="1" a="1"/>
  <c r="DF54" i="9" s="1"/>
  <c r="DG55" i="9" s="1" a="1"/>
  <c r="DG55" i="9" s="1"/>
  <c r="BG2" i="9" a="1"/>
  <c r="BG2" i="9" s="1"/>
  <c r="BH3" i="9" s="1" a="1"/>
  <c r="BH2" i="9" a="1"/>
  <c r="BH2" i="9" s="1"/>
  <c r="BI2" i="9" a="1"/>
  <c r="BI2" i="9" s="1"/>
  <c r="BJ3" i="9" s="1" a="1"/>
  <c r="BJ3" i="9" s="1"/>
  <c r="BK4" i="9" s="1" a="1"/>
  <c r="BK4" i="9" s="1"/>
  <c r="BL5" i="9" s="1" a="1"/>
  <c r="BL5" i="9" s="1"/>
  <c r="BM6" i="9" s="1" a="1"/>
  <c r="BM6" i="9" s="1"/>
  <c r="BN7" i="9" s="1" a="1"/>
  <c r="BN7" i="9" s="1"/>
  <c r="BO8" i="9" s="1" a="1"/>
  <c r="BO8" i="9" s="1"/>
  <c r="BP9" i="9" s="1" a="1"/>
  <c r="BP9" i="9" s="1"/>
  <c r="BQ10" i="9" s="1" a="1"/>
  <c r="BQ10" i="9" s="1"/>
  <c r="BR11" i="9" s="1" a="1"/>
  <c r="BR11" i="9" s="1"/>
  <c r="BS12" i="9" s="1" a="1"/>
  <c r="BS12" i="9" s="1"/>
  <c r="BT13" i="9" s="1" a="1"/>
  <c r="BT13" i="9" s="1"/>
  <c r="BU14" i="9" s="1" a="1"/>
  <c r="BU14" i="9" s="1"/>
  <c r="BV15" i="9" s="1" a="1"/>
  <c r="BV15" i="9" s="1"/>
  <c r="BW16" i="9" s="1" a="1"/>
  <c r="BW16" i="9" s="1"/>
  <c r="BX17" i="9" s="1" a="1"/>
  <c r="BX17" i="9" s="1"/>
  <c r="BY18" i="9" s="1" a="1"/>
  <c r="BY18" i="9" s="1"/>
  <c r="BZ19" i="9" s="1" a="1"/>
  <c r="BZ19" i="9" s="1"/>
  <c r="CA20" i="9" s="1" a="1"/>
  <c r="CA20" i="9" s="1"/>
  <c r="CB21" i="9" s="1" a="1"/>
  <c r="CB21" i="9" s="1"/>
  <c r="CC22" i="9" s="1" a="1"/>
  <c r="CC22" i="9" s="1"/>
  <c r="CD23" i="9" s="1" a="1"/>
  <c r="CD23" i="9" s="1"/>
  <c r="CE24" i="9" s="1" a="1"/>
  <c r="CE24" i="9" s="1"/>
  <c r="CF25" i="9" s="1" a="1"/>
  <c r="CF25" i="9" s="1"/>
  <c r="CG26" i="9" s="1" a="1"/>
  <c r="CG26" i="9" s="1"/>
  <c r="CH27" i="9" s="1" a="1"/>
  <c r="CH27" i="9" s="1"/>
  <c r="CI28" i="9" s="1" a="1"/>
  <c r="CI28" i="9" s="1"/>
  <c r="CJ29" i="9" s="1" a="1"/>
  <c r="CJ29" i="9" s="1"/>
  <c r="CK30" i="9" s="1" a="1"/>
  <c r="CK30" i="9" s="1"/>
  <c r="CL31" i="9" s="1" a="1"/>
  <c r="CL31" i="9" s="1"/>
  <c r="CM32" i="9" s="1" a="1"/>
  <c r="CM32" i="9" s="1"/>
  <c r="CN33" i="9" s="1" a="1"/>
  <c r="CN33" i="9" s="1"/>
  <c r="CO34" i="9" s="1" a="1"/>
  <c r="CO34" i="9" s="1"/>
  <c r="CP35" i="9" s="1" a="1"/>
  <c r="CP35" i="9" s="1"/>
  <c r="CQ36" i="9" s="1" a="1"/>
  <c r="CQ36" i="9" s="1"/>
  <c r="CR37" i="9" s="1" a="1"/>
  <c r="CR37" i="9" s="1"/>
  <c r="CS38" i="9" s="1" a="1"/>
  <c r="CS38" i="9" s="1"/>
  <c r="CT39" i="9" s="1" a="1"/>
  <c r="CT39" i="9" s="1"/>
  <c r="CU40" i="9" s="1" a="1"/>
  <c r="CU40" i="9" s="1"/>
  <c r="CV41" i="9" s="1" a="1"/>
  <c r="CV41" i="9" s="1"/>
  <c r="CW42" i="9" s="1" a="1"/>
  <c r="CW42" i="9" s="1"/>
  <c r="CX43" i="9" s="1" a="1"/>
  <c r="CX43" i="9" s="1"/>
  <c r="CY44" i="9" s="1" a="1"/>
  <c r="CY44" i="9" s="1"/>
  <c r="CZ45" i="9" s="1" a="1"/>
  <c r="CZ45" i="9" s="1"/>
  <c r="DA46" i="9" s="1" a="1"/>
  <c r="DA46" i="9" s="1"/>
  <c r="DB47" i="9" s="1" a="1"/>
  <c r="DB47" i="9" s="1"/>
  <c r="DC48" i="9" s="1" a="1"/>
  <c r="DC48" i="9" s="1"/>
  <c r="DD49" i="9" s="1" a="1"/>
  <c r="DD49" i="9" s="1"/>
  <c r="DE50" i="9" s="1" a="1"/>
  <c r="DE50" i="9" s="1"/>
  <c r="DF51" i="9" s="1" a="1"/>
  <c r="DF51" i="9" s="1"/>
  <c r="DG52" i="9" s="1" a="1"/>
  <c r="DG52" i="9" s="1"/>
  <c r="BJ2" i="9" a="1"/>
  <c r="BJ2" i="9" s="1"/>
  <c r="BK3" i="9" s="1" a="1"/>
  <c r="BK3" i="9" s="1"/>
  <c r="BL4" i="9" s="1" a="1"/>
  <c r="BL4" i="9" s="1"/>
  <c r="BM5" i="9" s="1" a="1"/>
  <c r="BM5" i="9" s="1"/>
  <c r="BN6" i="9" s="1" a="1"/>
  <c r="BN6" i="9" s="1"/>
  <c r="BO7" i="9" s="1" a="1"/>
  <c r="BO7" i="9" s="1"/>
  <c r="BP8" i="9" s="1" a="1"/>
  <c r="BP8" i="9" s="1"/>
  <c r="BQ9" i="9" s="1" a="1"/>
  <c r="BQ9" i="9" s="1"/>
  <c r="BR10" i="9" s="1" a="1"/>
  <c r="BR10" i="9" s="1"/>
  <c r="BS11" i="9" s="1" a="1"/>
  <c r="BS11" i="9" s="1"/>
  <c r="BT12" i="9" s="1" a="1"/>
  <c r="BT12" i="9" s="1"/>
  <c r="BU13" i="9" s="1" a="1"/>
  <c r="BU13" i="9" s="1"/>
  <c r="BV14" i="9" s="1" a="1"/>
  <c r="BV14" i="9" s="1"/>
  <c r="BW15" i="9" s="1" a="1"/>
  <c r="BW15" i="9" s="1"/>
  <c r="BX16" i="9" s="1" a="1"/>
  <c r="BX16" i="9" s="1"/>
  <c r="BY17" i="9" s="1" a="1"/>
  <c r="BY17" i="9" s="1"/>
  <c r="BZ18" i="9" s="1" a="1"/>
  <c r="BZ18" i="9" s="1"/>
  <c r="CA19" i="9" s="1" a="1"/>
  <c r="CA19" i="9" s="1"/>
  <c r="CB20" i="9" s="1" a="1"/>
  <c r="CB20" i="9" s="1"/>
  <c r="CC21" i="9" s="1" a="1"/>
  <c r="CC21" i="9" s="1"/>
  <c r="CD22" i="9" s="1" a="1"/>
  <c r="CD22" i="9" s="1"/>
  <c r="CE23" i="9" s="1" a="1"/>
  <c r="CE23" i="9" s="1"/>
  <c r="CF24" i="9" s="1" a="1"/>
  <c r="CF24" i="9" s="1"/>
  <c r="CG25" i="9" s="1" a="1"/>
  <c r="CG25" i="9" s="1"/>
  <c r="CH26" i="9" s="1" a="1"/>
  <c r="CH26" i="9" s="1"/>
  <c r="CI27" i="9" s="1" a="1"/>
  <c r="CI27" i="9" s="1"/>
  <c r="CJ28" i="9" s="1" a="1"/>
  <c r="CJ28" i="9" s="1"/>
  <c r="CK29" i="9" s="1" a="1"/>
  <c r="CK29" i="9" s="1"/>
  <c r="CL30" i="9" s="1" a="1"/>
  <c r="CL30" i="9" s="1"/>
  <c r="CM31" i="9" s="1" a="1"/>
  <c r="CM31" i="9" s="1"/>
  <c r="CN32" i="9" s="1" a="1"/>
  <c r="CN32" i="9" s="1"/>
  <c r="CO33" i="9" s="1" a="1"/>
  <c r="CO33" i="9" s="1"/>
  <c r="CP34" i="9" s="1" a="1"/>
  <c r="CP34" i="9" s="1"/>
  <c r="CQ35" i="9" s="1" a="1"/>
  <c r="CQ35" i="9" s="1"/>
  <c r="CR36" i="9" s="1" a="1"/>
  <c r="CR36" i="9" s="1"/>
  <c r="CS37" i="9" s="1" a="1"/>
  <c r="CS37" i="9" s="1"/>
  <c r="CT38" i="9" s="1" a="1"/>
  <c r="CT38" i="9" s="1"/>
  <c r="CU39" i="9" s="1" a="1"/>
  <c r="CU39" i="9" s="1"/>
  <c r="CV40" i="9" s="1" a="1"/>
  <c r="CV40" i="9" s="1"/>
  <c r="CW41" i="9" s="1" a="1"/>
  <c r="CW41" i="9" s="1"/>
  <c r="CX42" i="9" s="1" a="1"/>
  <c r="CX42" i="9" s="1"/>
  <c r="CY43" i="9" s="1" a="1"/>
  <c r="CY43" i="9" s="1"/>
  <c r="CZ44" i="9" s="1" a="1"/>
  <c r="CZ44" i="9" s="1"/>
  <c r="DA45" i="9" s="1" a="1"/>
  <c r="DA45" i="9" s="1"/>
  <c r="DB46" i="9" s="1" a="1"/>
  <c r="DB46" i="9" s="1"/>
  <c r="DC47" i="9" s="1" a="1"/>
  <c r="DC47" i="9" s="1"/>
  <c r="DD48" i="9" s="1" a="1"/>
  <c r="DD48" i="9" s="1"/>
  <c r="DE49" i="9" s="1" a="1"/>
  <c r="DE49" i="9" s="1"/>
  <c r="DF50" i="9" s="1" a="1"/>
  <c r="DF50" i="9" s="1"/>
  <c r="DG51" i="9" s="1" a="1"/>
  <c r="DG51" i="9" s="1"/>
  <c r="BK2" i="9" a="1"/>
  <c r="BK2" i="9" s="1"/>
  <c r="BL3" i="9" s="1" a="1"/>
  <c r="BL3" i="9" s="1"/>
  <c r="BM4" i="9" s="1" a="1"/>
  <c r="BM4" i="9" s="1"/>
  <c r="BN5" i="9" s="1" a="1"/>
  <c r="BN5" i="9" s="1"/>
  <c r="BO6" i="9" s="1" a="1"/>
  <c r="BO6" i="9" s="1"/>
  <c r="BP7" i="9" s="1" a="1"/>
  <c r="BP7" i="9" s="1"/>
  <c r="BQ8" i="9" s="1" a="1"/>
  <c r="BQ8" i="9" s="1"/>
  <c r="BR9" i="9" s="1" a="1"/>
  <c r="BR9" i="9" s="1"/>
  <c r="BS10" i="9" s="1" a="1"/>
  <c r="BS10" i="9" s="1"/>
  <c r="BT11" i="9" s="1" a="1"/>
  <c r="BT11" i="9" s="1"/>
  <c r="BU12" i="9" s="1" a="1"/>
  <c r="BU12" i="9" s="1"/>
  <c r="BV13" i="9" s="1" a="1"/>
  <c r="BV13" i="9" s="1"/>
  <c r="BW14" i="9" s="1" a="1"/>
  <c r="BW14" i="9" s="1"/>
  <c r="BX15" i="9" s="1" a="1"/>
  <c r="BX15" i="9" s="1"/>
  <c r="BY16" i="9" s="1" a="1"/>
  <c r="BY16" i="9" s="1"/>
  <c r="BZ17" i="9" s="1" a="1"/>
  <c r="BZ17" i="9" s="1"/>
  <c r="CA18" i="9" s="1" a="1"/>
  <c r="CA18" i="9" s="1"/>
  <c r="CB19" i="9" s="1" a="1"/>
  <c r="CB19" i="9" s="1"/>
  <c r="CC20" i="9" s="1" a="1"/>
  <c r="CC20" i="9" s="1"/>
  <c r="CD21" i="9" s="1" a="1"/>
  <c r="CD21" i="9" s="1"/>
  <c r="CE22" i="9" s="1" a="1"/>
  <c r="CE22" i="9" s="1"/>
  <c r="CF23" i="9" s="1" a="1"/>
  <c r="CF23" i="9" s="1"/>
  <c r="CG24" i="9" s="1" a="1"/>
  <c r="CG24" i="9" s="1"/>
  <c r="CH25" i="9" s="1" a="1"/>
  <c r="CH25" i="9" s="1"/>
  <c r="CI26" i="9" s="1" a="1"/>
  <c r="CI26" i="9" s="1"/>
  <c r="CJ27" i="9" s="1" a="1"/>
  <c r="CJ27" i="9" s="1"/>
  <c r="CK28" i="9" s="1" a="1"/>
  <c r="CK28" i="9" s="1"/>
  <c r="CL29" i="9" s="1" a="1"/>
  <c r="CL29" i="9" s="1"/>
  <c r="CM30" i="9" s="1" a="1"/>
  <c r="CM30" i="9" s="1"/>
  <c r="CN31" i="9" s="1" a="1"/>
  <c r="CN31" i="9" s="1"/>
  <c r="CO32" i="9" s="1" a="1"/>
  <c r="CO32" i="9" s="1"/>
  <c r="CP33" i="9" s="1" a="1"/>
  <c r="CP33" i="9" s="1"/>
  <c r="CQ34" i="9" s="1" a="1"/>
  <c r="CQ34" i="9" s="1"/>
  <c r="CR35" i="9" s="1" a="1"/>
  <c r="CR35" i="9" s="1"/>
  <c r="CS36" i="9" s="1" a="1"/>
  <c r="CS36" i="9" s="1"/>
  <c r="CT37" i="9" s="1" a="1"/>
  <c r="CT37" i="9" s="1"/>
  <c r="CU38" i="9" s="1" a="1"/>
  <c r="CU38" i="9" s="1"/>
  <c r="CV39" i="9" s="1" a="1"/>
  <c r="CV39" i="9" s="1"/>
  <c r="CW40" i="9" s="1" a="1"/>
  <c r="CW40" i="9" s="1"/>
  <c r="CX41" i="9" s="1" a="1"/>
  <c r="CX41" i="9" s="1"/>
  <c r="CY42" i="9" s="1" a="1"/>
  <c r="CY42" i="9" s="1"/>
  <c r="CZ43" i="9" s="1" a="1"/>
  <c r="CZ43" i="9" s="1"/>
  <c r="DA44" i="9" s="1" a="1"/>
  <c r="DA44" i="9" s="1"/>
  <c r="DB45" i="9" s="1" a="1"/>
  <c r="DB45" i="9" s="1"/>
  <c r="DC46" i="9" s="1" a="1"/>
  <c r="DC46" i="9" s="1"/>
  <c r="DD47" i="9" s="1" a="1"/>
  <c r="DD47" i="9" s="1"/>
  <c r="DE48" i="9" s="1" a="1"/>
  <c r="DE48" i="9" s="1"/>
  <c r="DF49" i="9" s="1" a="1"/>
  <c r="DF49" i="9" s="1"/>
  <c r="DG50" i="9" s="1" a="1"/>
  <c r="DG50" i="9" s="1"/>
  <c r="BL2" i="9" a="1"/>
  <c r="BL2" i="9" s="1"/>
  <c r="BM3" i="9" s="1" a="1"/>
  <c r="BM3" i="9" s="1"/>
  <c r="BN4" i="9" s="1" a="1"/>
  <c r="BN4" i="9" s="1"/>
  <c r="BO5" i="9" s="1" a="1"/>
  <c r="BO5" i="9" s="1"/>
  <c r="BP6" i="9" s="1" a="1"/>
  <c r="BP6" i="9" s="1"/>
  <c r="BQ7" i="9" s="1" a="1"/>
  <c r="BQ7" i="9" s="1"/>
  <c r="BR8" i="9" s="1" a="1"/>
  <c r="BR8" i="9" s="1"/>
  <c r="BS9" i="9" s="1" a="1"/>
  <c r="BS9" i="9" s="1"/>
  <c r="BT10" i="9" s="1" a="1"/>
  <c r="BT10" i="9" s="1"/>
  <c r="BU11" i="9" s="1" a="1"/>
  <c r="BU11" i="9" s="1"/>
  <c r="BV12" i="9" s="1" a="1"/>
  <c r="BV12" i="9" s="1"/>
  <c r="BW13" i="9" s="1" a="1"/>
  <c r="BW13" i="9" s="1"/>
  <c r="BX14" i="9" s="1" a="1"/>
  <c r="BX14" i="9" s="1"/>
  <c r="BY15" i="9" s="1" a="1"/>
  <c r="BY15" i="9" s="1"/>
  <c r="BZ16" i="9" s="1" a="1"/>
  <c r="BZ16" i="9" s="1"/>
  <c r="CA17" i="9" s="1" a="1"/>
  <c r="CA17" i="9" s="1"/>
  <c r="CB18" i="9" s="1" a="1"/>
  <c r="CB18" i="9" s="1"/>
  <c r="CC19" i="9" s="1" a="1"/>
  <c r="CC19" i="9" s="1"/>
  <c r="CD20" i="9" s="1" a="1"/>
  <c r="CD20" i="9" s="1"/>
  <c r="CE21" i="9" s="1" a="1"/>
  <c r="CE21" i="9" s="1"/>
  <c r="CF22" i="9" s="1" a="1"/>
  <c r="CF22" i="9" s="1"/>
  <c r="CG23" i="9" s="1" a="1"/>
  <c r="CG23" i="9" s="1"/>
  <c r="CH24" i="9" s="1" a="1"/>
  <c r="CH24" i="9" s="1"/>
  <c r="CI25" i="9" s="1" a="1"/>
  <c r="CI25" i="9" s="1"/>
  <c r="CJ26" i="9" s="1" a="1"/>
  <c r="CJ26" i="9" s="1"/>
  <c r="CK27" i="9" s="1" a="1"/>
  <c r="CK27" i="9" s="1"/>
  <c r="CL28" i="9" s="1" a="1"/>
  <c r="CL28" i="9" s="1"/>
  <c r="CM29" i="9" s="1" a="1"/>
  <c r="CM29" i="9" s="1"/>
  <c r="CN30" i="9" s="1" a="1"/>
  <c r="CN30" i="9" s="1"/>
  <c r="CO31" i="9" s="1" a="1"/>
  <c r="CO31" i="9" s="1"/>
  <c r="CP32" i="9" s="1" a="1"/>
  <c r="CP32" i="9" s="1"/>
  <c r="CQ33" i="9" s="1" a="1"/>
  <c r="CQ33" i="9" s="1"/>
  <c r="CR34" i="9" s="1" a="1"/>
  <c r="CR34" i="9" s="1"/>
  <c r="CS35" i="9" s="1" a="1"/>
  <c r="CS35" i="9" s="1"/>
  <c r="CT36" i="9" s="1" a="1"/>
  <c r="CT36" i="9" s="1"/>
  <c r="CU37" i="9" s="1" a="1"/>
  <c r="CU37" i="9" s="1"/>
  <c r="CV38" i="9" s="1" a="1"/>
  <c r="CV38" i="9" s="1"/>
  <c r="CW39" i="9" s="1" a="1"/>
  <c r="CW39" i="9" s="1"/>
  <c r="CX40" i="9" s="1" a="1"/>
  <c r="CX40" i="9" s="1"/>
  <c r="CY41" i="9" s="1" a="1"/>
  <c r="CY41" i="9" s="1"/>
  <c r="CZ42" i="9" s="1" a="1"/>
  <c r="CZ42" i="9" s="1"/>
  <c r="DA43" i="9" s="1" a="1"/>
  <c r="DA43" i="9" s="1"/>
  <c r="DB44" i="9" s="1" a="1"/>
  <c r="DB44" i="9" s="1"/>
  <c r="DC45" i="9" s="1" a="1"/>
  <c r="DC45" i="9" s="1"/>
  <c r="DD46" i="9" s="1" a="1"/>
  <c r="DD46" i="9" s="1"/>
  <c r="DE47" i="9" s="1" a="1"/>
  <c r="DE47" i="9" s="1"/>
  <c r="DF48" i="9" s="1" a="1"/>
  <c r="DF48" i="9" s="1"/>
  <c r="DG49" i="9" s="1" a="1"/>
  <c r="DG49" i="9" s="1"/>
  <c r="BM2" i="9" a="1"/>
  <c r="BM2" i="9" s="1"/>
  <c r="BN3" i="9" s="1" a="1"/>
  <c r="BN3" i="9" s="1"/>
  <c r="BO4" i="9" s="1" a="1"/>
  <c r="BO4" i="9" s="1"/>
  <c r="BP5" i="9" s="1" a="1"/>
  <c r="BP5" i="9" s="1"/>
  <c r="BQ6" i="9" s="1" a="1"/>
  <c r="BQ6" i="9" s="1"/>
  <c r="BR7" i="9" s="1" a="1"/>
  <c r="BR7" i="9" s="1"/>
  <c r="BS8" i="9" s="1" a="1"/>
  <c r="BS8" i="9" s="1"/>
  <c r="BT9" i="9" s="1" a="1"/>
  <c r="BT9" i="9" s="1"/>
  <c r="BU10" i="9" s="1" a="1"/>
  <c r="BU10" i="9" s="1"/>
  <c r="BV11" i="9" s="1" a="1"/>
  <c r="BV11" i="9" s="1"/>
  <c r="BW12" i="9" s="1" a="1"/>
  <c r="BW12" i="9" s="1"/>
  <c r="BX13" i="9" s="1" a="1"/>
  <c r="BX13" i="9" s="1"/>
  <c r="BY14" i="9" s="1" a="1"/>
  <c r="BY14" i="9" s="1"/>
  <c r="BZ15" i="9" s="1" a="1"/>
  <c r="BZ15" i="9" s="1"/>
  <c r="CA16" i="9" s="1" a="1"/>
  <c r="CA16" i="9" s="1"/>
  <c r="CB17" i="9" s="1" a="1"/>
  <c r="CB17" i="9" s="1"/>
  <c r="CC18" i="9" s="1" a="1"/>
  <c r="CC18" i="9" s="1"/>
  <c r="CD19" i="9" s="1" a="1"/>
  <c r="CD19" i="9" s="1"/>
  <c r="CE20" i="9" s="1" a="1"/>
  <c r="CE20" i="9" s="1"/>
  <c r="CF21" i="9" s="1" a="1"/>
  <c r="CF21" i="9" s="1"/>
  <c r="CG22" i="9" s="1" a="1"/>
  <c r="CG22" i="9" s="1"/>
  <c r="CH23" i="9" s="1" a="1"/>
  <c r="CH23" i="9" s="1"/>
  <c r="CI24" i="9" s="1" a="1"/>
  <c r="CI24" i="9" s="1"/>
  <c r="CJ25" i="9" s="1" a="1"/>
  <c r="CJ25" i="9" s="1"/>
  <c r="CK26" i="9" s="1" a="1"/>
  <c r="CK26" i="9" s="1"/>
  <c r="CL27" i="9" s="1" a="1"/>
  <c r="CL27" i="9" s="1"/>
  <c r="CM28" i="9" s="1" a="1"/>
  <c r="CM28" i="9" s="1"/>
  <c r="CN29" i="9" s="1" a="1"/>
  <c r="CN29" i="9" s="1"/>
  <c r="CO30" i="9" s="1" a="1"/>
  <c r="CO30" i="9" s="1"/>
  <c r="CP31" i="9" s="1" a="1"/>
  <c r="CP31" i="9" s="1"/>
  <c r="CQ32" i="9" s="1" a="1"/>
  <c r="CQ32" i="9" s="1"/>
  <c r="CR33" i="9" s="1" a="1"/>
  <c r="CR33" i="9" s="1"/>
  <c r="CS34" i="9" s="1" a="1"/>
  <c r="CS34" i="9" s="1"/>
  <c r="CT35" i="9" s="1" a="1"/>
  <c r="CT35" i="9" s="1"/>
  <c r="CU36" i="9" s="1" a="1"/>
  <c r="CU36" i="9" s="1"/>
  <c r="CV37" i="9" s="1" a="1"/>
  <c r="CV37" i="9" s="1"/>
  <c r="CW38" i="9" s="1" a="1"/>
  <c r="CW38" i="9" s="1"/>
  <c r="CX39" i="9" s="1" a="1"/>
  <c r="CX39" i="9" s="1"/>
  <c r="CY40" i="9" s="1" a="1"/>
  <c r="CY40" i="9" s="1"/>
  <c r="CZ41" i="9" s="1" a="1"/>
  <c r="CZ41" i="9" s="1"/>
  <c r="DA42" i="9" s="1" a="1"/>
  <c r="DA42" i="9" s="1"/>
  <c r="DB43" i="9" s="1" a="1"/>
  <c r="DB43" i="9" s="1"/>
  <c r="DC44" i="9" s="1" a="1"/>
  <c r="DC44" i="9" s="1"/>
  <c r="DD45" i="9" s="1" a="1"/>
  <c r="DD45" i="9" s="1"/>
  <c r="DE46" i="9" s="1" a="1"/>
  <c r="DE46" i="9" s="1"/>
  <c r="DF47" i="9" s="1" a="1"/>
  <c r="DF47" i="9" s="1"/>
  <c r="DG48" i="9" s="1" a="1"/>
  <c r="DG48" i="9" s="1"/>
  <c r="BN2" i="9" a="1"/>
  <c r="BN2" i="9" s="1"/>
  <c r="BO3" i="9" s="1" a="1"/>
  <c r="BO3" i="9" s="1"/>
  <c r="BP4" i="9" s="1" a="1"/>
  <c r="BP4" i="9" s="1"/>
  <c r="BQ5" i="9" s="1" a="1"/>
  <c r="BQ5" i="9" s="1"/>
  <c r="BR6" i="9" s="1" a="1"/>
  <c r="BR6" i="9" s="1"/>
  <c r="BS7" i="9" s="1" a="1"/>
  <c r="BS7" i="9" s="1"/>
  <c r="BT8" i="9" s="1" a="1"/>
  <c r="BT8" i="9" s="1"/>
  <c r="BU9" i="9" s="1" a="1"/>
  <c r="BU9" i="9" s="1"/>
  <c r="BV10" i="9" s="1" a="1"/>
  <c r="BV10" i="9" s="1"/>
  <c r="BW11" i="9" s="1" a="1"/>
  <c r="BW11" i="9" s="1"/>
  <c r="BX12" i="9" s="1" a="1"/>
  <c r="BX12" i="9" s="1"/>
  <c r="BY13" i="9" s="1" a="1"/>
  <c r="BY13" i="9" s="1"/>
  <c r="BZ14" i="9" s="1" a="1"/>
  <c r="BZ14" i="9" s="1"/>
  <c r="CA15" i="9" s="1" a="1"/>
  <c r="CA15" i="9" s="1"/>
  <c r="CB16" i="9" s="1" a="1"/>
  <c r="CB16" i="9" s="1"/>
  <c r="CC17" i="9" s="1" a="1"/>
  <c r="CC17" i="9" s="1"/>
  <c r="CD18" i="9" s="1" a="1"/>
  <c r="CD18" i="9" s="1"/>
  <c r="CE19" i="9" s="1" a="1"/>
  <c r="CE19" i="9" s="1"/>
  <c r="CF20" i="9" s="1" a="1"/>
  <c r="CF20" i="9" s="1"/>
  <c r="CG21" i="9" s="1" a="1"/>
  <c r="CG21" i="9" s="1"/>
  <c r="CH22" i="9" s="1" a="1"/>
  <c r="CH22" i="9" s="1"/>
  <c r="CI23" i="9" s="1" a="1"/>
  <c r="CI23" i="9" s="1"/>
  <c r="CJ24" i="9" s="1" a="1"/>
  <c r="CJ24" i="9" s="1"/>
  <c r="CK25" i="9" s="1" a="1"/>
  <c r="CK25" i="9" s="1"/>
  <c r="CL26" i="9" s="1" a="1"/>
  <c r="CL26" i="9" s="1"/>
  <c r="CM27" i="9" s="1" a="1"/>
  <c r="CM27" i="9" s="1"/>
  <c r="CN28" i="9" s="1" a="1"/>
  <c r="CN28" i="9" s="1"/>
  <c r="CO29" i="9" s="1" a="1"/>
  <c r="CO29" i="9" s="1"/>
  <c r="CP30" i="9" s="1" a="1"/>
  <c r="CP30" i="9" s="1"/>
  <c r="CQ31" i="9" s="1" a="1"/>
  <c r="CQ31" i="9" s="1"/>
  <c r="CR32" i="9" s="1" a="1"/>
  <c r="CR32" i="9" s="1"/>
  <c r="CS33" i="9" s="1" a="1"/>
  <c r="CS33" i="9" s="1"/>
  <c r="CT34" i="9" s="1" a="1"/>
  <c r="CT34" i="9" s="1"/>
  <c r="CU35" i="9" s="1" a="1"/>
  <c r="CU35" i="9" s="1"/>
  <c r="CV36" i="9" s="1" a="1"/>
  <c r="CV36" i="9" s="1"/>
  <c r="CW37" i="9" s="1" a="1"/>
  <c r="CW37" i="9" s="1"/>
  <c r="CX38" i="9" s="1" a="1"/>
  <c r="CX38" i="9" s="1"/>
  <c r="CY39" i="9" s="1" a="1"/>
  <c r="CY39" i="9" s="1"/>
  <c r="CZ40" i="9" s="1" a="1"/>
  <c r="CZ40" i="9" s="1"/>
  <c r="DA41" i="9" s="1" a="1"/>
  <c r="DA41" i="9" s="1"/>
  <c r="DB42" i="9" s="1" a="1"/>
  <c r="DB42" i="9" s="1"/>
  <c r="DC43" i="9" s="1" a="1"/>
  <c r="DC43" i="9" s="1"/>
  <c r="DD44" i="9" s="1" a="1"/>
  <c r="DD44" i="9" s="1"/>
  <c r="DE45" i="9" s="1" a="1"/>
  <c r="DE45" i="9" s="1"/>
  <c r="DF46" i="9" s="1" a="1"/>
  <c r="DF46" i="9" s="1"/>
  <c r="DG47" i="9" s="1" a="1"/>
  <c r="DG47" i="9" s="1"/>
  <c r="BO2" i="9" a="1"/>
  <c r="BO2" i="9" s="1"/>
  <c r="BP3" i="9" s="1" a="1"/>
  <c r="BP3" i="9" s="1"/>
  <c r="BQ4" i="9" s="1" a="1"/>
  <c r="BQ4" i="9" s="1"/>
  <c r="BR5" i="9" s="1" a="1"/>
  <c r="BR5" i="9" s="1"/>
  <c r="BS6" i="9" s="1" a="1"/>
  <c r="BS6" i="9" s="1"/>
  <c r="BT7" i="9" s="1" a="1"/>
  <c r="BT7" i="9" s="1"/>
  <c r="BU8" i="9" s="1" a="1"/>
  <c r="BU8" i="9" s="1"/>
  <c r="BV9" i="9" s="1" a="1"/>
  <c r="BV9" i="9" s="1"/>
  <c r="BW10" i="9" s="1" a="1"/>
  <c r="BP2" i="9" a="1"/>
  <c r="BP2" i="9" s="1"/>
  <c r="BQ3" i="9" s="1" a="1"/>
  <c r="BQ3" i="9" s="1"/>
  <c r="BR4" i="9" s="1" a="1"/>
  <c r="BR4" i="9" s="1"/>
  <c r="BS5" i="9" s="1" a="1"/>
  <c r="BS5" i="9" s="1"/>
  <c r="BT6" i="9" s="1" a="1"/>
  <c r="BT6" i="9" s="1"/>
  <c r="BU7" i="9" s="1" a="1"/>
  <c r="BU7" i="9" s="1"/>
  <c r="BV8" i="9" s="1" a="1"/>
  <c r="BV8" i="9" s="1"/>
  <c r="BW9" i="9" s="1" a="1"/>
  <c r="BW9" i="9" s="1"/>
  <c r="BX10" i="9" s="1" a="1"/>
  <c r="BX10" i="9" s="1"/>
  <c r="BY11" i="9" s="1" a="1"/>
  <c r="BY11" i="9" s="1"/>
  <c r="BZ12" i="9" s="1" a="1"/>
  <c r="BZ12" i="9" s="1"/>
  <c r="CA13" i="9" s="1" a="1"/>
  <c r="CA13" i="9" s="1"/>
  <c r="CB14" i="9" s="1" a="1"/>
  <c r="CB14" i="9" s="1"/>
  <c r="CC15" i="9" s="1" a="1"/>
  <c r="CC15" i="9" s="1"/>
  <c r="CD16" i="9" s="1" a="1"/>
  <c r="CD16" i="9" s="1"/>
  <c r="CE17" i="9" s="1" a="1"/>
  <c r="CE17" i="9" s="1"/>
  <c r="CF18" i="9" s="1" a="1"/>
  <c r="CF18" i="9" s="1"/>
  <c r="CG19" i="9" s="1" a="1"/>
  <c r="CG19" i="9" s="1"/>
  <c r="CH20" i="9" s="1" a="1"/>
  <c r="CH20" i="9" s="1"/>
  <c r="CI21" i="9" s="1" a="1"/>
  <c r="CI21" i="9" s="1"/>
  <c r="CJ22" i="9" s="1" a="1"/>
  <c r="CJ22" i="9" s="1"/>
  <c r="CK23" i="9" s="1" a="1"/>
  <c r="CK23" i="9" s="1"/>
  <c r="CL24" i="9" s="1" a="1"/>
  <c r="CL24" i="9" s="1"/>
  <c r="CM25" i="9" s="1" a="1"/>
  <c r="CM25" i="9" s="1"/>
  <c r="CN26" i="9" s="1" a="1"/>
  <c r="CN26" i="9" s="1"/>
  <c r="CO27" i="9" s="1" a="1"/>
  <c r="CO27" i="9" s="1"/>
  <c r="CP28" i="9" s="1" a="1"/>
  <c r="CP28" i="9" s="1"/>
  <c r="CQ29" i="9" s="1" a="1"/>
  <c r="CQ29" i="9" s="1"/>
  <c r="CR30" i="9" s="1" a="1"/>
  <c r="CR30" i="9" s="1"/>
  <c r="CS31" i="9" s="1" a="1"/>
  <c r="CS31" i="9" s="1"/>
  <c r="CT32" i="9" s="1" a="1"/>
  <c r="CT32" i="9" s="1"/>
  <c r="CU33" i="9" s="1" a="1"/>
  <c r="CU33" i="9" s="1"/>
  <c r="CV34" i="9" s="1" a="1"/>
  <c r="CV34" i="9" s="1"/>
  <c r="CW35" i="9" s="1" a="1"/>
  <c r="CW35" i="9" s="1"/>
  <c r="CX36" i="9" s="1" a="1"/>
  <c r="CX36" i="9" s="1"/>
  <c r="CY37" i="9" s="1" a="1"/>
  <c r="CY37" i="9" s="1"/>
  <c r="CZ38" i="9" s="1" a="1"/>
  <c r="CZ38" i="9" s="1"/>
  <c r="DA39" i="9" s="1" a="1"/>
  <c r="DA39" i="9" s="1"/>
  <c r="DB40" i="9" s="1" a="1"/>
  <c r="DB40" i="9" s="1"/>
  <c r="DC41" i="9" s="1" a="1"/>
  <c r="DC41" i="9" s="1"/>
  <c r="DD42" i="9" s="1" a="1"/>
  <c r="DD42" i="9" s="1"/>
  <c r="DE43" i="9" s="1" a="1"/>
  <c r="DE43" i="9" s="1"/>
  <c r="DF44" i="9" s="1" a="1"/>
  <c r="DF44" i="9" s="1"/>
  <c r="DG45" i="9" s="1" a="1"/>
  <c r="DG45" i="9" s="1"/>
  <c r="BQ2" i="9" a="1"/>
  <c r="BQ2" i="9" s="1"/>
  <c r="BR3" i="9" s="1" a="1"/>
  <c r="BR3" i="9" s="1"/>
  <c r="BS4" i="9" s="1" a="1"/>
  <c r="BS4" i="9" s="1"/>
  <c r="BT5" i="9" s="1" a="1"/>
  <c r="BT5" i="9" s="1"/>
  <c r="BU6" i="9" s="1" a="1"/>
  <c r="BU6" i="9" s="1"/>
  <c r="BV7" i="9" s="1" a="1"/>
  <c r="BV7" i="9" s="1"/>
  <c r="BW8" i="9" s="1" a="1"/>
  <c r="BW8" i="9" s="1"/>
  <c r="BX9" i="9" s="1" a="1"/>
  <c r="BX9" i="9" s="1"/>
  <c r="BY10" i="9" s="1" a="1"/>
  <c r="BY10" i="9" s="1"/>
  <c r="BZ11" i="9" s="1" a="1"/>
  <c r="BZ11" i="9" s="1"/>
  <c r="CA12" i="9" s="1" a="1"/>
  <c r="CA12" i="9" s="1"/>
  <c r="CB13" i="9" s="1" a="1"/>
  <c r="CB13" i="9" s="1"/>
  <c r="CC14" i="9" s="1" a="1"/>
  <c r="CC14" i="9" s="1"/>
  <c r="CD15" i="9" s="1" a="1"/>
  <c r="CD15" i="9" s="1"/>
  <c r="CE16" i="9" s="1" a="1"/>
  <c r="CE16" i="9" s="1"/>
  <c r="CF17" i="9" s="1" a="1"/>
  <c r="CF17" i="9" s="1"/>
  <c r="CG18" i="9" s="1" a="1"/>
  <c r="CG18" i="9" s="1"/>
  <c r="CH19" i="9" s="1" a="1"/>
  <c r="CH19" i="9" s="1"/>
  <c r="CI20" i="9" s="1" a="1"/>
  <c r="CI20" i="9" s="1"/>
  <c r="CJ21" i="9" s="1" a="1"/>
  <c r="CJ21" i="9" s="1"/>
  <c r="CK22" i="9" s="1" a="1"/>
  <c r="CK22" i="9" s="1"/>
  <c r="CL23" i="9" s="1" a="1"/>
  <c r="CL23" i="9" s="1"/>
  <c r="CM24" i="9" s="1" a="1"/>
  <c r="CM24" i="9" s="1"/>
  <c r="CN25" i="9" s="1" a="1"/>
  <c r="CN25" i="9" s="1"/>
  <c r="CO26" i="9" s="1" a="1"/>
  <c r="CO26" i="9" s="1"/>
  <c r="CP27" i="9" s="1" a="1"/>
  <c r="CP27" i="9" s="1"/>
  <c r="CQ28" i="9" s="1" a="1"/>
  <c r="CQ28" i="9" s="1"/>
  <c r="CR29" i="9" s="1" a="1"/>
  <c r="CR29" i="9" s="1"/>
  <c r="CS30" i="9" s="1" a="1"/>
  <c r="CS30" i="9" s="1"/>
  <c r="CT31" i="9" s="1" a="1"/>
  <c r="CT31" i="9" s="1"/>
  <c r="CU32" i="9" s="1" a="1"/>
  <c r="CU32" i="9" s="1"/>
  <c r="CV33" i="9" s="1" a="1"/>
  <c r="CV33" i="9" s="1"/>
  <c r="CW34" i="9" s="1" a="1"/>
  <c r="CW34" i="9" s="1"/>
  <c r="CX35" i="9" s="1" a="1"/>
  <c r="CX35" i="9" s="1"/>
  <c r="CY36" i="9" s="1" a="1"/>
  <c r="CY36" i="9" s="1"/>
  <c r="CZ37" i="9" s="1" a="1"/>
  <c r="CZ37" i="9" s="1"/>
  <c r="DA38" i="9" s="1" a="1"/>
  <c r="DA38" i="9" s="1"/>
  <c r="DB39" i="9" s="1" a="1"/>
  <c r="DB39" i="9" s="1"/>
  <c r="DC40" i="9" s="1" a="1"/>
  <c r="DC40" i="9" s="1"/>
  <c r="DD41" i="9" s="1" a="1"/>
  <c r="DD41" i="9" s="1"/>
  <c r="DE42" i="9" s="1" a="1"/>
  <c r="DE42" i="9" s="1"/>
  <c r="DF43" i="9" s="1" a="1"/>
  <c r="DF43" i="9" s="1"/>
  <c r="DG44" i="9" s="1" a="1"/>
  <c r="DG44" i="9" s="1"/>
  <c r="BR2" i="9" a="1"/>
  <c r="BR2" i="9" s="1"/>
  <c r="BS3" i="9" s="1" a="1"/>
  <c r="BS3" i="9" s="1"/>
  <c r="BT4" i="9" s="1" a="1"/>
  <c r="BT4" i="9" s="1"/>
  <c r="BU5" i="9" s="1" a="1"/>
  <c r="BU5" i="9" s="1"/>
  <c r="BV6" i="9" s="1" a="1"/>
  <c r="BV6" i="9" s="1"/>
  <c r="BW7" i="9" s="1" a="1"/>
  <c r="BW7" i="9" s="1"/>
  <c r="BX8" i="9" s="1" a="1"/>
  <c r="BX8" i="9" s="1"/>
  <c r="BY9" i="9" s="1" a="1"/>
  <c r="BY9" i="9" s="1"/>
  <c r="BZ10" i="9" s="1" a="1"/>
  <c r="BZ10" i="9" s="1"/>
  <c r="CA11" i="9" s="1" a="1"/>
  <c r="CA11" i="9" s="1"/>
  <c r="CB12" i="9" s="1" a="1"/>
  <c r="CB12" i="9" s="1"/>
  <c r="CC13" i="9" s="1" a="1"/>
  <c r="CC13" i="9" s="1"/>
  <c r="CD14" i="9" s="1" a="1"/>
  <c r="CD14" i="9" s="1"/>
  <c r="CE15" i="9" s="1" a="1"/>
  <c r="CE15" i="9" s="1"/>
  <c r="CF16" i="9" s="1" a="1"/>
  <c r="CF16" i="9" s="1"/>
  <c r="CG17" i="9" s="1" a="1"/>
  <c r="CG17" i="9" s="1"/>
  <c r="CH18" i="9" s="1" a="1"/>
  <c r="CH18" i="9" s="1"/>
  <c r="CI19" i="9" s="1" a="1"/>
  <c r="CI19" i="9" s="1"/>
  <c r="CJ20" i="9" s="1" a="1"/>
  <c r="CJ20" i="9" s="1"/>
  <c r="CK21" i="9" s="1" a="1"/>
  <c r="CK21" i="9" s="1"/>
  <c r="CL22" i="9" s="1" a="1"/>
  <c r="CL22" i="9" s="1"/>
  <c r="CM23" i="9" s="1" a="1"/>
  <c r="CM23" i="9" s="1"/>
  <c r="CN24" i="9" s="1" a="1"/>
  <c r="CN24" i="9" s="1"/>
  <c r="CO25" i="9" s="1" a="1"/>
  <c r="CO25" i="9" s="1"/>
  <c r="CP26" i="9" s="1" a="1"/>
  <c r="CP26" i="9" s="1"/>
  <c r="CQ27" i="9" s="1" a="1"/>
  <c r="CQ27" i="9" s="1"/>
  <c r="CR28" i="9" s="1" a="1"/>
  <c r="CR28" i="9" s="1"/>
  <c r="CS29" i="9" s="1" a="1"/>
  <c r="CS29" i="9" s="1"/>
  <c r="CT30" i="9" s="1" a="1"/>
  <c r="CT30" i="9" s="1"/>
  <c r="CU31" i="9" s="1" a="1"/>
  <c r="CU31" i="9" s="1"/>
  <c r="CV32" i="9" s="1" a="1"/>
  <c r="CV32" i="9" s="1"/>
  <c r="CW33" i="9" s="1" a="1"/>
  <c r="CW33" i="9" s="1"/>
  <c r="CX34" i="9" s="1" a="1"/>
  <c r="CX34" i="9" s="1"/>
  <c r="CY35" i="9" s="1" a="1"/>
  <c r="CY35" i="9" s="1"/>
  <c r="CZ36" i="9" s="1" a="1"/>
  <c r="CZ36" i="9" s="1"/>
  <c r="DA37" i="9" s="1" a="1"/>
  <c r="DA37" i="9" s="1"/>
  <c r="DB38" i="9" s="1" a="1"/>
  <c r="DB38" i="9" s="1"/>
  <c r="DC39" i="9" s="1" a="1"/>
  <c r="DC39" i="9" s="1"/>
  <c r="DD40" i="9" s="1" a="1"/>
  <c r="DD40" i="9" s="1"/>
  <c r="DE41" i="9" s="1" a="1"/>
  <c r="DE41" i="9" s="1"/>
  <c r="DF42" i="9" s="1" a="1"/>
  <c r="DF42" i="9" s="1"/>
  <c r="DG43" i="9" s="1" a="1"/>
  <c r="DG43" i="9" s="1"/>
  <c r="BS2" i="9" a="1"/>
  <c r="BS2" i="9" s="1"/>
  <c r="BT3" i="9" s="1" a="1"/>
  <c r="BT3" i="9" s="1"/>
  <c r="BU4" i="9" s="1" a="1"/>
  <c r="BU4" i="9" s="1"/>
  <c r="BV5" i="9" s="1" a="1"/>
  <c r="BV5" i="9" s="1"/>
  <c r="BW6" i="9" s="1" a="1"/>
  <c r="BW6" i="9" s="1"/>
  <c r="BX7" i="9" s="1" a="1"/>
  <c r="BX7" i="9" s="1"/>
  <c r="BY8" i="9" s="1" a="1"/>
  <c r="BY8" i="9" s="1"/>
  <c r="BZ9" i="9" s="1" a="1"/>
  <c r="BZ9" i="9" s="1"/>
  <c r="CA10" i="9" s="1" a="1"/>
  <c r="CA10" i="9" s="1"/>
  <c r="CB11" i="9" s="1" a="1"/>
  <c r="CB11" i="9" s="1"/>
  <c r="CC12" i="9" s="1" a="1"/>
  <c r="CC12" i="9" s="1"/>
  <c r="CD13" i="9" s="1" a="1"/>
  <c r="CD13" i="9" s="1"/>
  <c r="CE14" i="9" s="1" a="1"/>
  <c r="CE14" i="9" s="1"/>
  <c r="CF15" i="9" s="1" a="1"/>
  <c r="CF15" i="9" s="1"/>
  <c r="CG16" i="9" s="1" a="1"/>
  <c r="CG16" i="9" s="1"/>
  <c r="CH17" i="9" s="1" a="1"/>
  <c r="CH17" i="9" s="1"/>
  <c r="CI18" i="9" s="1" a="1"/>
  <c r="CI18" i="9" s="1"/>
  <c r="CJ19" i="9" s="1" a="1"/>
  <c r="CJ19" i="9" s="1"/>
  <c r="CK20" i="9" s="1" a="1"/>
  <c r="CK20" i="9" s="1"/>
  <c r="CL21" i="9" s="1" a="1"/>
  <c r="CL21" i="9" s="1"/>
  <c r="CM22" i="9" s="1" a="1"/>
  <c r="CM22" i="9" s="1"/>
  <c r="CN23" i="9" s="1" a="1"/>
  <c r="CN23" i="9" s="1"/>
  <c r="CO24" i="9" s="1" a="1"/>
  <c r="CO24" i="9" s="1"/>
  <c r="CP25" i="9" s="1" a="1"/>
  <c r="CP25" i="9" s="1"/>
  <c r="CQ26" i="9" s="1" a="1"/>
  <c r="CQ26" i="9" s="1"/>
  <c r="CR27" i="9" s="1" a="1"/>
  <c r="CR27" i="9" s="1"/>
  <c r="CS28" i="9" s="1" a="1"/>
  <c r="CS28" i="9" s="1"/>
  <c r="CT29" i="9" s="1" a="1"/>
  <c r="CT29" i="9" s="1"/>
  <c r="CU30" i="9" s="1" a="1"/>
  <c r="CU30" i="9" s="1"/>
  <c r="CV31" i="9" s="1" a="1"/>
  <c r="CV31" i="9" s="1"/>
  <c r="CW32" i="9" s="1" a="1"/>
  <c r="CW32" i="9" s="1"/>
  <c r="CX33" i="9" s="1" a="1"/>
  <c r="CX33" i="9" s="1"/>
  <c r="CY34" i="9" s="1" a="1"/>
  <c r="CY34" i="9" s="1"/>
  <c r="CZ35" i="9" s="1" a="1"/>
  <c r="CZ35" i="9" s="1"/>
  <c r="DA36" i="9" s="1" a="1"/>
  <c r="DA36" i="9" s="1"/>
  <c r="DB37" i="9" s="1" a="1"/>
  <c r="DB37" i="9" s="1"/>
  <c r="DC38" i="9" s="1" a="1"/>
  <c r="DC38" i="9" s="1"/>
  <c r="DD39" i="9" s="1" a="1"/>
  <c r="DD39" i="9" s="1"/>
  <c r="DE40" i="9" s="1" a="1"/>
  <c r="DE40" i="9" s="1"/>
  <c r="DF41" i="9" s="1" a="1"/>
  <c r="DF41" i="9" s="1"/>
  <c r="DG42" i="9" s="1" a="1"/>
  <c r="DG42" i="9" s="1"/>
  <c r="BT2" i="9" a="1"/>
  <c r="BT2" i="9" s="1"/>
  <c r="BU3" i="9" s="1" a="1"/>
  <c r="BU3" i="9" s="1"/>
  <c r="BV4" i="9" s="1" a="1"/>
  <c r="BV4" i="9" s="1"/>
  <c r="BW5" i="9" s="1" a="1"/>
  <c r="BW5" i="9" s="1"/>
  <c r="BX6" i="9" s="1" a="1"/>
  <c r="BX6" i="9" s="1"/>
  <c r="BY7" i="9" s="1" a="1"/>
  <c r="BY7" i="9" s="1"/>
  <c r="BZ8" i="9" s="1" a="1"/>
  <c r="BZ8" i="9" s="1"/>
  <c r="CA9" i="9" s="1" a="1"/>
  <c r="CA9" i="9" s="1"/>
  <c r="CB10" i="9" s="1" a="1"/>
  <c r="CB10" i="9" s="1"/>
  <c r="CC11" i="9" s="1" a="1"/>
  <c r="CC11" i="9" s="1"/>
  <c r="CD12" i="9" s="1" a="1"/>
  <c r="CD12" i="9" s="1"/>
  <c r="CE13" i="9" s="1" a="1"/>
  <c r="CE13" i="9" s="1"/>
  <c r="CF14" i="9" s="1" a="1"/>
  <c r="CF14" i="9" s="1"/>
  <c r="CG15" i="9" s="1" a="1"/>
  <c r="CG15" i="9" s="1"/>
  <c r="CH16" i="9" s="1" a="1"/>
  <c r="CH16" i="9" s="1"/>
  <c r="CI17" i="9" s="1" a="1"/>
  <c r="CI17" i="9" s="1"/>
  <c r="CJ18" i="9" s="1" a="1"/>
  <c r="CJ18" i="9" s="1"/>
  <c r="CK19" i="9" s="1" a="1"/>
  <c r="CK19" i="9" s="1"/>
  <c r="CL20" i="9" s="1" a="1"/>
  <c r="CL20" i="9" s="1"/>
  <c r="CM21" i="9" s="1" a="1"/>
  <c r="CM21" i="9" s="1"/>
  <c r="CN22" i="9" s="1" a="1"/>
  <c r="CN22" i="9" s="1"/>
  <c r="CO23" i="9" s="1" a="1"/>
  <c r="CO23" i="9" s="1"/>
  <c r="CP24" i="9" s="1" a="1"/>
  <c r="CP24" i="9" s="1"/>
  <c r="CQ25" i="9" s="1" a="1"/>
  <c r="CQ25" i="9" s="1"/>
  <c r="CR26" i="9" s="1" a="1"/>
  <c r="CR26" i="9" s="1"/>
  <c r="CS27" i="9" s="1" a="1"/>
  <c r="CS27" i="9" s="1"/>
  <c r="CT28" i="9" s="1" a="1"/>
  <c r="CT28" i="9" s="1"/>
  <c r="CU29" i="9" s="1" a="1"/>
  <c r="CU29" i="9" s="1"/>
  <c r="CV30" i="9" s="1" a="1"/>
  <c r="CV30" i="9" s="1"/>
  <c r="CW31" i="9" s="1" a="1"/>
  <c r="CW31" i="9" s="1"/>
  <c r="CX32" i="9" s="1" a="1"/>
  <c r="CX32" i="9" s="1"/>
  <c r="CY33" i="9" s="1" a="1"/>
  <c r="CY33" i="9" s="1"/>
  <c r="CZ34" i="9" s="1" a="1"/>
  <c r="CZ34" i="9" s="1"/>
  <c r="DA35" i="9" s="1" a="1"/>
  <c r="DA35" i="9" s="1"/>
  <c r="DB36" i="9" s="1" a="1"/>
  <c r="DB36" i="9" s="1"/>
  <c r="DC37" i="9" s="1" a="1"/>
  <c r="DC37" i="9" s="1"/>
  <c r="DD38" i="9" s="1" a="1"/>
  <c r="DD38" i="9" s="1"/>
  <c r="DE39" i="9" s="1" a="1"/>
  <c r="DE39" i="9" s="1"/>
  <c r="DF40" i="9" s="1" a="1"/>
  <c r="DF40" i="9" s="1"/>
  <c r="DG41" i="9" s="1" a="1"/>
  <c r="DG41" i="9" s="1"/>
  <c r="BU2" i="9" a="1"/>
  <c r="BU2" i="9" s="1"/>
  <c r="BV3" i="9" s="1" a="1"/>
  <c r="BV3" i="9" s="1"/>
  <c r="BW4" i="9" s="1" a="1"/>
  <c r="BW4" i="9" s="1"/>
  <c r="BX5" i="9" s="1" a="1"/>
  <c r="BX5" i="9" s="1"/>
  <c r="BY6" i="9" s="1" a="1"/>
  <c r="BY6" i="9" s="1"/>
  <c r="BZ7" i="9" s="1" a="1"/>
  <c r="BZ7" i="9" s="1"/>
  <c r="CA8" i="9" s="1" a="1"/>
  <c r="CA8" i="9" s="1"/>
  <c r="CB9" i="9" s="1" a="1"/>
  <c r="CB9" i="9" s="1"/>
  <c r="CC10" i="9" s="1" a="1"/>
  <c r="CC10" i="9" s="1"/>
  <c r="CD11" i="9" s="1" a="1"/>
  <c r="CD11" i="9" s="1"/>
  <c r="CE12" i="9" s="1" a="1"/>
  <c r="CE12" i="9" s="1"/>
  <c r="CF13" i="9" s="1" a="1"/>
  <c r="CF13" i="9" s="1"/>
  <c r="CG14" i="9" s="1" a="1"/>
  <c r="CG14" i="9" s="1"/>
  <c r="CH15" i="9" s="1" a="1"/>
  <c r="CH15" i="9" s="1"/>
  <c r="CI16" i="9" s="1" a="1"/>
  <c r="CI16" i="9" s="1"/>
  <c r="CJ17" i="9" s="1" a="1"/>
  <c r="CJ17" i="9" s="1"/>
  <c r="CK18" i="9" s="1" a="1"/>
  <c r="CK18" i="9" s="1"/>
  <c r="CL19" i="9" s="1" a="1"/>
  <c r="CL19" i="9" s="1"/>
  <c r="CM20" i="9" s="1" a="1"/>
  <c r="CM20" i="9" s="1"/>
  <c r="CN21" i="9" s="1" a="1"/>
  <c r="CN21" i="9" s="1"/>
  <c r="CO22" i="9" s="1" a="1"/>
  <c r="CO22" i="9" s="1"/>
  <c r="CP23" i="9" s="1" a="1"/>
  <c r="CP23" i="9" s="1"/>
  <c r="CQ24" i="9" s="1" a="1"/>
  <c r="CQ24" i="9" s="1"/>
  <c r="CR25" i="9" s="1" a="1"/>
  <c r="CR25" i="9" s="1"/>
  <c r="CS26" i="9" s="1" a="1"/>
  <c r="CS26" i="9" s="1"/>
  <c r="CT27" i="9" s="1" a="1"/>
  <c r="CT27" i="9" s="1"/>
  <c r="CU28" i="9" s="1" a="1"/>
  <c r="CU28" i="9" s="1"/>
  <c r="CV29" i="9" s="1" a="1"/>
  <c r="CV29" i="9" s="1"/>
  <c r="CW30" i="9" s="1" a="1"/>
  <c r="CW30" i="9" s="1"/>
  <c r="CX31" i="9" s="1" a="1"/>
  <c r="CX31" i="9" s="1"/>
  <c r="CY32" i="9" s="1" a="1"/>
  <c r="CY32" i="9" s="1"/>
  <c r="CZ33" i="9" s="1" a="1"/>
  <c r="CZ33" i="9" s="1"/>
  <c r="DA34" i="9" s="1" a="1"/>
  <c r="DA34" i="9" s="1"/>
  <c r="DB35" i="9" s="1" a="1"/>
  <c r="DB35" i="9" s="1"/>
  <c r="DC36" i="9" s="1" a="1"/>
  <c r="DC36" i="9" s="1"/>
  <c r="DD37" i="9" s="1" a="1"/>
  <c r="DD37" i="9" s="1"/>
  <c r="DE38" i="9" s="1" a="1"/>
  <c r="DE38" i="9" s="1"/>
  <c r="DF39" i="9" s="1" a="1"/>
  <c r="DF39" i="9" s="1"/>
  <c r="DG40" i="9" s="1" a="1"/>
  <c r="DG40" i="9" s="1"/>
  <c r="BV2" i="9" a="1"/>
  <c r="BV2" i="9" s="1"/>
  <c r="BW3" i="9" s="1" a="1"/>
  <c r="BW3" i="9" s="1"/>
  <c r="BX4" i="9" s="1" a="1"/>
  <c r="BX4" i="9" s="1"/>
  <c r="BY5" i="9" s="1" a="1"/>
  <c r="BY5" i="9" s="1"/>
  <c r="BZ6" i="9" s="1" a="1"/>
  <c r="BZ6" i="9" s="1"/>
  <c r="CA7" i="9" s="1" a="1"/>
  <c r="CA7" i="9" s="1"/>
  <c r="CB8" i="9" s="1" a="1"/>
  <c r="CB8" i="9" s="1"/>
  <c r="CC9" i="9" s="1" a="1"/>
  <c r="CC9" i="9" s="1"/>
  <c r="CD10" i="9" s="1" a="1"/>
  <c r="CD10" i="9" s="1"/>
  <c r="CE11" i="9" s="1" a="1"/>
  <c r="CE11" i="9" s="1"/>
  <c r="CF12" i="9" s="1" a="1"/>
  <c r="CF12" i="9" s="1"/>
  <c r="CG13" i="9" s="1" a="1"/>
  <c r="CG13" i="9" s="1"/>
  <c r="CH14" i="9" s="1" a="1"/>
  <c r="CH14" i="9" s="1"/>
  <c r="CI15" i="9" s="1" a="1"/>
  <c r="CI15" i="9" s="1"/>
  <c r="CJ16" i="9" s="1" a="1"/>
  <c r="CJ16" i="9" s="1"/>
  <c r="CK17" i="9" s="1" a="1"/>
  <c r="CK17" i="9" s="1"/>
  <c r="CL18" i="9" s="1" a="1"/>
  <c r="CL18" i="9" s="1"/>
  <c r="CM19" i="9" s="1" a="1"/>
  <c r="CM19" i="9" s="1"/>
  <c r="CN20" i="9" s="1" a="1"/>
  <c r="CN20" i="9" s="1"/>
  <c r="CO21" i="9" s="1" a="1"/>
  <c r="CO21" i="9" s="1"/>
  <c r="CP22" i="9" s="1" a="1"/>
  <c r="CP22" i="9" s="1"/>
  <c r="CQ23" i="9" s="1" a="1"/>
  <c r="CQ23" i="9" s="1"/>
  <c r="CR24" i="9" s="1" a="1"/>
  <c r="CR24" i="9" s="1"/>
  <c r="CS25" i="9" s="1" a="1"/>
  <c r="CS25" i="9" s="1"/>
  <c r="CT26" i="9" s="1" a="1"/>
  <c r="CT26" i="9" s="1"/>
  <c r="CU27" i="9" s="1" a="1"/>
  <c r="CU27" i="9" s="1"/>
  <c r="CV28" i="9" s="1" a="1"/>
  <c r="CV28" i="9" s="1"/>
  <c r="CW29" i="9" s="1" a="1"/>
  <c r="CW29" i="9" s="1"/>
  <c r="CX30" i="9" s="1" a="1"/>
  <c r="CX30" i="9" s="1"/>
  <c r="CY31" i="9" s="1" a="1"/>
  <c r="CY31" i="9" s="1"/>
  <c r="CZ32" i="9" s="1" a="1"/>
  <c r="CZ32" i="9" s="1"/>
  <c r="DA33" i="9" s="1" a="1"/>
  <c r="DA33" i="9" s="1"/>
  <c r="DB34" i="9" s="1" a="1"/>
  <c r="DB34" i="9" s="1"/>
  <c r="DC35" i="9" s="1" a="1"/>
  <c r="DC35" i="9" s="1"/>
  <c r="DD36" i="9" s="1" a="1"/>
  <c r="DD36" i="9" s="1"/>
  <c r="DE37" i="9" s="1" a="1"/>
  <c r="DE37" i="9" s="1"/>
  <c r="DF38" i="9" s="1" a="1"/>
  <c r="DF38" i="9" s="1"/>
  <c r="DG39" i="9" s="1" a="1"/>
  <c r="DG39" i="9" s="1"/>
  <c r="BW2" i="9" a="1"/>
  <c r="BW2" i="9" s="1"/>
  <c r="BX3" i="9" s="1" a="1"/>
  <c r="BX3" i="9" s="1"/>
  <c r="BY4" i="9" s="1" a="1"/>
  <c r="BY4" i="9" s="1"/>
  <c r="BZ5" i="9" s="1" a="1"/>
  <c r="BZ5" i="9" s="1"/>
  <c r="CA6" i="9" s="1" a="1"/>
  <c r="CA6" i="9" s="1"/>
  <c r="CB7" i="9" s="1" a="1"/>
  <c r="CB7" i="9" s="1"/>
  <c r="CC8" i="9" s="1" a="1"/>
  <c r="CC8" i="9" s="1"/>
  <c r="CD9" i="9" s="1" a="1"/>
  <c r="CD9" i="9" s="1"/>
  <c r="CE10" i="9" s="1" a="1"/>
  <c r="CE10" i="9" s="1"/>
  <c r="CF11" i="9" s="1" a="1"/>
  <c r="CF11" i="9" s="1"/>
  <c r="CG12" i="9" s="1" a="1"/>
  <c r="CG12" i="9" s="1"/>
  <c r="CH13" i="9" s="1" a="1"/>
  <c r="CH13" i="9" s="1"/>
  <c r="CI14" i="9" s="1" a="1"/>
  <c r="CI14" i="9" s="1"/>
  <c r="CJ15" i="9" s="1" a="1"/>
  <c r="CJ15" i="9" s="1"/>
  <c r="CK16" i="9" s="1" a="1"/>
  <c r="CK16" i="9" s="1"/>
  <c r="CL17" i="9" s="1" a="1"/>
  <c r="CL17" i="9" s="1"/>
  <c r="CM18" i="9" s="1" a="1"/>
  <c r="CM18" i="9" s="1"/>
  <c r="CN19" i="9" s="1" a="1"/>
  <c r="CN19" i="9" s="1"/>
  <c r="CO20" i="9" s="1" a="1"/>
  <c r="CO20" i="9" s="1"/>
  <c r="CP21" i="9" s="1" a="1"/>
  <c r="CP21" i="9" s="1"/>
  <c r="CQ22" i="9" s="1" a="1"/>
  <c r="CQ22" i="9" s="1"/>
  <c r="CR23" i="9" s="1" a="1"/>
  <c r="CR23" i="9" s="1"/>
  <c r="CS24" i="9" s="1" a="1"/>
  <c r="CS24" i="9" s="1"/>
  <c r="CT25" i="9" s="1" a="1"/>
  <c r="CT25" i="9" s="1"/>
  <c r="CU26" i="9" s="1" a="1"/>
  <c r="CU26" i="9" s="1"/>
  <c r="CV27" i="9" s="1" a="1"/>
  <c r="CV27" i="9" s="1"/>
  <c r="CW28" i="9" s="1" a="1"/>
  <c r="CW28" i="9" s="1"/>
  <c r="CX29" i="9" s="1" a="1"/>
  <c r="CX29" i="9" s="1"/>
  <c r="CY30" i="9" s="1" a="1"/>
  <c r="CY30" i="9" s="1"/>
  <c r="CZ31" i="9" s="1" a="1"/>
  <c r="CZ31" i="9" s="1"/>
  <c r="DA32" i="9" s="1" a="1"/>
  <c r="DA32" i="9" s="1"/>
  <c r="DB33" i="9" s="1" a="1"/>
  <c r="DB33" i="9" s="1"/>
  <c r="DC34" i="9" s="1" a="1"/>
  <c r="DC34" i="9" s="1"/>
  <c r="DD35" i="9" s="1" a="1"/>
  <c r="DD35" i="9" s="1"/>
  <c r="DE36" i="9" s="1" a="1"/>
  <c r="DE36" i="9" s="1"/>
  <c r="DF37" i="9" s="1" a="1"/>
  <c r="DF37" i="9" s="1"/>
  <c r="DG38" i="9" s="1" a="1"/>
  <c r="DG38" i="9" s="1"/>
  <c r="BX2" i="9" a="1"/>
  <c r="BX2" i="9" s="1"/>
  <c r="BY3" i="9" s="1" a="1"/>
  <c r="BY3" i="9" s="1"/>
  <c r="BZ4" i="9" s="1" a="1"/>
  <c r="BZ4" i="9" s="1"/>
  <c r="CA5" i="9" s="1" a="1"/>
  <c r="CA5" i="9" s="1"/>
  <c r="CB6" i="9" s="1" a="1"/>
  <c r="CB6" i="9" s="1"/>
  <c r="CC7" i="9" s="1" a="1"/>
  <c r="CC7" i="9" s="1"/>
  <c r="CD8" i="9" s="1" a="1"/>
  <c r="CD8" i="9" s="1"/>
  <c r="CE9" i="9" s="1" a="1"/>
  <c r="CE9" i="9" s="1"/>
  <c r="CF10" i="9" s="1" a="1"/>
  <c r="CF10" i="9" s="1"/>
  <c r="CG11" i="9" s="1" a="1"/>
  <c r="CG11" i="9" s="1"/>
  <c r="CH12" i="9" s="1" a="1"/>
  <c r="CH12" i="9" s="1"/>
  <c r="CI13" i="9" s="1" a="1"/>
  <c r="CI13" i="9" s="1"/>
  <c r="CJ14" i="9" s="1" a="1"/>
  <c r="CJ14" i="9" s="1"/>
  <c r="CK15" i="9" s="1" a="1"/>
  <c r="CK15" i="9" s="1"/>
  <c r="CL16" i="9" s="1" a="1"/>
  <c r="CL16" i="9" s="1"/>
  <c r="CM17" i="9" s="1" a="1"/>
  <c r="CM17" i="9" s="1"/>
  <c r="CN18" i="9" s="1" a="1"/>
  <c r="CN18" i="9" s="1"/>
  <c r="CO19" i="9" s="1" a="1"/>
  <c r="CO19" i="9" s="1"/>
  <c r="CP20" i="9" s="1" a="1"/>
  <c r="CP20" i="9" s="1"/>
  <c r="CQ21" i="9" s="1" a="1"/>
  <c r="CQ21" i="9" s="1"/>
  <c r="CR22" i="9" s="1" a="1"/>
  <c r="CR22" i="9" s="1"/>
  <c r="CS23" i="9" s="1" a="1"/>
  <c r="CS23" i="9" s="1"/>
  <c r="CT24" i="9" s="1" a="1"/>
  <c r="CT24" i="9" s="1"/>
  <c r="CU25" i="9" s="1" a="1"/>
  <c r="CU25" i="9" s="1"/>
  <c r="CV26" i="9" s="1" a="1"/>
  <c r="CV26" i="9" s="1"/>
  <c r="CW27" i="9" s="1" a="1"/>
  <c r="CW27" i="9" s="1"/>
  <c r="CX28" i="9" s="1" a="1"/>
  <c r="CX28" i="9" s="1"/>
  <c r="CY29" i="9" s="1" a="1"/>
  <c r="CY29" i="9" s="1"/>
  <c r="CZ30" i="9" s="1" a="1"/>
  <c r="CZ30" i="9" s="1"/>
  <c r="DA31" i="9" s="1" a="1"/>
  <c r="DA31" i="9" s="1"/>
  <c r="DB32" i="9" s="1" a="1"/>
  <c r="DB32" i="9" s="1"/>
  <c r="DC33" i="9" s="1" a="1"/>
  <c r="DC33" i="9" s="1"/>
  <c r="DD34" i="9" s="1" a="1"/>
  <c r="DD34" i="9" s="1"/>
  <c r="DE35" i="9" s="1" a="1"/>
  <c r="DE35" i="9" s="1"/>
  <c r="DF36" i="9" s="1" a="1"/>
  <c r="DF36" i="9" s="1"/>
  <c r="DG37" i="9" s="1" a="1"/>
  <c r="DG37" i="9" s="1"/>
  <c r="BY2" i="9" a="1"/>
  <c r="BY2" i="9" s="1"/>
  <c r="BZ3" i="9" s="1" a="1"/>
  <c r="BZ3" i="9" s="1"/>
  <c r="CA4" i="9" s="1" a="1"/>
  <c r="CA4" i="9" s="1"/>
  <c r="CB5" i="9" s="1" a="1"/>
  <c r="CB5" i="9" s="1"/>
  <c r="CC6" i="9" s="1" a="1"/>
  <c r="CC6" i="9" s="1"/>
  <c r="CD7" i="9" s="1" a="1"/>
  <c r="CD7" i="9" s="1"/>
  <c r="CE8" i="9" s="1" a="1"/>
  <c r="CE8" i="9" s="1"/>
  <c r="CF9" i="9" s="1" a="1"/>
  <c r="CF9" i="9" s="1"/>
  <c r="CG10" i="9" s="1" a="1"/>
  <c r="CG10" i="9" s="1"/>
  <c r="CH11" i="9" s="1" a="1"/>
  <c r="CH11" i="9" s="1"/>
  <c r="CI12" i="9" s="1" a="1"/>
  <c r="CI12" i="9" s="1"/>
  <c r="CJ13" i="9" s="1" a="1"/>
  <c r="CJ13" i="9" s="1"/>
  <c r="CK14" i="9" s="1" a="1"/>
  <c r="CK14" i="9" s="1"/>
  <c r="CL15" i="9" s="1" a="1"/>
  <c r="CL15" i="9" s="1"/>
  <c r="CM16" i="9" s="1" a="1"/>
  <c r="CM16" i="9" s="1"/>
  <c r="CN17" i="9" s="1" a="1"/>
  <c r="CN17" i="9" s="1"/>
  <c r="CO18" i="9" s="1" a="1"/>
  <c r="CO18" i="9" s="1"/>
  <c r="CP19" i="9" s="1" a="1"/>
  <c r="CP19" i="9" s="1"/>
  <c r="CQ20" i="9" s="1" a="1"/>
  <c r="CQ20" i="9" s="1"/>
  <c r="CR21" i="9" s="1" a="1"/>
  <c r="CR21" i="9" s="1"/>
  <c r="CS22" i="9" s="1" a="1"/>
  <c r="CS22" i="9" s="1"/>
  <c r="CT23" i="9" s="1" a="1"/>
  <c r="CT23" i="9" s="1"/>
  <c r="CU24" i="9" s="1" a="1"/>
  <c r="CU24" i="9" s="1"/>
  <c r="CV25" i="9" s="1" a="1"/>
  <c r="CV25" i="9" s="1"/>
  <c r="CW26" i="9" s="1" a="1"/>
  <c r="CW26" i="9" s="1"/>
  <c r="CX27" i="9" s="1" a="1"/>
  <c r="CX27" i="9" s="1"/>
  <c r="CY28" i="9" s="1" a="1"/>
  <c r="CY28" i="9" s="1"/>
  <c r="CZ29" i="9" s="1" a="1"/>
  <c r="CZ29" i="9" s="1"/>
  <c r="DA30" i="9" s="1" a="1"/>
  <c r="DA30" i="9" s="1"/>
  <c r="DB31" i="9" s="1" a="1"/>
  <c r="DB31" i="9" s="1"/>
  <c r="DC32" i="9" s="1" a="1"/>
  <c r="DC32" i="9" s="1"/>
  <c r="DD33" i="9" s="1" a="1"/>
  <c r="DD33" i="9" s="1"/>
  <c r="DE34" i="9" s="1" a="1"/>
  <c r="DE34" i="9" s="1"/>
  <c r="DF35" i="9" s="1" a="1"/>
  <c r="DF35" i="9" s="1"/>
  <c r="DG36" i="9" s="1" a="1"/>
  <c r="DG36" i="9" s="1"/>
  <c r="BZ2" i="9" a="1"/>
  <c r="BZ2" i="9" s="1"/>
  <c r="CA3" i="9" s="1" a="1"/>
  <c r="CA3" i="9" s="1"/>
  <c r="CB4" i="9" s="1" a="1"/>
  <c r="CB4" i="9" s="1"/>
  <c r="CC5" i="9" s="1" a="1"/>
  <c r="CC5" i="9" s="1"/>
  <c r="CD6" i="9" s="1" a="1"/>
  <c r="CD6" i="9" s="1"/>
  <c r="CE7" i="9" s="1" a="1"/>
  <c r="CE7" i="9" s="1"/>
  <c r="CF8" i="9" s="1" a="1"/>
  <c r="CF8" i="9" s="1"/>
  <c r="CG9" i="9" s="1" a="1"/>
  <c r="CG9" i="9" s="1"/>
  <c r="CH10" i="9" s="1" a="1"/>
  <c r="CH10" i="9" s="1"/>
  <c r="CI11" i="9" s="1" a="1"/>
  <c r="CI11" i="9" s="1"/>
  <c r="CJ12" i="9" s="1" a="1"/>
  <c r="CJ12" i="9" s="1"/>
  <c r="CK13" i="9" s="1" a="1"/>
  <c r="CK13" i="9" s="1"/>
  <c r="CL14" i="9" s="1" a="1"/>
  <c r="CL14" i="9" s="1"/>
  <c r="CM15" i="9" s="1" a="1"/>
  <c r="CM15" i="9" s="1"/>
  <c r="CN16" i="9" s="1" a="1"/>
  <c r="CN16" i="9" s="1"/>
  <c r="CO17" i="9" s="1" a="1"/>
  <c r="CO17" i="9" s="1"/>
  <c r="CP18" i="9" s="1" a="1"/>
  <c r="CP18" i="9" s="1"/>
  <c r="CQ19" i="9" s="1" a="1"/>
  <c r="CQ19" i="9" s="1"/>
  <c r="CR20" i="9" s="1" a="1"/>
  <c r="CR20" i="9" s="1"/>
  <c r="CS21" i="9" s="1" a="1"/>
  <c r="CS21" i="9" s="1"/>
  <c r="CT22" i="9" s="1" a="1"/>
  <c r="CT22" i="9" s="1"/>
  <c r="CU23" i="9" s="1" a="1"/>
  <c r="CU23" i="9" s="1"/>
  <c r="CV24" i="9" s="1" a="1"/>
  <c r="CV24" i="9" s="1"/>
  <c r="CW25" i="9" s="1" a="1"/>
  <c r="CW25" i="9" s="1"/>
  <c r="CX26" i="9" s="1" a="1"/>
  <c r="CX26" i="9" s="1"/>
  <c r="CY27" i="9" s="1" a="1"/>
  <c r="CY27" i="9" s="1"/>
  <c r="CZ28" i="9" s="1" a="1"/>
  <c r="CZ28" i="9" s="1"/>
  <c r="DA29" i="9" s="1" a="1"/>
  <c r="DA29" i="9" s="1"/>
  <c r="DB30" i="9" s="1" a="1"/>
  <c r="DB30" i="9" s="1"/>
  <c r="DC31" i="9" s="1" a="1"/>
  <c r="DC31" i="9" s="1"/>
  <c r="DD32" i="9" s="1" a="1"/>
  <c r="DD32" i="9" s="1"/>
  <c r="DE33" i="9" s="1" a="1"/>
  <c r="DE33" i="9" s="1"/>
  <c r="DF34" i="9" s="1" a="1"/>
  <c r="DF34" i="9" s="1"/>
  <c r="DG35" i="9" s="1" a="1"/>
  <c r="DG35" i="9" s="1"/>
  <c r="CA2" i="9" a="1"/>
  <c r="CA2" i="9" s="1"/>
  <c r="CB3" i="9" s="1" a="1"/>
  <c r="CB3" i="9" s="1"/>
  <c r="CC4" i="9" s="1" a="1"/>
  <c r="CC4" i="9" s="1"/>
  <c r="CD5" i="9" s="1" a="1"/>
  <c r="CD5" i="9" s="1"/>
  <c r="CE6" i="9" s="1" a="1"/>
  <c r="CE6" i="9" s="1"/>
  <c r="CF7" i="9" s="1" a="1"/>
  <c r="CF7" i="9" s="1"/>
  <c r="CG8" i="9" s="1" a="1"/>
  <c r="CG8" i="9" s="1"/>
  <c r="CH9" i="9" s="1" a="1"/>
  <c r="CH9" i="9" s="1"/>
  <c r="CI10" i="9" s="1" a="1"/>
  <c r="CI10" i="9" s="1"/>
  <c r="CJ11" i="9" s="1" a="1"/>
  <c r="CJ11" i="9" s="1"/>
  <c r="CK12" i="9" s="1" a="1"/>
  <c r="CK12" i="9" s="1"/>
  <c r="CL13" i="9" s="1" a="1"/>
  <c r="CL13" i="9" s="1"/>
  <c r="CM14" i="9" s="1" a="1"/>
  <c r="CM14" i="9" s="1"/>
  <c r="CN15" i="9" s="1" a="1"/>
  <c r="CN15" i="9" s="1"/>
  <c r="CO16" i="9" s="1" a="1"/>
  <c r="CO16" i="9" s="1"/>
  <c r="CP17" i="9" s="1" a="1"/>
  <c r="CP17" i="9" s="1"/>
  <c r="CQ18" i="9" s="1" a="1"/>
  <c r="CQ18" i="9" s="1"/>
  <c r="CR19" i="9" s="1" a="1"/>
  <c r="CR19" i="9" s="1"/>
  <c r="CS20" i="9" s="1" a="1"/>
  <c r="CS20" i="9" s="1"/>
  <c r="CT21" i="9" s="1" a="1"/>
  <c r="CT21" i="9" s="1"/>
  <c r="CU22" i="9" s="1" a="1"/>
  <c r="CU22" i="9" s="1"/>
  <c r="CV23" i="9" s="1" a="1"/>
  <c r="CV23" i="9" s="1"/>
  <c r="CW24" i="9" s="1" a="1"/>
  <c r="CW24" i="9" s="1"/>
  <c r="CX25" i="9" s="1" a="1"/>
  <c r="CX25" i="9" s="1"/>
  <c r="CY26" i="9" s="1" a="1"/>
  <c r="CY26" i="9" s="1"/>
  <c r="CZ27" i="9" s="1" a="1"/>
  <c r="CZ27" i="9" s="1"/>
  <c r="DA28" i="9" s="1" a="1"/>
  <c r="DA28" i="9" s="1"/>
  <c r="DB29" i="9" s="1" a="1"/>
  <c r="DB29" i="9" s="1"/>
  <c r="DC30" i="9" s="1" a="1"/>
  <c r="DC30" i="9" s="1"/>
  <c r="DD31" i="9" s="1" a="1"/>
  <c r="DD31" i="9" s="1"/>
  <c r="DE32" i="9" s="1" a="1"/>
  <c r="DE32" i="9" s="1"/>
  <c r="DF33" i="9" s="1" a="1"/>
  <c r="DF33" i="9" s="1"/>
  <c r="DG34" i="9" s="1" a="1"/>
  <c r="DG34" i="9" s="1"/>
  <c r="CB2" i="9" a="1"/>
  <c r="CB2" i="9" s="1"/>
  <c r="CC3" i="9" s="1" a="1"/>
  <c r="CC3" i="9" s="1"/>
  <c r="CD4" i="9" s="1" a="1"/>
  <c r="CD4" i="9" s="1"/>
  <c r="CE5" i="9" s="1" a="1"/>
  <c r="CE5" i="9" s="1"/>
  <c r="CF6" i="9" s="1" a="1"/>
  <c r="CF6" i="9" s="1"/>
  <c r="CG7" i="9" s="1" a="1"/>
  <c r="CG7" i="9" s="1"/>
  <c r="CH8" i="9" s="1" a="1"/>
  <c r="CH8" i="9" s="1"/>
  <c r="CI9" i="9" s="1" a="1"/>
  <c r="CI9" i="9" s="1"/>
  <c r="CJ10" i="9" s="1" a="1"/>
  <c r="CJ10" i="9" s="1"/>
  <c r="CK11" i="9" s="1" a="1"/>
  <c r="CK11" i="9" s="1"/>
  <c r="CL12" i="9" s="1" a="1"/>
  <c r="CL12" i="9" s="1"/>
  <c r="CM13" i="9" s="1" a="1"/>
  <c r="CM13" i="9" s="1"/>
  <c r="CN14" i="9" s="1" a="1"/>
  <c r="CN14" i="9" s="1"/>
  <c r="CO15" i="9" s="1" a="1"/>
  <c r="CO15" i="9" s="1"/>
  <c r="CP16" i="9" s="1" a="1"/>
  <c r="CP16" i="9" s="1"/>
  <c r="CQ17" i="9" s="1" a="1"/>
  <c r="CQ17" i="9" s="1"/>
  <c r="CR18" i="9" s="1" a="1"/>
  <c r="CR18" i="9" s="1"/>
  <c r="CS19" i="9" s="1" a="1"/>
  <c r="CS19" i="9" s="1"/>
  <c r="CT20" i="9" s="1" a="1"/>
  <c r="CT20" i="9" s="1"/>
  <c r="CU21" i="9" s="1" a="1"/>
  <c r="CU21" i="9" s="1"/>
  <c r="CV22" i="9" s="1" a="1"/>
  <c r="CV22" i="9" s="1"/>
  <c r="CW23" i="9" s="1" a="1"/>
  <c r="CW23" i="9" s="1"/>
  <c r="CX24" i="9" s="1" a="1"/>
  <c r="CX24" i="9" s="1"/>
  <c r="CY25" i="9" s="1" a="1"/>
  <c r="CY25" i="9" s="1"/>
  <c r="CZ26" i="9" s="1" a="1"/>
  <c r="CZ26" i="9" s="1"/>
  <c r="DA27" i="9" s="1" a="1"/>
  <c r="DA27" i="9" s="1"/>
  <c r="DB28" i="9" s="1" a="1"/>
  <c r="DB28" i="9" s="1"/>
  <c r="DC29" i="9" s="1" a="1"/>
  <c r="DC29" i="9" s="1"/>
  <c r="DD30" i="9" s="1" a="1"/>
  <c r="DD30" i="9" s="1"/>
  <c r="DE31" i="9" s="1" a="1"/>
  <c r="DE31" i="9" s="1"/>
  <c r="DF32" i="9" s="1" a="1"/>
  <c r="DF32" i="9" s="1"/>
  <c r="DG33" i="9" s="1" a="1"/>
  <c r="DG33" i="9" s="1"/>
  <c r="CC2" i="9" a="1"/>
  <c r="CC2" i="9" s="1"/>
  <c r="CD3" i="9" s="1" a="1"/>
  <c r="CD3" i="9" s="1"/>
  <c r="CE4" i="9" s="1" a="1"/>
  <c r="CE4" i="9" s="1"/>
  <c r="CF5" i="9" s="1" a="1"/>
  <c r="CF5" i="9" s="1"/>
  <c r="CG6" i="9" s="1" a="1"/>
  <c r="CG6" i="9" s="1"/>
  <c r="CH7" i="9" s="1" a="1"/>
  <c r="CH7" i="9" s="1"/>
  <c r="CI8" i="9" s="1" a="1"/>
  <c r="CI8" i="9" s="1"/>
  <c r="CJ9" i="9" s="1" a="1"/>
  <c r="CJ9" i="9" s="1"/>
  <c r="CK10" i="9" s="1" a="1"/>
  <c r="CK10" i="9" s="1"/>
  <c r="CL11" i="9" s="1" a="1"/>
  <c r="CL11" i="9" s="1"/>
  <c r="CM12" i="9" s="1" a="1"/>
  <c r="CM12" i="9" s="1"/>
  <c r="CN13" i="9" s="1" a="1"/>
  <c r="CN13" i="9" s="1"/>
  <c r="CO14" i="9" s="1" a="1"/>
  <c r="CO14" i="9" s="1"/>
  <c r="CP15" i="9" s="1" a="1"/>
  <c r="CP15" i="9" s="1"/>
  <c r="CQ16" i="9" s="1" a="1"/>
  <c r="CQ16" i="9" s="1"/>
  <c r="CR17" i="9" s="1" a="1"/>
  <c r="CR17" i="9" s="1"/>
  <c r="CS18" i="9" s="1" a="1"/>
  <c r="CS18" i="9" s="1"/>
  <c r="CT19" i="9" s="1" a="1"/>
  <c r="CT19" i="9" s="1"/>
  <c r="CU20" i="9" s="1" a="1"/>
  <c r="CU20" i="9" s="1"/>
  <c r="CV21" i="9" s="1" a="1"/>
  <c r="CV21" i="9" s="1"/>
  <c r="CW22" i="9" s="1" a="1"/>
  <c r="CW22" i="9" s="1"/>
  <c r="CX23" i="9" s="1" a="1"/>
  <c r="CX23" i="9" s="1"/>
  <c r="CY24" i="9" s="1" a="1"/>
  <c r="CY24" i="9" s="1"/>
  <c r="CZ25" i="9" s="1" a="1"/>
  <c r="CZ25" i="9" s="1"/>
  <c r="DA26" i="9" s="1" a="1"/>
  <c r="DA26" i="9" s="1"/>
  <c r="DB27" i="9" s="1" a="1"/>
  <c r="DB27" i="9" s="1"/>
  <c r="DC28" i="9" s="1" a="1"/>
  <c r="DC28" i="9" s="1"/>
  <c r="DD29" i="9" s="1" a="1"/>
  <c r="DD29" i="9" s="1"/>
  <c r="DE30" i="9" s="1" a="1"/>
  <c r="DE30" i="9" s="1"/>
  <c r="DF31" i="9" s="1" a="1"/>
  <c r="DF31" i="9" s="1"/>
  <c r="DG32" i="9" s="1" a="1"/>
  <c r="DG32" i="9" s="1"/>
  <c r="CD2" i="9" a="1"/>
  <c r="CD2" i="9" s="1"/>
  <c r="CE3" i="9" s="1" a="1"/>
  <c r="CE3" i="9" s="1"/>
  <c r="CF4" i="9" s="1" a="1"/>
  <c r="CF4" i="9" s="1"/>
  <c r="CG5" i="9" s="1" a="1"/>
  <c r="CG5" i="9" s="1"/>
  <c r="CH6" i="9" s="1" a="1"/>
  <c r="CH6" i="9" s="1"/>
  <c r="CI7" i="9" s="1" a="1"/>
  <c r="CI7" i="9" s="1"/>
  <c r="CJ8" i="9" s="1" a="1"/>
  <c r="CJ8" i="9" s="1"/>
  <c r="CK9" i="9" s="1" a="1"/>
  <c r="CK9" i="9" s="1"/>
  <c r="CL10" i="9" s="1" a="1"/>
  <c r="CL10" i="9" s="1"/>
  <c r="CM11" i="9" s="1" a="1"/>
  <c r="CM11" i="9" s="1"/>
  <c r="CN12" i="9" s="1" a="1"/>
  <c r="CN12" i="9" s="1"/>
  <c r="CO13" i="9" s="1" a="1"/>
  <c r="CO13" i="9" s="1"/>
  <c r="CP14" i="9" s="1" a="1"/>
  <c r="CP14" i="9" s="1"/>
  <c r="CQ15" i="9" s="1" a="1"/>
  <c r="CQ15" i="9" s="1"/>
  <c r="CR16" i="9" s="1" a="1"/>
  <c r="CR16" i="9" s="1"/>
  <c r="CS17" i="9" s="1" a="1"/>
  <c r="CS17" i="9" s="1"/>
  <c r="CT18" i="9" s="1" a="1"/>
  <c r="CT18" i="9" s="1"/>
  <c r="CU19" i="9" s="1" a="1"/>
  <c r="CU19" i="9" s="1"/>
  <c r="CV20" i="9" s="1" a="1"/>
  <c r="CV20" i="9" s="1"/>
  <c r="CW21" i="9" s="1" a="1"/>
  <c r="CW21" i="9" s="1"/>
  <c r="CX22" i="9" s="1" a="1"/>
  <c r="CX22" i="9" s="1"/>
  <c r="CY23" i="9" s="1" a="1"/>
  <c r="CY23" i="9" s="1"/>
  <c r="CZ24" i="9" s="1" a="1"/>
  <c r="CZ24" i="9" s="1"/>
  <c r="DA25" i="9" s="1" a="1"/>
  <c r="DA25" i="9" s="1"/>
  <c r="DB26" i="9" s="1" a="1"/>
  <c r="DB26" i="9" s="1"/>
  <c r="DC27" i="9" s="1" a="1"/>
  <c r="DC27" i="9" s="1"/>
  <c r="DD28" i="9" s="1" a="1"/>
  <c r="DD28" i="9" s="1"/>
  <c r="DE29" i="9" s="1" a="1"/>
  <c r="DE29" i="9" s="1"/>
  <c r="DF30" i="9" s="1" a="1"/>
  <c r="DF30" i="9" s="1"/>
  <c r="DG31" i="9" s="1" a="1"/>
  <c r="DG31" i="9" s="1"/>
  <c r="CE2" i="9" a="1"/>
  <c r="CE2" i="9" s="1"/>
  <c r="CF3" i="9" s="1" a="1"/>
  <c r="CF3" i="9" s="1"/>
  <c r="CG4" i="9" s="1" a="1"/>
  <c r="CG4" i="9" s="1"/>
  <c r="CH5" i="9" s="1" a="1"/>
  <c r="CH5" i="9" s="1"/>
  <c r="CI6" i="9" s="1" a="1"/>
  <c r="CI6" i="9" s="1"/>
  <c r="CJ7" i="9" s="1" a="1"/>
  <c r="CJ7" i="9" s="1"/>
  <c r="CK8" i="9" s="1" a="1"/>
  <c r="CK8" i="9" s="1"/>
  <c r="CL9" i="9" s="1" a="1"/>
  <c r="CL9" i="9" s="1"/>
  <c r="CM10" i="9" s="1" a="1"/>
  <c r="CM10" i="9" s="1"/>
  <c r="CN11" i="9" s="1" a="1"/>
  <c r="CN11" i="9" s="1"/>
  <c r="CO12" i="9" s="1" a="1"/>
  <c r="CO12" i="9" s="1"/>
  <c r="CP13" i="9" s="1" a="1"/>
  <c r="CP13" i="9" s="1"/>
  <c r="CQ14" i="9" s="1" a="1"/>
  <c r="CQ14" i="9" s="1"/>
  <c r="CR15" i="9" s="1" a="1"/>
  <c r="CR15" i="9" s="1"/>
  <c r="CS16" i="9" s="1" a="1"/>
  <c r="CS16" i="9" s="1"/>
  <c r="CT17" i="9" s="1" a="1"/>
  <c r="CT17" i="9" s="1"/>
  <c r="CU18" i="9" s="1" a="1"/>
  <c r="CU18" i="9" s="1"/>
  <c r="CV19" i="9" s="1" a="1"/>
  <c r="CV19" i="9" s="1"/>
  <c r="CW20" i="9" s="1" a="1"/>
  <c r="CW20" i="9" s="1"/>
  <c r="CX21" i="9" s="1" a="1"/>
  <c r="CX21" i="9" s="1"/>
  <c r="CY22" i="9" s="1" a="1"/>
  <c r="CY22" i="9" s="1"/>
  <c r="CZ23" i="9" s="1" a="1"/>
  <c r="CZ23" i="9" s="1"/>
  <c r="DA24" i="9" s="1" a="1"/>
  <c r="DA24" i="9" s="1"/>
  <c r="DB25" i="9" s="1" a="1"/>
  <c r="DB25" i="9" s="1"/>
  <c r="DC26" i="9" s="1" a="1"/>
  <c r="DC26" i="9" s="1"/>
  <c r="DD27" i="9" s="1" a="1"/>
  <c r="DD27" i="9" s="1"/>
  <c r="DE28" i="9" s="1" a="1"/>
  <c r="DE28" i="9" s="1"/>
  <c r="DF29" i="9" s="1" a="1"/>
  <c r="DF29" i="9" s="1"/>
  <c r="DG30" i="9" s="1" a="1"/>
  <c r="DG30" i="9" s="1"/>
  <c r="CF2" i="9" a="1"/>
  <c r="CF2" i="9" s="1"/>
  <c r="CG2" i="9" a="1"/>
  <c r="CG2" i="9" s="1"/>
  <c r="CH3" i="9" s="1" a="1"/>
  <c r="CH3" i="9" s="1"/>
  <c r="CI4" i="9" s="1" a="1"/>
  <c r="CI4" i="9" s="1"/>
  <c r="CJ5" i="9" s="1" a="1"/>
  <c r="CJ5" i="9" s="1"/>
  <c r="CK6" i="9" s="1" a="1"/>
  <c r="CK6" i="9" s="1"/>
  <c r="CL7" i="9" s="1" a="1"/>
  <c r="CL7" i="9" s="1"/>
  <c r="CM8" i="9" s="1" a="1"/>
  <c r="CM8" i="9" s="1"/>
  <c r="CN9" i="9" s="1" a="1"/>
  <c r="CN9" i="9" s="1"/>
  <c r="CO10" i="9" s="1" a="1"/>
  <c r="CO10" i="9" s="1"/>
  <c r="CP11" i="9" s="1" a="1"/>
  <c r="CP11" i="9" s="1"/>
  <c r="CQ12" i="9" s="1" a="1"/>
  <c r="CQ12" i="9" s="1"/>
  <c r="CR13" i="9" s="1" a="1"/>
  <c r="CR13" i="9" s="1"/>
  <c r="CS14" i="9" s="1" a="1"/>
  <c r="CS14" i="9" s="1"/>
  <c r="CT15" i="9" s="1" a="1"/>
  <c r="CT15" i="9" s="1"/>
  <c r="CU16" i="9" s="1" a="1"/>
  <c r="CU16" i="9" s="1"/>
  <c r="CV17" i="9" s="1" a="1"/>
  <c r="CV17" i="9" s="1"/>
  <c r="CW18" i="9" s="1" a="1"/>
  <c r="CW18" i="9" s="1"/>
  <c r="CX19" i="9" s="1" a="1"/>
  <c r="CX19" i="9" s="1"/>
  <c r="CY20" i="9" s="1" a="1"/>
  <c r="CY20" i="9" s="1"/>
  <c r="CZ21" i="9" s="1" a="1"/>
  <c r="CZ21" i="9" s="1"/>
  <c r="DA22" i="9" s="1" a="1"/>
  <c r="DA22" i="9" s="1"/>
  <c r="DB23" i="9" s="1" a="1"/>
  <c r="DB23" i="9" s="1"/>
  <c r="DC24" i="9" s="1" a="1"/>
  <c r="DC24" i="9" s="1"/>
  <c r="DD25" i="9" s="1" a="1"/>
  <c r="DD25" i="9" s="1"/>
  <c r="DE26" i="9" s="1" a="1"/>
  <c r="DE26" i="9" s="1"/>
  <c r="DF27" i="9" s="1" a="1"/>
  <c r="DF27" i="9" s="1"/>
  <c r="DG28" i="9" s="1" a="1"/>
  <c r="DG28" i="9" s="1"/>
  <c r="CH2" i="9" a="1"/>
  <c r="CH2" i="9" s="1"/>
  <c r="CI3" i="9" s="1" a="1"/>
  <c r="CI3" i="9" s="1"/>
  <c r="CJ4" i="9" s="1" a="1"/>
  <c r="CJ4" i="9" s="1"/>
  <c r="CK5" i="9" s="1" a="1"/>
  <c r="CK5" i="9" s="1"/>
  <c r="CL6" i="9" s="1" a="1"/>
  <c r="CL6" i="9" s="1"/>
  <c r="CM7" i="9" s="1" a="1"/>
  <c r="CM7" i="9" s="1"/>
  <c r="CN8" i="9" s="1" a="1"/>
  <c r="CN8" i="9" s="1"/>
  <c r="CO9" i="9" s="1" a="1"/>
  <c r="CO9" i="9" s="1"/>
  <c r="CP10" i="9" s="1" a="1"/>
  <c r="CP10" i="9" s="1"/>
  <c r="CQ11" i="9" s="1" a="1"/>
  <c r="CQ11" i="9" s="1"/>
  <c r="CR12" i="9" s="1" a="1"/>
  <c r="CR12" i="9" s="1"/>
  <c r="CS13" i="9" s="1" a="1"/>
  <c r="CS13" i="9" s="1"/>
  <c r="CT14" i="9" s="1" a="1"/>
  <c r="CT14" i="9" s="1"/>
  <c r="CU15" i="9" s="1" a="1"/>
  <c r="CU15" i="9" s="1"/>
  <c r="CV16" i="9" s="1" a="1"/>
  <c r="CV16" i="9" s="1"/>
  <c r="CW17" i="9" s="1" a="1"/>
  <c r="CW17" i="9" s="1"/>
  <c r="CX18" i="9" s="1" a="1"/>
  <c r="CX18" i="9" s="1"/>
  <c r="CY19" i="9" s="1" a="1"/>
  <c r="CY19" i="9" s="1"/>
  <c r="CZ20" i="9" s="1" a="1"/>
  <c r="CZ20" i="9" s="1"/>
  <c r="DA21" i="9" s="1" a="1"/>
  <c r="DA21" i="9" s="1"/>
  <c r="DB22" i="9" s="1" a="1"/>
  <c r="DB22" i="9" s="1"/>
  <c r="DC23" i="9" s="1" a="1"/>
  <c r="DC23" i="9" s="1"/>
  <c r="DD24" i="9" s="1" a="1"/>
  <c r="DD24" i="9" s="1"/>
  <c r="DE25" i="9" s="1" a="1"/>
  <c r="DE25" i="9" s="1"/>
  <c r="DF26" i="9" s="1" a="1"/>
  <c r="DF26" i="9" s="1"/>
  <c r="DG27" i="9" s="1" a="1"/>
  <c r="DG27" i="9" s="1"/>
  <c r="CI2" i="9" a="1"/>
  <c r="CI2" i="9" s="1"/>
  <c r="CJ3" i="9" s="1" a="1"/>
  <c r="CJ3" i="9" s="1"/>
  <c r="CK4" i="9" s="1" a="1"/>
  <c r="CK4" i="9" s="1"/>
  <c r="CL5" i="9" s="1" a="1"/>
  <c r="CL5" i="9" s="1"/>
  <c r="CM6" i="9" s="1" a="1"/>
  <c r="CM6" i="9" s="1"/>
  <c r="CN7" i="9" s="1" a="1"/>
  <c r="CN7" i="9" s="1"/>
  <c r="CO8" i="9" s="1" a="1"/>
  <c r="CO8" i="9" s="1"/>
  <c r="CP9" i="9" s="1" a="1"/>
  <c r="CP9" i="9" s="1"/>
  <c r="CQ10" i="9" s="1" a="1"/>
  <c r="CQ10" i="9" s="1"/>
  <c r="CR11" i="9" s="1" a="1"/>
  <c r="CR11" i="9" s="1"/>
  <c r="CS12" i="9" s="1" a="1"/>
  <c r="CS12" i="9" s="1"/>
  <c r="CT13" i="9" s="1" a="1"/>
  <c r="CT13" i="9" s="1"/>
  <c r="CU14" i="9" s="1" a="1"/>
  <c r="CU14" i="9" s="1"/>
  <c r="CV15" i="9" s="1" a="1"/>
  <c r="CV15" i="9" s="1"/>
  <c r="CW16" i="9" s="1" a="1"/>
  <c r="CW16" i="9" s="1"/>
  <c r="CX17" i="9" s="1" a="1"/>
  <c r="CX17" i="9" s="1"/>
  <c r="CY18" i="9" s="1" a="1"/>
  <c r="CY18" i="9" s="1"/>
  <c r="CZ19" i="9" s="1" a="1"/>
  <c r="CZ19" i="9" s="1"/>
  <c r="DA20" i="9" s="1" a="1"/>
  <c r="DA20" i="9" s="1"/>
  <c r="DB21" i="9" s="1" a="1"/>
  <c r="DB21" i="9" s="1"/>
  <c r="DC22" i="9" s="1" a="1"/>
  <c r="DC22" i="9" s="1"/>
  <c r="DD23" i="9" s="1" a="1"/>
  <c r="DD23" i="9" s="1"/>
  <c r="DE24" i="9" s="1" a="1"/>
  <c r="DE24" i="9" s="1"/>
  <c r="DF25" i="9" s="1" a="1"/>
  <c r="DF25" i="9" s="1"/>
  <c r="DG26" i="9" s="1" a="1"/>
  <c r="DG26" i="9" s="1"/>
  <c r="CJ2" i="9" a="1"/>
  <c r="CJ2" i="9" s="1"/>
  <c r="CK3" i="9" s="1" a="1"/>
  <c r="CK3" i="9" s="1"/>
  <c r="CL4" i="9" s="1" a="1"/>
  <c r="CL4" i="9" s="1"/>
  <c r="CM5" i="9" s="1" a="1"/>
  <c r="CM5" i="9" s="1"/>
  <c r="CN6" i="9" s="1" a="1"/>
  <c r="CN6" i="9" s="1"/>
  <c r="CO7" i="9" s="1" a="1"/>
  <c r="CO7" i="9" s="1"/>
  <c r="CP8" i="9" s="1" a="1"/>
  <c r="CP8" i="9" s="1"/>
  <c r="CQ9" i="9" s="1" a="1"/>
  <c r="CQ9" i="9" s="1"/>
  <c r="CR10" i="9" s="1" a="1"/>
  <c r="CR10" i="9" s="1"/>
  <c r="CS11" i="9" s="1" a="1"/>
  <c r="CS11" i="9" s="1"/>
  <c r="CT12" i="9" s="1" a="1"/>
  <c r="CT12" i="9" s="1"/>
  <c r="CU13" i="9" s="1" a="1"/>
  <c r="CU13" i="9" s="1"/>
  <c r="CV14" i="9" s="1" a="1"/>
  <c r="CV14" i="9" s="1"/>
  <c r="CW15" i="9" s="1" a="1"/>
  <c r="CW15" i="9" s="1"/>
  <c r="CX16" i="9" s="1" a="1"/>
  <c r="CX16" i="9" s="1"/>
  <c r="CY17" i="9" s="1" a="1"/>
  <c r="CY17" i="9" s="1"/>
  <c r="CZ18" i="9" s="1" a="1"/>
  <c r="CZ18" i="9" s="1"/>
  <c r="DA19" i="9" s="1" a="1"/>
  <c r="DA19" i="9" s="1"/>
  <c r="DB20" i="9" s="1" a="1"/>
  <c r="DB20" i="9" s="1"/>
  <c r="DC21" i="9" s="1" a="1"/>
  <c r="DC21" i="9" s="1"/>
  <c r="DD22" i="9" s="1" a="1"/>
  <c r="DD22" i="9" s="1"/>
  <c r="DE23" i="9" s="1" a="1"/>
  <c r="DE23" i="9" s="1"/>
  <c r="DF24" i="9" s="1" a="1"/>
  <c r="DF24" i="9" s="1"/>
  <c r="DG25" i="9" s="1" a="1"/>
  <c r="DG25" i="9" s="1"/>
  <c r="CK2" i="9" a="1"/>
  <c r="CK2" i="9" s="1"/>
  <c r="CL3" i="9" s="1" a="1"/>
  <c r="CL3" i="9" s="1"/>
  <c r="CM4" i="9" s="1" a="1"/>
  <c r="CM4" i="9" s="1"/>
  <c r="CN5" i="9" s="1" a="1"/>
  <c r="CN5" i="9" s="1"/>
  <c r="CO6" i="9" s="1" a="1"/>
  <c r="CO6" i="9" s="1"/>
  <c r="CP7" i="9" s="1" a="1"/>
  <c r="CP7" i="9" s="1"/>
  <c r="CQ8" i="9" s="1" a="1"/>
  <c r="CQ8" i="9" s="1"/>
  <c r="CR9" i="9" s="1" a="1"/>
  <c r="CR9" i="9" s="1"/>
  <c r="CS10" i="9" s="1" a="1"/>
  <c r="CS10" i="9" s="1"/>
  <c r="CT11" i="9" s="1" a="1"/>
  <c r="CT11" i="9" s="1"/>
  <c r="CU12" i="9" s="1" a="1"/>
  <c r="CU12" i="9" s="1"/>
  <c r="CV13" i="9" s="1" a="1"/>
  <c r="CV13" i="9" s="1"/>
  <c r="CW14" i="9" s="1" a="1"/>
  <c r="CW14" i="9" s="1"/>
  <c r="CX15" i="9" s="1" a="1"/>
  <c r="CX15" i="9" s="1"/>
  <c r="CY16" i="9" s="1" a="1"/>
  <c r="CY16" i="9" s="1"/>
  <c r="CZ17" i="9" s="1" a="1"/>
  <c r="CZ17" i="9" s="1"/>
  <c r="DA18" i="9" s="1" a="1"/>
  <c r="DA18" i="9" s="1"/>
  <c r="DB19" i="9" s="1" a="1"/>
  <c r="DB19" i="9" s="1"/>
  <c r="DC20" i="9" s="1" a="1"/>
  <c r="DC20" i="9" s="1"/>
  <c r="DD21" i="9" s="1" a="1"/>
  <c r="DD21" i="9" s="1"/>
  <c r="DE22" i="9" s="1" a="1"/>
  <c r="DE22" i="9" s="1"/>
  <c r="DF23" i="9" s="1" a="1"/>
  <c r="DF23" i="9" s="1"/>
  <c r="DG24" i="9" s="1" a="1"/>
  <c r="DG24" i="9" s="1"/>
  <c r="CL2" i="9" a="1"/>
  <c r="CL2" i="9" s="1"/>
  <c r="CM3" i="9" s="1" a="1"/>
  <c r="CM3" i="9" s="1"/>
  <c r="CN4" i="9" s="1" a="1"/>
  <c r="CN4" i="9" s="1"/>
  <c r="CO5" i="9" s="1" a="1"/>
  <c r="CO5" i="9" s="1"/>
  <c r="CP6" i="9" s="1" a="1"/>
  <c r="CP6" i="9" s="1"/>
  <c r="CQ7" i="9" s="1" a="1"/>
  <c r="CQ7" i="9" s="1"/>
  <c r="CR8" i="9" s="1" a="1"/>
  <c r="CR8" i="9" s="1"/>
  <c r="CS9" i="9" s="1" a="1"/>
  <c r="CS9" i="9" s="1"/>
  <c r="CT10" i="9" s="1" a="1"/>
  <c r="CT10" i="9" s="1"/>
  <c r="CU11" i="9" s="1" a="1"/>
  <c r="CU11" i="9" s="1"/>
  <c r="CV12" i="9" s="1" a="1"/>
  <c r="CV12" i="9" s="1"/>
  <c r="CW13" i="9" s="1" a="1"/>
  <c r="CW13" i="9" s="1"/>
  <c r="CX14" i="9" s="1" a="1"/>
  <c r="CX14" i="9" s="1"/>
  <c r="CY15" i="9" s="1" a="1"/>
  <c r="CY15" i="9" s="1"/>
  <c r="CZ16" i="9" s="1" a="1"/>
  <c r="CZ16" i="9" s="1"/>
  <c r="DA17" i="9" s="1" a="1"/>
  <c r="DA17" i="9" s="1"/>
  <c r="DB18" i="9" s="1" a="1"/>
  <c r="DB18" i="9" s="1"/>
  <c r="DC19" i="9" s="1" a="1"/>
  <c r="DC19" i="9" s="1"/>
  <c r="DD20" i="9" s="1" a="1"/>
  <c r="DD20" i="9" s="1"/>
  <c r="DE21" i="9" s="1" a="1"/>
  <c r="DE21" i="9" s="1"/>
  <c r="DF22" i="9" s="1" a="1"/>
  <c r="DF22" i="9" s="1"/>
  <c r="DG23" i="9" s="1" a="1"/>
  <c r="DG23" i="9" s="1"/>
  <c r="CM2" i="9" a="1"/>
  <c r="CM2" i="9" s="1"/>
  <c r="CN3" i="9" s="1" a="1"/>
  <c r="CN3" i="9" s="1"/>
  <c r="CO4" i="9" s="1" a="1"/>
  <c r="CO4" i="9" s="1"/>
  <c r="CP5" i="9" s="1" a="1"/>
  <c r="CP5" i="9" s="1"/>
  <c r="CQ6" i="9" s="1" a="1"/>
  <c r="CQ6" i="9" s="1"/>
  <c r="CR7" i="9" s="1" a="1"/>
  <c r="CR7" i="9" s="1"/>
  <c r="CS8" i="9" s="1" a="1"/>
  <c r="CS8" i="9" s="1"/>
  <c r="CT9" i="9" s="1" a="1"/>
  <c r="CT9" i="9" s="1"/>
  <c r="CU10" i="9" s="1" a="1"/>
  <c r="CU10" i="9" s="1"/>
  <c r="CV11" i="9" s="1" a="1"/>
  <c r="CV11" i="9" s="1"/>
  <c r="CW12" i="9" s="1" a="1"/>
  <c r="CW12" i="9" s="1"/>
  <c r="CX13" i="9" s="1" a="1"/>
  <c r="CX13" i="9" s="1"/>
  <c r="CY14" i="9" s="1" a="1"/>
  <c r="CY14" i="9" s="1"/>
  <c r="CZ15" i="9" s="1" a="1"/>
  <c r="CZ15" i="9" s="1"/>
  <c r="DA16" i="9" s="1" a="1"/>
  <c r="DA16" i="9" s="1"/>
  <c r="DB17" i="9" s="1" a="1"/>
  <c r="DB17" i="9" s="1"/>
  <c r="DC18" i="9" s="1" a="1"/>
  <c r="DC18" i="9" s="1"/>
  <c r="DD19" i="9" s="1" a="1"/>
  <c r="DD19" i="9" s="1"/>
  <c r="DE20" i="9" s="1" a="1"/>
  <c r="DE20" i="9" s="1"/>
  <c r="DF21" i="9" s="1" a="1"/>
  <c r="DF21" i="9" s="1"/>
  <c r="DG22" i="9" s="1" a="1"/>
  <c r="DG22" i="9" s="1"/>
  <c r="CN2" i="9" a="1"/>
  <c r="CN2" i="9" s="1"/>
  <c r="CO3" i="9" s="1" a="1"/>
  <c r="CO3" i="9" s="1"/>
  <c r="CP4" i="9" s="1" a="1"/>
  <c r="CP4" i="9" s="1"/>
  <c r="CQ5" i="9" s="1" a="1"/>
  <c r="CQ5" i="9" s="1"/>
  <c r="CR6" i="9" s="1" a="1"/>
  <c r="CR6" i="9" s="1"/>
  <c r="CS7" i="9" s="1" a="1"/>
  <c r="CS7" i="9" s="1"/>
  <c r="CT8" i="9" s="1" a="1"/>
  <c r="CT8" i="9" s="1"/>
  <c r="CU9" i="9" s="1" a="1"/>
  <c r="CU9" i="9" s="1"/>
  <c r="CV10" i="9" s="1" a="1"/>
  <c r="CV10" i="9" s="1"/>
  <c r="CW11" i="9" s="1" a="1"/>
  <c r="CW11" i="9" s="1"/>
  <c r="CX12" i="9" s="1" a="1"/>
  <c r="CX12" i="9" s="1"/>
  <c r="CY13" i="9" s="1" a="1"/>
  <c r="CY13" i="9" s="1"/>
  <c r="CZ14" i="9" s="1" a="1"/>
  <c r="CZ14" i="9" s="1"/>
  <c r="DA15" i="9" s="1" a="1"/>
  <c r="DA15" i="9" s="1"/>
  <c r="DB16" i="9" s="1" a="1"/>
  <c r="DB16" i="9" s="1"/>
  <c r="DC17" i="9" s="1" a="1"/>
  <c r="DC17" i="9" s="1"/>
  <c r="DD18" i="9" s="1" a="1"/>
  <c r="DD18" i="9" s="1"/>
  <c r="DE19" i="9" s="1" a="1"/>
  <c r="DE19" i="9" s="1"/>
  <c r="DF20" i="9" s="1" a="1"/>
  <c r="DF20" i="9" s="1"/>
  <c r="DG21" i="9" s="1" a="1"/>
  <c r="DG21" i="9" s="1"/>
  <c r="CO2" i="9" a="1"/>
  <c r="CO2" i="9" s="1"/>
  <c r="CP3" i="9" s="1" a="1"/>
  <c r="CP3" i="9" s="1"/>
  <c r="CQ4" i="9" s="1" a="1"/>
  <c r="CQ4" i="9" s="1"/>
  <c r="CR5" i="9" s="1" a="1"/>
  <c r="CR5" i="9" s="1"/>
  <c r="CS6" i="9" s="1" a="1"/>
  <c r="CS6" i="9" s="1"/>
  <c r="CT7" i="9" s="1" a="1"/>
  <c r="CT7" i="9" s="1"/>
  <c r="CU8" i="9" s="1" a="1"/>
  <c r="CU8" i="9" s="1"/>
  <c r="CV9" i="9" s="1" a="1"/>
  <c r="CV9" i="9" s="1"/>
  <c r="CW10" i="9" s="1" a="1"/>
  <c r="CW10" i="9" s="1"/>
  <c r="CX11" i="9" s="1" a="1"/>
  <c r="CX11" i="9" s="1"/>
  <c r="CY12" i="9" s="1" a="1"/>
  <c r="CY12" i="9" s="1"/>
  <c r="CZ13" i="9" s="1" a="1"/>
  <c r="CZ13" i="9" s="1"/>
  <c r="DA14" i="9" s="1" a="1"/>
  <c r="DA14" i="9" s="1"/>
  <c r="DB15" i="9" s="1" a="1"/>
  <c r="DB15" i="9" s="1"/>
  <c r="DC16" i="9" s="1" a="1"/>
  <c r="DC16" i="9" s="1"/>
  <c r="DD17" i="9" s="1" a="1"/>
  <c r="DD17" i="9" s="1"/>
  <c r="DE18" i="9" s="1" a="1"/>
  <c r="DE18" i="9" s="1"/>
  <c r="DF19" i="9" s="1" a="1"/>
  <c r="DF19" i="9" s="1"/>
  <c r="DG20" i="9" s="1" a="1"/>
  <c r="DG20" i="9" s="1"/>
  <c r="CP2" i="9" a="1"/>
  <c r="CP2" i="9" s="1"/>
  <c r="CQ3" i="9" s="1" a="1"/>
  <c r="CQ3" i="9" s="1"/>
  <c r="CR4" i="9" s="1" a="1"/>
  <c r="CR4" i="9" s="1"/>
  <c r="CS5" i="9" s="1" a="1"/>
  <c r="CS5" i="9" s="1"/>
  <c r="CT6" i="9" s="1" a="1"/>
  <c r="CT6" i="9" s="1"/>
  <c r="CU7" i="9" s="1" a="1"/>
  <c r="CU7" i="9" s="1"/>
  <c r="CV8" i="9" s="1" a="1"/>
  <c r="CV8" i="9" s="1"/>
  <c r="CW9" i="9" s="1" a="1"/>
  <c r="CW9" i="9" s="1"/>
  <c r="CX10" i="9" s="1" a="1"/>
  <c r="CX10" i="9" s="1"/>
  <c r="CY11" i="9" s="1" a="1"/>
  <c r="CY11" i="9" s="1"/>
  <c r="CZ12" i="9" s="1" a="1"/>
  <c r="CZ12" i="9" s="1"/>
  <c r="DA13" i="9" s="1" a="1"/>
  <c r="DA13" i="9" s="1"/>
  <c r="DB14" i="9" s="1" a="1"/>
  <c r="DB14" i="9" s="1"/>
  <c r="DC15" i="9" s="1" a="1"/>
  <c r="DC15" i="9" s="1"/>
  <c r="DD16" i="9" s="1" a="1"/>
  <c r="DD16" i="9" s="1"/>
  <c r="DE17" i="9" s="1" a="1"/>
  <c r="DE17" i="9" s="1"/>
  <c r="DF18" i="9" s="1" a="1"/>
  <c r="DF18" i="9" s="1"/>
  <c r="DG19" i="9" s="1" a="1"/>
  <c r="DG19" i="9" s="1"/>
  <c r="CQ2" i="9" a="1"/>
  <c r="CQ2" i="9" s="1"/>
  <c r="CR3" i="9" s="1" a="1"/>
  <c r="CR3" i="9" s="1"/>
  <c r="CS4" i="9" s="1" a="1"/>
  <c r="CS4" i="9" s="1"/>
  <c r="CT5" i="9" s="1" a="1"/>
  <c r="CT5" i="9" s="1"/>
  <c r="CU6" i="9" s="1" a="1"/>
  <c r="CU6" i="9" s="1"/>
  <c r="CV7" i="9" s="1" a="1"/>
  <c r="CV7" i="9" s="1"/>
  <c r="CW8" i="9" s="1" a="1"/>
  <c r="CW8" i="9" s="1"/>
  <c r="CX9" i="9" s="1" a="1"/>
  <c r="CX9" i="9" s="1"/>
  <c r="CY10" i="9" s="1" a="1"/>
  <c r="CY10" i="9" s="1"/>
  <c r="CZ11" i="9" s="1" a="1"/>
  <c r="CZ11" i="9" s="1"/>
  <c r="DA12" i="9" s="1" a="1"/>
  <c r="DA12" i="9" s="1"/>
  <c r="DB13" i="9" s="1" a="1"/>
  <c r="DB13" i="9" s="1"/>
  <c r="DC14" i="9" s="1" a="1"/>
  <c r="DC14" i="9" s="1"/>
  <c r="DD15" i="9" s="1" a="1"/>
  <c r="DD15" i="9" s="1"/>
  <c r="DE16" i="9" s="1" a="1"/>
  <c r="DE16" i="9" s="1"/>
  <c r="DF17" i="9" s="1" a="1"/>
  <c r="DF17" i="9" s="1"/>
  <c r="DG18" i="9" s="1" a="1"/>
  <c r="DG18" i="9" s="1"/>
  <c r="CR2" i="9" a="1"/>
  <c r="CR2" i="9" s="1"/>
  <c r="CS3" i="9" s="1" a="1"/>
  <c r="CS3" i="9" s="1"/>
  <c r="CT4" i="9" s="1" a="1"/>
  <c r="CT4" i="9" s="1"/>
  <c r="CU5" i="9" s="1" a="1"/>
  <c r="CU5" i="9" s="1"/>
  <c r="CV6" i="9" s="1" a="1"/>
  <c r="CV6" i="9" s="1"/>
  <c r="CW7" i="9" s="1" a="1"/>
  <c r="CW7" i="9" s="1"/>
  <c r="CX8" i="9" s="1" a="1"/>
  <c r="CX8" i="9" s="1"/>
  <c r="CY9" i="9" s="1" a="1"/>
  <c r="CY9" i="9" s="1"/>
  <c r="CZ10" i="9" s="1" a="1"/>
  <c r="CZ10" i="9" s="1"/>
  <c r="DA11" i="9" s="1" a="1"/>
  <c r="DA11" i="9" s="1"/>
  <c r="DB12" i="9" s="1" a="1"/>
  <c r="DB12" i="9" s="1"/>
  <c r="DC13" i="9" s="1" a="1"/>
  <c r="DC13" i="9" s="1"/>
  <c r="DD14" i="9" s="1" a="1"/>
  <c r="DD14" i="9" s="1"/>
  <c r="DE15" i="9" s="1" a="1"/>
  <c r="DE15" i="9" s="1"/>
  <c r="DF16" i="9" s="1" a="1"/>
  <c r="DF16" i="9" s="1"/>
  <c r="DG17" i="9" s="1" a="1"/>
  <c r="DG17" i="9" s="1"/>
  <c r="CS2" i="9" a="1"/>
  <c r="CS2" i="9" s="1"/>
  <c r="CT3" i="9" s="1" a="1"/>
  <c r="CT3" i="9" s="1"/>
  <c r="CU4" i="9" s="1" a="1"/>
  <c r="CU4" i="9" s="1"/>
  <c r="CV5" i="9" s="1" a="1"/>
  <c r="CV5" i="9" s="1"/>
  <c r="CW6" i="9" s="1" a="1"/>
  <c r="CW6" i="9" s="1"/>
  <c r="CX7" i="9" s="1" a="1"/>
  <c r="CX7" i="9" s="1"/>
  <c r="CY8" i="9" s="1" a="1"/>
  <c r="CY8" i="9" s="1"/>
  <c r="CZ9" i="9" s="1" a="1"/>
  <c r="CZ9" i="9" s="1"/>
  <c r="DA10" i="9" s="1" a="1"/>
  <c r="DA10" i="9" s="1"/>
  <c r="DB11" i="9" s="1" a="1"/>
  <c r="DB11" i="9" s="1"/>
  <c r="DC12" i="9" s="1" a="1"/>
  <c r="DC12" i="9" s="1"/>
  <c r="DD13" i="9" s="1" a="1"/>
  <c r="DD13" i="9" s="1"/>
  <c r="DE14" i="9" s="1" a="1"/>
  <c r="DE14" i="9" s="1"/>
  <c r="DF15" i="9" s="1" a="1"/>
  <c r="DF15" i="9" s="1"/>
  <c r="DG16" i="9" s="1" a="1"/>
  <c r="DG16" i="9" s="1"/>
  <c r="CT2" i="9" a="1"/>
  <c r="CT2" i="9" s="1"/>
  <c r="CU3" i="9" s="1" a="1"/>
  <c r="CU3" i="9" s="1"/>
  <c r="CV4" i="9" s="1" a="1"/>
  <c r="CV4" i="9" s="1"/>
  <c r="CW5" i="9" s="1" a="1"/>
  <c r="CW5" i="9" s="1"/>
  <c r="CX6" i="9" s="1" a="1"/>
  <c r="CX6" i="9" s="1"/>
  <c r="CY7" i="9" s="1" a="1"/>
  <c r="CY7" i="9" s="1"/>
  <c r="CZ8" i="9" s="1" a="1"/>
  <c r="CZ8" i="9" s="1"/>
  <c r="DA9" i="9" s="1" a="1"/>
  <c r="DA9" i="9" s="1"/>
  <c r="DB10" i="9" s="1" a="1"/>
  <c r="DB10" i="9" s="1"/>
  <c r="DC11" i="9" s="1" a="1"/>
  <c r="DC11" i="9" s="1"/>
  <c r="DD12" i="9" s="1" a="1"/>
  <c r="DD12" i="9" s="1"/>
  <c r="DE13" i="9" s="1" a="1"/>
  <c r="DE13" i="9" s="1"/>
  <c r="DF14" i="9" s="1" a="1"/>
  <c r="DF14" i="9" s="1"/>
  <c r="DG15" i="9" s="1" a="1"/>
  <c r="DG15" i="9" s="1"/>
  <c r="CU2" i="9" a="1"/>
  <c r="CU2" i="9" s="1"/>
  <c r="CV3" i="9" s="1" a="1"/>
  <c r="CV3" i="9" s="1"/>
  <c r="CW4" i="9" s="1" a="1"/>
  <c r="CW4" i="9" s="1"/>
  <c r="CX5" i="9" s="1" a="1"/>
  <c r="CX5" i="9" s="1"/>
  <c r="CY6" i="9" s="1" a="1"/>
  <c r="CY6" i="9" s="1"/>
  <c r="CZ7" i="9" s="1" a="1"/>
  <c r="CZ7" i="9" s="1"/>
  <c r="DA8" i="9" s="1" a="1"/>
  <c r="DA8" i="9" s="1"/>
  <c r="DB9" i="9" s="1" a="1"/>
  <c r="DB9" i="9" s="1"/>
  <c r="DC10" i="9" s="1" a="1"/>
  <c r="DC10" i="9" s="1"/>
  <c r="DD11" i="9" s="1" a="1"/>
  <c r="DD11" i="9" s="1"/>
  <c r="DE12" i="9" s="1" a="1"/>
  <c r="DE12" i="9" s="1"/>
  <c r="DF13" i="9" s="1" a="1"/>
  <c r="DF13" i="9" s="1"/>
  <c r="DG14" i="9" s="1" a="1"/>
  <c r="DG14" i="9" s="1"/>
  <c r="CV2" i="9" a="1"/>
  <c r="CV2" i="9" s="1"/>
  <c r="CW3" i="9" s="1" a="1"/>
  <c r="CW3" i="9" s="1"/>
  <c r="CX4" i="9" s="1" a="1"/>
  <c r="CX4" i="9" s="1"/>
  <c r="CY5" i="9" s="1" a="1"/>
  <c r="CY5" i="9" s="1"/>
  <c r="CZ6" i="9" s="1" a="1"/>
  <c r="CZ6" i="9" s="1"/>
  <c r="DA7" i="9" s="1" a="1"/>
  <c r="DA7" i="9" s="1"/>
  <c r="DB8" i="9" s="1" a="1"/>
  <c r="DB8" i="9" s="1"/>
  <c r="DC9" i="9" s="1" a="1"/>
  <c r="DC9" i="9" s="1"/>
  <c r="DD10" i="9" s="1" a="1"/>
  <c r="DD10" i="9" s="1"/>
  <c r="DE11" i="9" s="1" a="1"/>
  <c r="DE11" i="9" s="1"/>
  <c r="DF12" i="9" s="1" a="1"/>
  <c r="DF12" i="9" s="1"/>
  <c r="DG13" i="9" s="1" a="1"/>
  <c r="DG13" i="9" s="1"/>
  <c r="CW2" i="9" a="1"/>
  <c r="CW2" i="9" s="1"/>
  <c r="CX3" i="9" s="1" a="1"/>
  <c r="CX3" i="9" s="1"/>
  <c r="CY4" i="9" s="1" a="1"/>
  <c r="CY4" i="9" s="1"/>
  <c r="CZ5" i="9" s="1" a="1"/>
  <c r="CZ5" i="9" s="1"/>
  <c r="DA6" i="9" s="1" a="1"/>
  <c r="DA6" i="9" s="1"/>
  <c r="DB7" i="9" s="1" a="1"/>
  <c r="DB7" i="9" s="1"/>
  <c r="DC8" i="9" s="1" a="1"/>
  <c r="DC8" i="9" s="1"/>
  <c r="DD9" i="9" s="1" a="1"/>
  <c r="DD9" i="9" s="1"/>
  <c r="DE10" i="9" s="1" a="1"/>
  <c r="DE10" i="9" s="1"/>
  <c r="DF11" i="9" s="1" a="1"/>
  <c r="DF11" i="9" s="1"/>
  <c r="DG12" i="9" s="1" a="1"/>
  <c r="DG12" i="9" s="1"/>
  <c r="CX2" i="9" a="1"/>
  <c r="CX2" i="9" s="1"/>
  <c r="CY3" i="9" s="1" a="1"/>
  <c r="CY3" i="9" s="1"/>
  <c r="CZ4" i="9" s="1" a="1"/>
  <c r="CZ4" i="9" s="1"/>
  <c r="DA5" i="9" s="1" a="1"/>
  <c r="DA5" i="9" s="1"/>
  <c r="DB6" i="9" s="1" a="1"/>
  <c r="DB6" i="9" s="1"/>
  <c r="DC7" i="9" s="1" a="1"/>
  <c r="DC7" i="9" s="1"/>
  <c r="DD8" i="9" s="1" a="1"/>
  <c r="DD8" i="9" s="1"/>
  <c r="DE9" i="9" s="1" a="1"/>
  <c r="DE9" i="9" s="1"/>
  <c r="DF10" i="9" s="1" a="1"/>
  <c r="DF10" i="9" s="1"/>
  <c r="DG11" i="9" s="1" a="1"/>
  <c r="DG11" i="9" s="1"/>
  <c r="CY2" i="9" a="1"/>
  <c r="CY2" i="9" s="1"/>
  <c r="CZ3" i="9" s="1" a="1"/>
  <c r="CZ3" i="9" s="1"/>
  <c r="DA4" i="9" s="1" a="1"/>
  <c r="DA4" i="9" s="1"/>
  <c r="DB5" i="9" s="1" a="1"/>
  <c r="DB5" i="9" s="1"/>
  <c r="DC6" i="9" s="1" a="1"/>
  <c r="DC6" i="9" s="1"/>
  <c r="DD7" i="9" s="1" a="1"/>
  <c r="DD7" i="9" s="1"/>
  <c r="DE8" i="9" s="1" a="1"/>
  <c r="DE8" i="9" s="1"/>
  <c r="DF9" i="9" s="1" a="1"/>
  <c r="DF9" i="9" s="1"/>
  <c r="DG10" i="9" s="1" a="1"/>
  <c r="DG10" i="9" s="1"/>
  <c r="CZ2" i="9" a="1"/>
  <c r="CZ2" i="9" s="1"/>
  <c r="DA3" i="9" s="1" a="1"/>
  <c r="DA3" i="9" s="1"/>
  <c r="DB4" i="9" s="1" a="1"/>
  <c r="DB4" i="9" s="1"/>
  <c r="DC5" i="9" s="1" a="1"/>
  <c r="DC5" i="9" s="1"/>
  <c r="DD6" i="9" s="1" a="1"/>
  <c r="DD6" i="9" s="1"/>
  <c r="DE7" i="9" s="1" a="1"/>
  <c r="DE7" i="9" s="1"/>
  <c r="DF8" i="9" s="1" a="1"/>
  <c r="DF8" i="9" s="1"/>
  <c r="DG9" i="9" s="1" a="1"/>
  <c r="DG9" i="9" s="1"/>
  <c r="DA2" i="9" a="1"/>
  <c r="DA2" i="9" s="1"/>
  <c r="DB3" i="9" s="1" a="1"/>
  <c r="DB3" i="9" s="1"/>
  <c r="DC4" i="9" s="1" a="1"/>
  <c r="DC4" i="9" s="1"/>
  <c r="DD5" i="9" s="1" a="1"/>
  <c r="DD5" i="9" s="1"/>
  <c r="DE6" i="9" s="1" a="1"/>
  <c r="DE6" i="9" s="1"/>
  <c r="DF7" i="9" s="1" a="1"/>
  <c r="DF7" i="9" s="1"/>
  <c r="DG8" i="9" s="1" a="1"/>
  <c r="DG8" i="9" s="1"/>
  <c r="DB2" i="9" a="1"/>
  <c r="DB2" i="9" s="1"/>
  <c r="DC3" i="9" s="1" a="1"/>
  <c r="DC3" i="9" s="1"/>
  <c r="DD4" i="9" s="1" a="1"/>
  <c r="DD4" i="9" s="1"/>
  <c r="DE5" i="9" s="1" a="1"/>
  <c r="DE5" i="9" s="1"/>
  <c r="DF6" i="9" s="1" a="1"/>
  <c r="DF6" i="9" s="1"/>
  <c r="DG7" i="9" s="1" a="1"/>
  <c r="DG7" i="9" s="1"/>
  <c r="DC2" i="9" a="1"/>
  <c r="DC2" i="9" s="1"/>
  <c r="DD3" i="9" s="1" a="1"/>
  <c r="DD3" i="9" s="1"/>
  <c r="DE4" i="9" s="1" a="1"/>
  <c r="DE4" i="9" s="1"/>
  <c r="DF5" i="9" s="1" a="1"/>
  <c r="DF5" i="9" s="1"/>
  <c r="DG6" i="9" s="1" a="1"/>
  <c r="DG6" i="9" s="1"/>
  <c r="DD2" i="9" a="1"/>
  <c r="DD2" i="9" s="1"/>
  <c r="DE3" i="9" s="1" a="1"/>
  <c r="DE3" i="9" s="1"/>
  <c r="DF4" i="9" s="1" a="1"/>
  <c r="DF4" i="9" s="1"/>
  <c r="DG5" i="9" s="1" a="1"/>
  <c r="DG5" i="9" s="1"/>
  <c r="DE2" i="9" a="1"/>
  <c r="DE2" i="9" s="1"/>
  <c r="DF3" i="9" s="1" a="1"/>
  <c r="DF3" i="9" s="1"/>
  <c r="DG4" i="9" s="1" a="1"/>
  <c r="DG4" i="9" s="1"/>
  <c r="DF2" i="9" a="1"/>
  <c r="DF2" i="9" s="1"/>
  <c r="DG3" i="9" s="1" a="1"/>
  <c r="DG3" i="9" s="1"/>
  <c r="DG2" i="9" a="1"/>
  <c r="DG2" i="9" s="1"/>
  <c r="I3" i="9"/>
  <c r="J3" i="9"/>
  <c r="S3" i="9"/>
  <c r="T4" i="9" s="1" a="1"/>
  <c r="T4" i="9" s="1"/>
  <c r="U5" i="9" s="1" a="1"/>
  <c r="U5" i="9" s="1"/>
  <c r="V6" i="9" s="1" a="1"/>
  <c r="V6" i="9" s="1"/>
  <c r="W7" i="9" s="1" a="1"/>
  <c r="W7" i="9" s="1"/>
  <c r="X8" i="9" s="1" a="1"/>
  <c r="X8" i="9" s="1"/>
  <c r="Y9" i="9" s="1" a="1"/>
  <c r="Y9" i="9" s="1"/>
  <c r="Z10" i="9" s="1" a="1"/>
  <c r="Z10" i="9" s="1"/>
  <c r="AA11" i="9" s="1" a="1"/>
  <c r="AA11" i="9" s="1"/>
  <c r="AB12" i="9" s="1" a="1"/>
  <c r="AB12" i="9" s="1"/>
  <c r="AC13" i="9" s="1" a="1"/>
  <c r="AC13" i="9" s="1"/>
  <c r="AD14" i="9" s="1" a="1"/>
  <c r="AD14" i="9" s="1"/>
  <c r="AE15" i="9" s="1" a="1"/>
  <c r="AE15" i="9" s="1"/>
  <c r="AF16" i="9" s="1" a="1"/>
  <c r="AF16" i="9" s="1"/>
  <c r="AG17" i="9" s="1" a="1"/>
  <c r="AG17" i="9" s="1"/>
  <c r="AH18" i="9" s="1" a="1"/>
  <c r="AH18" i="9" s="1"/>
  <c r="AI19" i="9" s="1" a="1"/>
  <c r="AI19" i="9" s="1"/>
  <c r="AJ20" i="9" s="1" a="1"/>
  <c r="AJ20" i="9" s="1"/>
  <c r="AK21" i="9" s="1" a="1"/>
  <c r="AK21" i="9" s="1"/>
  <c r="AL22" i="9" s="1" a="1"/>
  <c r="AL22" i="9" s="1"/>
  <c r="AM23" i="9" s="1" a="1"/>
  <c r="AM23" i="9" s="1"/>
  <c r="AN24" i="9" s="1" a="1"/>
  <c r="AN24" i="9" s="1"/>
  <c r="AO25" i="9" s="1" a="1"/>
  <c r="AO25" i="9" s="1"/>
  <c r="AP26" i="9" s="1" a="1"/>
  <c r="AP26" i="9" s="1"/>
  <c r="AQ27" i="9" s="1" a="1"/>
  <c r="AQ27" i="9" s="1"/>
  <c r="AR28" i="9" s="1" a="1"/>
  <c r="AR28" i="9" s="1"/>
  <c r="AS29" i="9" s="1" a="1"/>
  <c r="AS29" i="9" s="1"/>
  <c r="AT30" i="9" s="1" a="1"/>
  <c r="AT30" i="9" s="1"/>
  <c r="AU31" i="9" s="1" a="1"/>
  <c r="AU31" i="9" s="1"/>
  <c r="AV32" i="9" s="1" a="1"/>
  <c r="AV32" i="9" s="1"/>
  <c r="AW33" i="9" s="1" a="1"/>
  <c r="AW33" i="9" s="1"/>
  <c r="AX34" i="9" s="1" a="1"/>
  <c r="AX34" i="9" s="1"/>
  <c r="AY35" i="9" s="1" a="1"/>
  <c r="AY35" i="9" s="1"/>
  <c r="AZ36" i="9" s="1" a="1"/>
  <c r="AZ36" i="9" s="1"/>
  <c r="BA37" i="9" s="1" a="1"/>
  <c r="BA37" i="9" s="1"/>
  <c r="BB38" i="9" s="1" a="1"/>
  <c r="BB38" i="9" s="1"/>
  <c r="BC39" i="9" s="1" a="1"/>
  <c r="BC39" i="9" s="1"/>
  <c r="BD40" i="9" s="1" a="1"/>
  <c r="BD40" i="9" s="1"/>
  <c r="BE41" i="9" s="1" a="1"/>
  <c r="BE41" i="9" s="1"/>
  <c r="BF42" i="9" s="1" a="1"/>
  <c r="BF42" i="9" s="1"/>
  <c r="BG43" i="9" s="1" a="1"/>
  <c r="BG43" i="9" s="1"/>
  <c r="BH44" i="9" s="1" a="1"/>
  <c r="BH44" i="9" s="1"/>
  <c r="BI45" i="9" s="1" a="1"/>
  <c r="BI45" i="9" s="1"/>
  <c r="BJ46" i="9" s="1" a="1"/>
  <c r="BJ46" i="9" s="1"/>
  <c r="BK47" i="9" s="1" a="1"/>
  <c r="BK47" i="9" s="1"/>
  <c r="BL48" i="9" s="1" a="1"/>
  <c r="BL48" i="9" s="1"/>
  <c r="BM49" i="9" s="1" a="1"/>
  <c r="BM49" i="9" s="1"/>
  <c r="BN50" i="9" s="1" a="1"/>
  <c r="BN50" i="9" s="1"/>
  <c r="BO51" i="9" s="1" a="1"/>
  <c r="BO51" i="9" s="1"/>
  <c r="BP52" i="9" s="1" a="1"/>
  <c r="BP52" i="9" s="1"/>
  <c r="BQ53" i="9" s="1" a="1"/>
  <c r="BQ53" i="9" s="1"/>
  <c r="BR54" i="9" s="1" a="1"/>
  <c r="BR54" i="9" s="1"/>
  <c r="BS55" i="9" s="1" a="1"/>
  <c r="BS55" i="9" s="1"/>
  <c r="BT56" i="9" s="1" a="1"/>
  <c r="BT56" i="9" s="1"/>
  <c r="BU57" i="9" s="1" a="1"/>
  <c r="BU57" i="9" s="1"/>
  <c r="BV58" i="9" s="1" a="1"/>
  <c r="BV58" i="9" s="1"/>
  <c r="BW59" i="9" s="1" a="1"/>
  <c r="BW59" i="9" s="1"/>
  <c r="BX60" i="9" s="1" a="1"/>
  <c r="BX60" i="9" s="1"/>
  <c r="BY61" i="9" s="1" a="1"/>
  <c r="BY61" i="9" s="1"/>
  <c r="BZ62" i="9" s="1" a="1"/>
  <c r="BZ62" i="9" s="1"/>
  <c r="CA63" i="9" s="1" a="1"/>
  <c r="CA63" i="9" s="1"/>
  <c r="CB64" i="9" s="1" a="1"/>
  <c r="CB64" i="9" s="1"/>
  <c r="CC65" i="9" s="1" a="1"/>
  <c r="CC65" i="9" s="1"/>
  <c r="CD66" i="9" s="1" a="1"/>
  <c r="CD66" i="9" s="1"/>
  <c r="CE67" i="9" s="1" a="1"/>
  <c r="CE67" i="9" s="1"/>
  <c r="CF68" i="9" s="1" a="1"/>
  <c r="CF68" i="9" s="1"/>
  <c r="CG69" i="9" s="1" a="1"/>
  <c r="CG69" i="9" s="1"/>
  <c r="CH70" i="9" s="1" a="1"/>
  <c r="CH70" i="9" s="1"/>
  <c r="CI71" i="9" s="1" a="1"/>
  <c r="CI71" i="9" s="1"/>
  <c r="CJ72" i="9" s="1" a="1"/>
  <c r="CJ72" i="9" s="1"/>
  <c r="CK73" i="9" s="1" a="1"/>
  <c r="CK73" i="9" s="1"/>
  <c r="CL74" i="9" s="1" a="1"/>
  <c r="CL74" i="9" s="1"/>
  <c r="CM75" i="9" s="1" a="1"/>
  <c r="CM75" i="9" s="1"/>
  <c r="CN76" i="9" s="1" a="1"/>
  <c r="CN76" i="9" s="1"/>
  <c r="CO77" i="9" s="1" a="1"/>
  <c r="CO77" i="9" s="1"/>
  <c r="CP78" i="9" s="1" a="1"/>
  <c r="CP78" i="9" s="1"/>
  <c r="CQ79" i="9" s="1" a="1"/>
  <c r="CQ79" i="9" s="1"/>
  <c r="CR80" i="9" s="1" a="1"/>
  <c r="CR80" i="9" s="1"/>
  <c r="CS81" i="9" s="1" a="1"/>
  <c r="CS81" i="9" s="1"/>
  <c r="CT82" i="9" s="1" a="1"/>
  <c r="CT82" i="9" s="1"/>
  <c r="CU83" i="9" s="1" a="1"/>
  <c r="CU83" i="9" s="1"/>
  <c r="CV84" i="9" s="1" a="1"/>
  <c r="CV84" i="9" s="1"/>
  <c r="CW85" i="9" s="1" a="1"/>
  <c r="CW85" i="9" s="1"/>
  <c r="CX86" i="9" s="1" a="1"/>
  <c r="CX86" i="9" s="1"/>
  <c r="CY87" i="9" s="1" a="1"/>
  <c r="CY87" i="9" s="1"/>
  <c r="CZ88" i="9" s="1" a="1"/>
  <c r="CZ88" i="9" s="1"/>
  <c r="DA89" i="9" s="1" a="1"/>
  <c r="DA89" i="9" s="1"/>
  <c r="DB90" i="9" s="1" a="1"/>
  <c r="DB90" i="9" s="1"/>
  <c r="DC91" i="9" s="1" a="1"/>
  <c r="DC91" i="9" s="1"/>
  <c r="DD92" i="9" s="1" a="1"/>
  <c r="DD92" i="9" s="1"/>
  <c r="DE93" i="9" s="1" a="1"/>
  <c r="DE93" i="9" s="1"/>
  <c r="DF94" i="9" s="1" a="1"/>
  <c r="DF94" i="9" s="1"/>
  <c r="DG95" i="9" s="1" a="1"/>
  <c r="DG95" i="9" s="1"/>
  <c r="T3" i="9" a="1"/>
  <c r="T3" i="9" s="1"/>
  <c r="U4" i="9" s="1" a="1"/>
  <c r="U4" i="9" s="1"/>
  <c r="V5" i="9" s="1" a="1"/>
  <c r="V5" i="9" s="1"/>
  <c r="W6" i="9" s="1" a="1"/>
  <c r="W6" i="9" s="1"/>
  <c r="X7" i="9" s="1" a="1"/>
  <c r="X7" i="9" s="1"/>
  <c r="Y8" i="9" s="1" a="1"/>
  <c r="Y8" i="9" s="1"/>
  <c r="Z9" i="9" s="1" a="1"/>
  <c r="Z9" i="9" s="1"/>
  <c r="AA10" i="9" s="1" a="1"/>
  <c r="AA10" i="9" s="1"/>
  <c r="AB11" i="9" s="1" a="1"/>
  <c r="AB11" i="9" s="1"/>
  <c r="AC12" i="9" s="1" a="1"/>
  <c r="AC12" i="9" s="1"/>
  <c r="AD13" i="9" s="1" a="1"/>
  <c r="AD13" i="9" s="1"/>
  <c r="AE14" i="9" s="1" a="1"/>
  <c r="AE14" i="9" s="1"/>
  <c r="AF15" i="9" s="1" a="1"/>
  <c r="AF15" i="9" s="1"/>
  <c r="AG16" i="9" s="1" a="1"/>
  <c r="AG16" i="9" s="1"/>
  <c r="AH17" i="9" s="1" a="1"/>
  <c r="AH17" i="9" s="1"/>
  <c r="AI18" i="9" s="1" a="1"/>
  <c r="AI18" i="9" s="1"/>
  <c r="AJ19" i="9" s="1" a="1"/>
  <c r="AJ19" i="9" s="1"/>
  <c r="AK20" i="9" s="1" a="1"/>
  <c r="AK20" i="9" s="1"/>
  <c r="AL21" i="9" s="1" a="1"/>
  <c r="AL21" i="9" s="1"/>
  <c r="AM22" i="9" s="1" a="1"/>
  <c r="AM22" i="9" s="1"/>
  <c r="AN23" i="9" s="1" a="1"/>
  <c r="AN23" i="9" s="1"/>
  <c r="AO24" i="9" s="1" a="1"/>
  <c r="AO24" i="9" s="1"/>
  <c r="AP25" i="9" s="1" a="1"/>
  <c r="AP25" i="9" s="1"/>
  <c r="AQ26" i="9" s="1" a="1"/>
  <c r="AQ26" i="9" s="1"/>
  <c r="AR27" i="9" s="1" a="1"/>
  <c r="AR27" i="9" s="1"/>
  <c r="AS28" i="9" s="1" a="1"/>
  <c r="AS28" i="9" s="1"/>
  <c r="AT29" i="9" s="1" a="1"/>
  <c r="AT29" i="9" s="1"/>
  <c r="AU30" i="9" s="1" a="1"/>
  <c r="AU30" i="9" s="1"/>
  <c r="AV31" i="9" s="1" a="1"/>
  <c r="AV31" i="9" s="1"/>
  <c r="AW32" i="9" s="1" a="1"/>
  <c r="AW32" i="9" s="1"/>
  <c r="AX33" i="9" s="1" a="1"/>
  <c r="AX33" i="9" s="1"/>
  <c r="AY34" i="9" s="1" a="1"/>
  <c r="AY34" i="9" s="1"/>
  <c r="AZ35" i="9" s="1" a="1"/>
  <c r="AZ35" i="9" s="1"/>
  <c r="BA36" i="9" s="1" a="1"/>
  <c r="BA36" i="9" s="1"/>
  <c r="BB37" i="9" s="1" a="1"/>
  <c r="BB37" i="9" s="1"/>
  <c r="BC38" i="9" s="1" a="1"/>
  <c r="BC38" i="9" s="1"/>
  <c r="BD39" i="9" s="1" a="1"/>
  <c r="BD39" i="9" s="1"/>
  <c r="BE40" i="9" s="1" a="1"/>
  <c r="BE40" i="9" s="1"/>
  <c r="BF41" i="9" s="1" a="1"/>
  <c r="BF41" i="9" s="1"/>
  <c r="BG42" i="9" s="1" a="1"/>
  <c r="BG42" i="9" s="1"/>
  <c r="BH43" i="9" s="1" a="1"/>
  <c r="BH43" i="9" s="1"/>
  <c r="BI44" i="9" s="1" a="1"/>
  <c r="BI44" i="9" s="1"/>
  <c r="BJ45" i="9" s="1" a="1"/>
  <c r="BJ45" i="9" s="1"/>
  <c r="BK46" i="9" s="1" a="1"/>
  <c r="BK46" i="9" s="1"/>
  <c r="BL47" i="9" s="1" a="1"/>
  <c r="BL47" i="9" s="1"/>
  <c r="BM48" i="9" s="1" a="1"/>
  <c r="BM48" i="9" s="1"/>
  <c r="BN49" i="9" s="1" a="1"/>
  <c r="BN49" i="9" s="1"/>
  <c r="BO50" i="9" s="1" a="1"/>
  <c r="BO50" i="9" s="1"/>
  <c r="BP51" i="9" s="1" a="1"/>
  <c r="BP51" i="9" s="1"/>
  <c r="BQ52" i="9" s="1" a="1"/>
  <c r="BQ52" i="9" s="1"/>
  <c r="BR53" i="9" s="1" a="1"/>
  <c r="BR53" i="9" s="1"/>
  <c r="BS54" i="9" s="1" a="1"/>
  <c r="BS54" i="9" s="1"/>
  <c r="BT55" i="9" s="1" a="1"/>
  <c r="BT55" i="9" s="1"/>
  <c r="BU56" i="9" s="1" a="1"/>
  <c r="BU56" i="9" s="1"/>
  <c r="BV57" i="9" s="1" a="1"/>
  <c r="BV57" i="9" s="1"/>
  <c r="BW58" i="9" s="1" a="1"/>
  <c r="BW58" i="9" s="1"/>
  <c r="BX59" i="9" s="1" a="1"/>
  <c r="BX59" i="9" s="1"/>
  <c r="BY60" i="9" s="1" a="1"/>
  <c r="BY60" i="9" s="1"/>
  <c r="BZ61" i="9" s="1" a="1"/>
  <c r="BZ61" i="9" s="1"/>
  <c r="CA62" i="9" s="1" a="1"/>
  <c r="CA62" i="9" s="1"/>
  <c r="CB63" i="9" s="1" a="1"/>
  <c r="CB63" i="9" s="1"/>
  <c r="CC64" i="9" s="1" a="1"/>
  <c r="CC64" i="9" s="1"/>
  <c r="CD65" i="9" s="1" a="1"/>
  <c r="CD65" i="9" s="1"/>
  <c r="CE66" i="9" s="1" a="1"/>
  <c r="CE66" i="9" s="1"/>
  <c r="CF67" i="9" s="1" a="1"/>
  <c r="CF67" i="9" s="1"/>
  <c r="CG68" i="9" s="1" a="1"/>
  <c r="CG68" i="9" s="1"/>
  <c r="CH69" i="9" s="1" a="1"/>
  <c r="CH69" i="9" s="1"/>
  <c r="CI70" i="9" s="1" a="1"/>
  <c r="CI70" i="9" s="1"/>
  <c r="CJ71" i="9" s="1" a="1"/>
  <c r="CJ71" i="9" s="1"/>
  <c r="CK72" i="9" s="1" a="1"/>
  <c r="CK72" i="9" s="1"/>
  <c r="CL73" i="9" s="1" a="1"/>
  <c r="CL73" i="9" s="1"/>
  <c r="CM74" i="9" s="1" a="1"/>
  <c r="CM74" i="9" s="1"/>
  <c r="CN75" i="9" s="1" a="1"/>
  <c r="CN75" i="9" s="1"/>
  <c r="CO76" i="9" s="1" a="1"/>
  <c r="CO76" i="9" s="1"/>
  <c r="CP77" i="9" s="1" a="1"/>
  <c r="CP77" i="9" s="1"/>
  <c r="CQ78" i="9" s="1" a="1"/>
  <c r="CQ78" i="9" s="1"/>
  <c r="CR79" i="9" s="1" a="1"/>
  <c r="CR79" i="9" s="1"/>
  <c r="CS80" i="9" s="1" a="1"/>
  <c r="CS80" i="9" s="1"/>
  <c r="CT81" i="9" s="1" a="1"/>
  <c r="CT81" i="9" s="1"/>
  <c r="CU82" i="9" s="1" a="1"/>
  <c r="CU82" i="9" s="1"/>
  <c r="CV83" i="9" s="1" a="1"/>
  <c r="CV83" i="9" s="1"/>
  <c r="CW84" i="9" s="1" a="1"/>
  <c r="CW84" i="9" s="1"/>
  <c r="CX85" i="9" s="1" a="1"/>
  <c r="CX85" i="9" s="1"/>
  <c r="CY86" i="9" s="1" a="1"/>
  <c r="CY86" i="9" s="1"/>
  <c r="CZ87" i="9" s="1" a="1"/>
  <c r="CZ87" i="9" s="1"/>
  <c r="DA88" i="9" s="1" a="1"/>
  <c r="DA88" i="9" s="1"/>
  <c r="DB89" i="9" s="1" a="1"/>
  <c r="DB89" i="9" s="1"/>
  <c r="DC90" i="9" s="1" a="1"/>
  <c r="DC90" i="9" s="1"/>
  <c r="DD91" i="9" s="1" a="1"/>
  <c r="DD91" i="9" s="1"/>
  <c r="DE92" i="9" s="1" a="1"/>
  <c r="DE92" i="9" s="1"/>
  <c r="DF93" i="9" s="1" a="1"/>
  <c r="DF93" i="9" s="1"/>
  <c r="DG94" i="9" s="1" a="1"/>
  <c r="DG94" i="9" s="1"/>
  <c r="AK3" i="9" a="1"/>
  <c r="AK3" i="9" s="1"/>
  <c r="AL4" i="9" s="1" a="1"/>
  <c r="AL4" i="9" s="1"/>
  <c r="AM5" i="9" s="1" a="1"/>
  <c r="AM5" i="9" s="1"/>
  <c r="AN6" i="9" s="1" a="1"/>
  <c r="AN6" i="9" s="1"/>
  <c r="AO7" i="9" s="1" a="1"/>
  <c r="AO7" i="9" s="1"/>
  <c r="AP8" i="9" s="1" a="1"/>
  <c r="AP8" i="9" s="1"/>
  <c r="AQ9" i="9" s="1" a="1"/>
  <c r="AQ9" i="9" s="1"/>
  <c r="AR10" i="9" s="1" a="1"/>
  <c r="AR10" i="9" s="1"/>
  <c r="AS11" i="9" s="1" a="1"/>
  <c r="AS11" i="9" s="1"/>
  <c r="AT12" i="9" s="1" a="1"/>
  <c r="AT12" i="9" s="1"/>
  <c r="AU13" i="9" s="1" a="1"/>
  <c r="AU13" i="9" s="1"/>
  <c r="AV14" i="9" s="1" a="1"/>
  <c r="AV14" i="9" s="1"/>
  <c r="AW15" i="9" s="1" a="1"/>
  <c r="AW15" i="9" s="1"/>
  <c r="AX16" i="9" s="1" a="1"/>
  <c r="AX16" i="9" s="1"/>
  <c r="AY17" i="9" s="1" a="1"/>
  <c r="AY17" i="9" s="1"/>
  <c r="AZ18" i="9" s="1" a="1"/>
  <c r="AZ18" i="9" s="1"/>
  <c r="BA19" i="9" s="1" a="1"/>
  <c r="BA19" i="9" s="1"/>
  <c r="BB20" i="9" s="1" a="1"/>
  <c r="BB20" i="9" s="1"/>
  <c r="BC21" i="9" s="1" a="1"/>
  <c r="BC21" i="9" s="1"/>
  <c r="BD22" i="9" s="1" a="1"/>
  <c r="BD22" i="9" s="1"/>
  <c r="BE23" i="9" s="1" a="1"/>
  <c r="BE23" i="9" s="1"/>
  <c r="BF24" i="9" s="1" a="1"/>
  <c r="BF24" i="9" s="1"/>
  <c r="BG25" i="9" s="1" a="1"/>
  <c r="BG25" i="9" s="1"/>
  <c r="BH26" i="9" s="1" a="1"/>
  <c r="BH26" i="9" s="1"/>
  <c r="BI27" i="9" s="1" a="1"/>
  <c r="BI27" i="9" s="1"/>
  <c r="BJ28" i="9" s="1" a="1"/>
  <c r="BJ28" i="9" s="1"/>
  <c r="BK29" i="9" s="1" a="1"/>
  <c r="BK29" i="9" s="1"/>
  <c r="BL30" i="9" s="1" a="1"/>
  <c r="BL30" i="9" s="1"/>
  <c r="BM31" i="9" s="1" a="1"/>
  <c r="BM31" i="9" s="1"/>
  <c r="BN32" i="9" s="1" a="1"/>
  <c r="BN32" i="9" s="1"/>
  <c r="BO33" i="9" s="1" a="1"/>
  <c r="BO33" i="9" s="1"/>
  <c r="BP34" i="9" s="1" a="1"/>
  <c r="BP34" i="9" s="1"/>
  <c r="BQ35" i="9" s="1" a="1"/>
  <c r="BQ35" i="9" s="1"/>
  <c r="BR36" i="9" s="1" a="1"/>
  <c r="BR36" i="9" s="1"/>
  <c r="BS37" i="9" s="1" a="1"/>
  <c r="BS37" i="9" s="1"/>
  <c r="BT38" i="9" s="1" a="1"/>
  <c r="BT38" i="9" s="1"/>
  <c r="BU39" i="9" s="1" a="1"/>
  <c r="BU39" i="9" s="1"/>
  <c r="BV40" i="9" s="1" a="1"/>
  <c r="BV40" i="9" s="1"/>
  <c r="BW41" i="9" s="1" a="1"/>
  <c r="BW41" i="9" s="1"/>
  <c r="BX42" i="9" s="1" a="1"/>
  <c r="BX42" i="9" s="1"/>
  <c r="BY43" i="9" s="1" a="1"/>
  <c r="BY43" i="9" s="1"/>
  <c r="BZ44" i="9" s="1" a="1"/>
  <c r="BZ44" i="9" s="1"/>
  <c r="CA45" i="9" s="1" a="1"/>
  <c r="CA45" i="9" s="1"/>
  <c r="CB46" i="9" s="1" a="1"/>
  <c r="CB46" i="9" s="1"/>
  <c r="CC47" i="9" s="1" a="1"/>
  <c r="CC47" i="9" s="1"/>
  <c r="CD48" i="9" s="1" a="1"/>
  <c r="CD48" i="9" s="1"/>
  <c r="CE49" i="9" s="1" a="1"/>
  <c r="CE49" i="9" s="1"/>
  <c r="CF50" i="9" s="1" a="1"/>
  <c r="CF50" i="9" s="1"/>
  <c r="CG51" i="9" s="1" a="1"/>
  <c r="CG51" i="9" s="1"/>
  <c r="CH52" i="9" s="1" a="1"/>
  <c r="CH52" i="9" s="1"/>
  <c r="CI53" i="9" s="1" a="1"/>
  <c r="CI53" i="9" s="1"/>
  <c r="CJ54" i="9" s="1" a="1"/>
  <c r="CJ54" i="9" s="1"/>
  <c r="CK55" i="9" s="1" a="1"/>
  <c r="CK55" i="9" s="1"/>
  <c r="CL56" i="9" s="1" a="1"/>
  <c r="CL56" i="9" s="1"/>
  <c r="CM57" i="9" s="1" a="1"/>
  <c r="CM57" i="9" s="1"/>
  <c r="CN58" i="9" s="1" a="1"/>
  <c r="CN58" i="9" s="1"/>
  <c r="CO59" i="9" s="1" a="1"/>
  <c r="CO59" i="9" s="1"/>
  <c r="CP60" i="9" s="1" a="1"/>
  <c r="CP60" i="9" s="1"/>
  <c r="CQ61" i="9" s="1" a="1"/>
  <c r="CQ61" i="9" s="1"/>
  <c r="CR62" i="9" s="1" a="1"/>
  <c r="CR62" i="9" s="1"/>
  <c r="CS63" i="9" s="1" a="1"/>
  <c r="CS63" i="9" s="1"/>
  <c r="CT64" i="9" s="1" a="1"/>
  <c r="CT64" i="9" s="1"/>
  <c r="CU65" i="9" s="1" a="1"/>
  <c r="CU65" i="9" s="1"/>
  <c r="CV66" i="9" s="1" a="1"/>
  <c r="CV66" i="9" s="1"/>
  <c r="CW67" i="9" s="1" a="1"/>
  <c r="CW67" i="9" s="1"/>
  <c r="CX68" i="9" s="1" a="1"/>
  <c r="CX68" i="9" s="1"/>
  <c r="CY69" i="9" s="1" a="1"/>
  <c r="CY69" i="9" s="1"/>
  <c r="CZ70" i="9" s="1" a="1"/>
  <c r="CZ70" i="9" s="1"/>
  <c r="DA71" i="9" s="1" a="1"/>
  <c r="DA71" i="9" s="1"/>
  <c r="DB72" i="9" s="1" a="1"/>
  <c r="DB72" i="9" s="1"/>
  <c r="DC73" i="9" s="1" a="1"/>
  <c r="DC73" i="9" s="1"/>
  <c r="DD74" i="9" s="1" a="1"/>
  <c r="DD74" i="9" s="1"/>
  <c r="DE75" i="9" s="1" a="1"/>
  <c r="DE75" i="9" s="1"/>
  <c r="DF76" i="9" s="1" a="1"/>
  <c r="DF76" i="9" s="1"/>
  <c r="DG77" i="9" s="1" a="1"/>
  <c r="DG77" i="9" s="1"/>
  <c r="AS3" i="9" a="1"/>
  <c r="AS3" i="9" s="1"/>
  <c r="AT4" i="9" s="1" a="1"/>
  <c r="AT4" i="9" s="1"/>
  <c r="AU5" i="9" s="1" a="1"/>
  <c r="AU5" i="9" s="1"/>
  <c r="AV6" i="9" s="1" a="1"/>
  <c r="AV6" i="9" s="1"/>
  <c r="AW7" i="9" s="1" a="1"/>
  <c r="AW7" i="9" s="1"/>
  <c r="AX8" i="9" s="1" a="1"/>
  <c r="AX8" i="9" s="1"/>
  <c r="AY9" i="9" s="1" a="1"/>
  <c r="AY9" i="9" s="1"/>
  <c r="AZ10" i="9" s="1" a="1"/>
  <c r="AZ10" i="9" s="1"/>
  <c r="BA11" i="9" s="1" a="1"/>
  <c r="BA11" i="9" s="1"/>
  <c r="BB12" i="9" s="1" a="1"/>
  <c r="BB12" i="9" s="1"/>
  <c r="BC13" i="9" s="1" a="1"/>
  <c r="BC13" i="9" s="1"/>
  <c r="BD14" i="9" s="1" a="1"/>
  <c r="BD14" i="9" s="1"/>
  <c r="BE15" i="9" s="1" a="1"/>
  <c r="BE15" i="9" s="1"/>
  <c r="BF16" i="9" s="1" a="1"/>
  <c r="BF16" i="9" s="1"/>
  <c r="BG17" i="9" s="1" a="1"/>
  <c r="BG17" i="9" s="1"/>
  <c r="BH18" i="9" s="1" a="1"/>
  <c r="BH18" i="9" s="1"/>
  <c r="BI19" i="9" s="1" a="1"/>
  <c r="BI19" i="9" s="1"/>
  <c r="BJ20" i="9" s="1" a="1"/>
  <c r="BJ20" i="9" s="1"/>
  <c r="BK21" i="9" s="1" a="1"/>
  <c r="BK21" i="9" s="1"/>
  <c r="BL22" i="9" s="1" a="1"/>
  <c r="BL22" i="9" s="1"/>
  <c r="BM23" i="9" s="1" a="1"/>
  <c r="BM23" i="9" s="1"/>
  <c r="BN24" i="9" s="1" a="1"/>
  <c r="BN24" i="9" s="1"/>
  <c r="BO25" i="9" s="1" a="1"/>
  <c r="BO25" i="9" s="1"/>
  <c r="BP26" i="9" s="1" a="1"/>
  <c r="BP26" i="9" s="1"/>
  <c r="BQ27" i="9" s="1" a="1"/>
  <c r="BQ27" i="9" s="1"/>
  <c r="BR28" i="9" s="1" a="1"/>
  <c r="BR28" i="9" s="1"/>
  <c r="BS29" i="9" s="1" a="1"/>
  <c r="BS29" i="9" s="1"/>
  <c r="BT30" i="9" s="1" a="1"/>
  <c r="BT30" i="9" s="1"/>
  <c r="BU31" i="9" s="1" a="1"/>
  <c r="BU31" i="9" s="1"/>
  <c r="BV32" i="9" s="1" a="1"/>
  <c r="BV32" i="9" s="1"/>
  <c r="BW33" i="9" s="1" a="1"/>
  <c r="BW33" i="9" s="1"/>
  <c r="BX34" i="9" s="1" a="1"/>
  <c r="BX34" i="9" s="1"/>
  <c r="BY35" i="9" s="1" a="1"/>
  <c r="BY35" i="9" s="1"/>
  <c r="BZ36" i="9" s="1" a="1"/>
  <c r="BZ36" i="9" s="1"/>
  <c r="CA37" i="9" s="1" a="1"/>
  <c r="CA37" i="9" s="1"/>
  <c r="CB38" i="9" s="1" a="1"/>
  <c r="CB38" i="9" s="1"/>
  <c r="CC39" i="9" s="1" a="1"/>
  <c r="CC39" i="9" s="1"/>
  <c r="CD40" i="9" s="1" a="1"/>
  <c r="CD40" i="9" s="1"/>
  <c r="CE41" i="9" s="1" a="1"/>
  <c r="CE41" i="9" s="1"/>
  <c r="CF42" i="9" s="1" a="1"/>
  <c r="CF42" i="9" s="1"/>
  <c r="CG43" i="9" s="1" a="1"/>
  <c r="CG43" i="9" s="1"/>
  <c r="CH44" i="9" s="1" a="1"/>
  <c r="CH44" i="9" s="1"/>
  <c r="CI45" i="9" s="1" a="1"/>
  <c r="CI45" i="9" s="1"/>
  <c r="CJ46" i="9" s="1" a="1"/>
  <c r="CJ46" i="9" s="1"/>
  <c r="CK47" i="9" s="1" a="1"/>
  <c r="CK47" i="9" s="1"/>
  <c r="CL48" i="9" s="1" a="1"/>
  <c r="CL48" i="9" s="1"/>
  <c r="CM49" i="9" s="1" a="1"/>
  <c r="CM49" i="9" s="1"/>
  <c r="CN50" i="9" s="1" a="1"/>
  <c r="CN50" i="9" s="1"/>
  <c r="CO51" i="9" s="1" a="1"/>
  <c r="CO51" i="9" s="1"/>
  <c r="CP52" i="9" s="1" a="1"/>
  <c r="CP52" i="9" s="1"/>
  <c r="CQ53" i="9" s="1" a="1"/>
  <c r="CQ53" i="9" s="1"/>
  <c r="CR54" i="9" s="1" a="1"/>
  <c r="CR54" i="9" s="1"/>
  <c r="CS55" i="9" s="1" a="1"/>
  <c r="CS55" i="9" s="1"/>
  <c r="CT56" i="9" s="1" a="1"/>
  <c r="CT56" i="9" s="1"/>
  <c r="CU57" i="9" s="1" a="1"/>
  <c r="CU57" i="9" s="1"/>
  <c r="CV58" i="9" s="1" a="1"/>
  <c r="CV58" i="9" s="1"/>
  <c r="CW59" i="9" s="1" a="1"/>
  <c r="CW59" i="9" s="1"/>
  <c r="CX60" i="9" s="1" a="1"/>
  <c r="CX60" i="9" s="1"/>
  <c r="CY61" i="9" s="1" a="1"/>
  <c r="CY61" i="9" s="1"/>
  <c r="CZ62" i="9" s="1" a="1"/>
  <c r="CZ62" i="9" s="1"/>
  <c r="DA63" i="9" s="1" a="1"/>
  <c r="DA63" i="9" s="1"/>
  <c r="DB64" i="9" s="1" a="1"/>
  <c r="DB64" i="9" s="1"/>
  <c r="DC65" i="9" s="1" a="1"/>
  <c r="DC65" i="9" s="1"/>
  <c r="DD66" i="9" s="1" a="1"/>
  <c r="DD66" i="9" s="1"/>
  <c r="DE67" i="9" s="1" a="1"/>
  <c r="DE67" i="9" s="1"/>
  <c r="DF68" i="9" s="1" a="1"/>
  <c r="DF68" i="9" s="1"/>
  <c r="DG69" i="9" s="1" a="1"/>
  <c r="DG69" i="9" s="1"/>
  <c r="AV3" i="9" a="1"/>
  <c r="AV3" i="9" s="1"/>
  <c r="AW4" i="9" s="1" a="1"/>
  <c r="AW4" i="9" s="1"/>
  <c r="AX5" i="9" s="1" a="1"/>
  <c r="AX5" i="9" s="1"/>
  <c r="AY6" i="9" s="1" a="1"/>
  <c r="AY6" i="9" s="1"/>
  <c r="AZ7" i="9" s="1" a="1"/>
  <c r="AZ7" i="9" s="1"/>
  <c r="BA8" i="9" s="1" a="1"/>
  <c r="BA8" i="9" s="1"/>
  <c r="BB9" i="9" s="1" a="1"/>
  <c r="BB9" i="9" s="1"/>
  <c r="BC10" i="9" s="1" a="1"/>
  <c r="BC10" i="9" s="1"/>
  <c r="BD11" i="9" s="1" a="1"/>
  <c r="BD11" i="9" s="1"/>
  <c r="BE12" i="9" s="1" a="1"/>
  <c r="BE12" i="9" s="1"/>
  <c r="BF13" i="9" s="1" a="1"/>
  <c r="BF13" i="9" s="1"/>
  <c r="BG14" i="9" s="1" a="1"/>
  <c r="BG14" i="9" s="1"/>
  <c r="BH15" i="9" s="1" a="1"/>
  <c r="BH15" i="9" s="1"/>
  <c r="BI16" i="9" s="1" a="1"/>
  <c r="BI16" i="9" s="1"/>
  <c r="BJ17" i="9" s="1" a="1"/>
  <c r="BJ17" i="9" s="1"/>
  <c r="BK18" i="9" s="1" a="1"/>
  <c r="BK18" i="9" s="1"/>
  <c r="BL19" i="9" s="1" a="1"/>
  <c r="BL19" i="9" s="1"/>
  <c r="BM20" i="9" s="1" a="1"/>
  <c r="BM20" i="9" s="1"/>
  <c r="BN21" i="9" s="1" a="1"/>
  <c r="BN21" i="9" s="1"/>
  <c r="BO22" i="9" s="1" a="1"/>
  <c r="BO22" i="9" s="1"/>
  <c r="BP23" i="9" s="1" a="1"/>
  <c r="BP23" i="9" s="1"/>
  <c r="BQ24" i="9" s="1" a="1"/>
  <c r="BQ24" i="9" s="1"/>
  <c r="BR25" i="9" s="1" a="1"/>
  <c r="BR25" i="9" s="1"/>
  <c r="BS26" i="9" s="1" a="1"/>
  <c r="BS26" i="9" s="1"/>
  <c r="BT27" i="9" s="1" a="1"/>
  <c r="BT27" i="9" s="1"/>
  <c r="BU28" i="9" s="1" a="1"/>
  <c r="BU28" i="9" s="1"/>
  <c r="BV29" i="9" s="1" a="1"/>
  <c r="BV29" i="9" s="1"/>
  <c r="BW30" i="9" s="1" a="1"/>
  <c r="BW30" i="9" s="1"/>
  <c r="BX31" i="9" s="1" a="1"/>
  <c r="BX31" i="9" s="1"/>
  <c r="BY32" i="9" s="1" a="1"/>
  <c r="BY32" i="9" s="1"/>
  <c r="BZ33" i="9" s="1" a="1"/>
  <c r="BZ33" i="9" s="1"/>
  <c r="CA34" i="9" s="1" a="1"/>
  <c r="CA34" i="9" s="1"/>
  <c r="CB35" i="9" s="1" a="1"/>
  <c r="CB35" i="9" s="1"/>
  <c r="CC36" i="9" s="1" a="1"/>
  <c r="CC36" i="9" s="1"/>
  <c r="CD37" i="9" s="1" a="1"/>
  <c r="CD37" i="9" s="1"/>
  <c r="CE38" i="9" s="1" a="1"/>
  <c r="CE38" i="9" s="1"/>
  <c r="CF39" i="9" s="1" a="1"/>
  <c r="CF39" i="9" s="1"/>
  <c r="CG40" i="9" s="1" a="1"/>
  <c r="CG40" i="9" s="1"/>
  <c r="CH41" i="9" s="1" a="1"/>
  <c r="CH41" i="9" s="1"/>
  <c r="CI42" i="9" s="1" a="1"/>
  <c r="CI42" i="9" s="1"/>
  <c r="CJ43" i="9" s="1" a="1"/>
  <c r="CJ43" i="9" s="1"/>
  <c r="CK44" i="9" s="1" a="1"/>
  <c r="CK44" i="9" s="1"/>
  <c r="CL45" i="9" s="1" a="1"/>
  <c r="CL45" i="9" s="1"/>
  <c r="CM46" i="9" s="1" a="1"/>
  <c r="CM46" i="9" s="1"/>
  <c r="CN47" i="9" s="1" a="1"/>
  <c r="CN47" i="9" s="1"/>
  <c r="CO48" i="9" s="1" a="1"/>
  <c r="CO48" i="9" s="1"/>
  <c r="CP49" i="9" s="1" a="1"/>
  <c r="CP49" i="9" s="1"/>
  <c r="CQ50" i="9" s="1" a="1"/>
  <c r="CQ50" i="9" s="1"/>
  <c r="CR51" i="9" s="1" a="1"/>
  <c r="CR51" i="9" s="1"/>
  <c r="CS52" i="9" s="1" a="1"/>
  <c r="CS52" i="9" s="1"/>
  <c r="CT53" i="9" s="1" a="1"/>
  <c r="CT53" i="9" s="1"/>
  <c r="CU54" i="9" s="1" a="1"/>
  <c r="CU54" i="9" s="1"/>
  <c r="CV55" i="9" s="1" a="1"/>
  <c r="CV55" i="9" s="1"/>
  <c r="CW56" i="9" s="1" a="1"/>
  <c r="CW56" i="9" s="1"/>
  <c r="CX57" i="9" s="1" a="1"/>
  <c r="CX57" i="9" s="1"/>
  <c r="CY58" i="9" s="1" a="1"/>
  <c r="CY58" i="9" s="1"/>
  <c r="CZ59" i="9" s="1" a="1"/>
  <c r="CZ59" i="9" s="1"/>
  <c r="DA60" i="9" s="1" a="1"/>
  <c r="DA60" i="9" s="1"/>
  <c r="DB61" i="9" s="1" a="1"/>
  <c r="DB61" i="9" s="1"/>
  <c r="DC62" i="9" s="1" a="1"/>
  <c r="DC62" i="9" s="1"/>
  <c r="DD63" i="9" s="1" a="1"/>
  <c r="DD63" i="9" s="1"/>
  <c r="DE64" i="9" s="1" a="1"/>
  <c r="DE64" i="9" s="1"/>
  <c r="DF65" i="9" s="1" a="1"/>
  <c r="DF65" i="9" s="1"/>
  <c r="DG66" i="9" s="1" a="1"/>
  <c r="DG66" i="9" s="1"/>
  <c r="BH3" i="9"/>
  <c r="BI4" i="9" s="1" a="1"/>
  <c r="BI4" i="9" s="1"/>
  <c r="BJ5" i="9" s="1" a="1"/>
  <c r="BJ5" i="9" s="1"/>
  <c r="BK6" i="9" s="1" a="1"/>
  <c r="BK6" i="9" s="1"/>
  <c r="BL7" i="9" s="1" a="1"/>
  <c r="BL7" i="9" s="1"/>
  <c r="BM8" i="9" s="1" a="1"/>
  <c r="BM8" i="9" s="1"/>
  <c r="BN9" i="9" s="1" a="1"/>
  <c r="BN9" i="9" s="1"/>
  <c r="BO10" i="9" s="1" a="1"/>
  <c r="BO10" i="9" s="1"/>
  <c r="BP11" i="9" s="1" a="1"/>
  <c r="BP11" i="9" s="1"/>
  <c r="BQ12" i="9" s="1" a="1"/>
  <c r="BQ12" i="9" s="1"/>
  <c r="BR13" i="9" s="1" a="1"/>
  <c r="BR13" i="9" s="1"/>
  <c r="BS14" i="9" s="1" a="1"/>
  <c r="BS14" i="9" s="1"/>
  <c r="BT15" i="9" s="1" a="1"/>
  <c r="BT15" i="9" s="1"/>
  <c r="BU16" i="9" s="1" a="1"/>
  <c r="BU16" i="9" s="1"/>
  <c r="BV17" i="9" s="1" a="1"/>
  <c r="BV17" i="9" s="1"/>
  <c r="BW18" i="9" s="1" a="1"/>
  <c r="BW18" i="9" s="1"/>
  <c r="BX19" i="9" s="1" a="1"/>
  <c r="BX19" i="9" s="1"/>
  <c r="BY20" i="9" s="1" a="1"/>
  <c r="BY20" i="9" s="1"/>
  <c r="BZ21" i="9" s="1" a="1"/>
  <c r="BZ21" i="9" s="1"/>
  <c r="CA22" i="9" s="1" a="1"/>
  <c r="CA22" i="9" s="1"/>
  <c r="CB23" i="9" s="1" a="1"/>
  <c r="CB23" i="9" s="1"/>
  <c r="CC24" i="9" s="1" a="1"/>
  <c r="CC24" i="9" s="1"/>
  <c r="CD25" i="9" s="1" a="1"/>
  <c r="CD25" i="9" s="1"/>
  <c r="CE26" i="9" s="1" a="1"/>
  <c r="CE26" i="9" s="1"/>
  <c r="CF27" i="9" s="1" a="1"/>
  <c r="CF27" i="9" s="1"/>
  <c r="CG28" i="9" s="1" a="1"/>
  <c r="CG28" i="9" s="1"/>
  <c r="CH29" i="9" s="1" a="1"/>
  <c r="CH29" i="9" s="1"/>
  <c r="CI30" i="9" s="1" a="1"/>
  <c r="CI30" i="9" s="1"/>
  <c r="CJ31" i="9" s="1" a="1"/>
  <c r="CJ31" i="9" s="1"/>
  <c r="CK32" i="9" s="1" a="1"/>
  <c r="CK32" i="9" s="1"/>
  <c r="CL33" i="9" s="1" a="1"/>
  <c r="CL33" i="9" s="1"/>
  <c r="CM34" i="9" s="1" a="1"/>
  <c r="CM34" i="9" s="1"/>
  <c r="CN35" i="9" s="1" a="1"/>
  <c r="CN35" i="9" s="1"/>
  <c r="CO36" i="9" s="1" a="1"/>
  <c r="CO36" i="9" s="1"/>
  <c r="CP37" i="9" s="1" a="1"/>
  <c r="CP37" i="9" s="1"/>
  <c r="CQ38" i="9" s="1" a="1"/>
  <c r="CQ38" i="9" s="1"/>
  <c r="CR39" i="9" s="1" a="1"/>
  <c r="CR39" i="9" s="1"/>
  <c r="CS40" i="9" s="1" a="1"/>
  <c r="CS40" i="9" s="1"/>
  <c r="CT41" i="9" s="1" a="1"/>
  <c r="CT41" i="9" s="1"/>
  <c r="CU42" i="9" s="1" a="1"/>
  <c r="CU42" i="9" s="1"/>
  <c r="CV43" i="9" s="1" a="1"/>
  <c r="CV43" i="9" s="1"/>
  <c r="CW44" i="9" s="1" a="1"/>
  <c r="CW44" i="9" s="1"/>
  <c r="CX45" i="9" s="1" a="1"/>
  <c r="CX45" i="9" s="1"/>
  <c r="CY46" i="9" s="1" a="1"/>
  <c r="CY46" i="9" s="1"/>
  <c r="CZ47" i="9" s="1" a="1"/>
  <c r="CZ47" i="9" s="1"/>
  <c r="DA48" i="9" s="1" a="1"/>
  <c r="DA48" i="9" s="1"/>
  <c r="DB49" i="9" s="1" a="1"/>
  <c r="DB49" i="9" s="1"/>
  <c r="DC50" i="9" s="1" a="1"/>
  <c r="DC50" i="9" s="1"/>
  <c r="DD51" i="9" s="1" a="1"/>
  <c r="DD51" i="9" s="1"/>
  <c r="DE52" i="9" s="1" a="1"/>
  <c r="DE52" i="9" s="1"/>
  <c r="DF53" i="9" s="1" a="1"/>
  <c r="DF53" i="9" s="1"/>
  <c r="DG54" i="9" s="1" a="1"/>
  <c r="DG54" i="9" s="1"/>
  <c r="BI3" i="9" a="1"/>
  <c r="BI3" i="9" s="1"/>
  <c r="BJ4" i="9" s="1" a="1"/>
  <c r="BJ4" i="9" s="1"/>
  <c r="BK5" i="9" s="1" a="1"/>
  <c r="BK5" i="9" s="1"/>
  <c r="BL6" i="9" s="1" a="1"/>
  <c r="BL6" i="9" s="1"/>
  <c r="BM7" i="9" s="1" a="1"/>
  <c r="BM7" i="9" s="1"/>
  <c r="BN8" i="9" s="1" a="1"/>
  <c r="BN8" i="9" s="1"/>
  <c r="BO9" i="9" s="1" a="1"/>
  <c r="BO9" i="9" s="1"/>
  <c r="BP10" i="9" s="1" a="1"/>
  <c r="BP10" i="9" s="1"/>
  <c r="BQ11" i="9" s="1" a="1"/>
  <c r="BQ11" i="9" s="1"/>
  <c r="BR12" i="9" s="1" a="1"/>
  <c r="BR12" i="9" s="1"/>
  <c r="BS13" i="9" s="1" a="1"/>
  <c r="BS13" i="9" s="1"/>
  <c r="BT14" i="9" s="1" a="1"/>
  <c r="BT14" i="9" s="1"/>
  <c r="BU15" i="9" s="1" a="1"/>
  <c r="BU15" i="9" s="1"/>
  <c r="BV16" i="9" s="1" a="1"/>
  <c r="BV16" i="9" s="1"/>
  <c r="BW17" i="9" s="1" a="1"/>
  <c r="BW17" i="9" s="1"/>
  <c r="BX18" i="9" s="1" a="1"/>
  <c r="BX18" i="9" s="1"/>
  <c r="BY19" i="9" s="1" a="1"/>
  <c r="BY19" i="9" s="1"/>
  <c r="BZ20" i="9" s="1" a="1"/>
  <c r="BZ20" i="9" s="1"/>
  <c r="CA21" i="9" s="1" a="1"/>
  <c r="CA21" i="9" s="1"/>
  <c r="CB22" i="9" s="1" a="1"/>
  <c r="CB22" i="9" s="1"/>
  <c r="CC23" i="9" s="1" a="1"/>
  <c r="CC23" i="9" s="1"/>
  <c r="CD24" i="9" s="1" a="1"/>
  <c r="CD24" i="9" s="1"/>
  <c r="CE25" i="9" s="1" a="1"/>
  <c r="CE25" i="9" s="1"/>
  <c r="CF26" i="9" s="1" a="1"/>
  <c r="CF26" i="9" s="1"/>
  <c r="CG27" i="9" s="1" a="1"/>
  <c r="CG27" i="9" s="1"/>
  <c r="CH28" i="9" s="1" a="1"/>
  <c r="CH28" i="9" s="1"/>
  <c r="CI29" i="9" s="1" a="1"/>
  <c r="CI29" i="9" s="1"/>
  <c r="CJ30" i="9" s="1" a="1"/>
  <c r="CJ30" i="9" s="1"/>
  <c r="CK31" i="9" s="1" a="1"/>
  <c r="CK31" i="9" s="1"/>
  <c r="CL32" i="9" s="1" a="1"/>
  <c r="CL32" i="9" s="1"/>
  <c r="CM33" i="9" s="1" a="1"/>
  <c r="CM33" i="9" s="1"/>
  <c r="CN34" i="9" s="1" a="1"/>
  <c r="CN34" i="9" s="1"/>
  <c r="CO35" i="9" s="1" a="1"/>
  <c r="CO35" i="9" s="1"/>
  <c r="CP36" i="9" s="1" a="1"/>
  <c r="CP36" i="9" s="1"/>
  <c r="CQ37" i="9" s="1" a="1"/>
  <c r="CQ37" i="9" s="1"/>
  <c r="CR38" i="9" s="1" a="1"/>
  <c r="CR38" i="9" s="1"/>
  <c r="CS39" i="9" s="1" a="1"/>
  <c r="CS39" i="9" s="1"/>
  <c r="CT40" i="9" s="1" a="1"/>
  <c r="CT40" i="9" s="1"/>
  <c r="CU41" i="9" s="1" a="1"/>
  <c r="CU41" i="9" s="1"/>
  <c r="CV42" i="9" s="1" a="1"/>
  <c r="CV42" i="9" s="1"/>
  <c r="CW43" i="9" s="1" a="1"/>
  <c r="CW43" i="9" s="1"/>
  <c r="CX44" i="9" s="1" a="1"/>
  <c r="CX44" i="9" s="1"/>
  <c r="CY45" i="9" s="1" a="1"/>
  <c r="CY45" i="9" s="1"/>
  <c r="CZ46" i="9" s="1" a="1"/>
  <c r="CZ46" i="9" s="1"/>
  <c r="DA47" i="9" s="1" a="1"/>
  <c r="DA47" i="9" s="1"/>
  <c r="DB48" i="9" s="1" a="1"/>
  <c r="DB48" i="9" s="1"/>
  <c r="DC49" i="9" s="1" a="1"/>
  <c r="DC49" i="9" s="1"/>
  <c r="DD50" i="9" s="1" a="1"/>
  <c r="DD50" i="9" s="1"/>
  <c r="DE51" i="9" s="1" a="1"/>
  <c r="DE51" i="9" s="1"/>
  <c r="DF52" i="9" s="1" a="1"/>
  <c r="DF52" i="9" s="1"/>
  <c r="DG53" i="9" s="1" a="1"/>
  <c r="DG53" i="9" s="1"/>
  <c r="CG3" i="9" a="1"/>
  <c r="CG3" i="9" s="1"/>
  <c r="CH4" i="9" s="1" a="1"/>
  <c r="CH4" i="9" s="1"/>
  <c r="CI5" i="9" s="1" a="1"/>
  <c r="CI5" i="9" s="1"/>
  <c r="CJ6" i="9" s="1" a="1"/>
  <c r="CJ6" i="9" s="1"/>
  <c r="CK7" i="9" s="1" a="1"/>
  <c r="CK7" i="9" s="1"/>
  <c r="CL8" i="9" s="1" a="1"/>
  <c r="CL8" i="9" s="1"/>
  <c r="CM9" i="9" s="1" a="1"/>
  <c r="CM9" i="9" s="1"/>
  <c r="CN10" i="9" s="1" a="1"/>
  <c r="CN10" i="9" s="1"/>
  <c r="CO11" i="9" s="1" a="1"/>
  <c r="CO11" i="9" s="1"/>
  <c r="CP12" i="9" s="1" a="1"/>
  <c r="CP12" i="9" s="1"/>
  <c r="CQ13" i="9" s="1" a="1"/>
  <c r="CQ13" i="9" s="1"/>
  <c r="CR14" i="9" s="1" a="1"/>
  <c r="CR14" i="9" s="1"/>
  <c r="CS15" i="9" s="1" a="1"/>
  <c r="CS15" i="9" s="1"/>
  <c r="CT16" i="9" s="1" a="1"/>
  <c r="CT16" i="9" s="1"/>
  <c r="CU17" i="9" s="1" a="1"/>
  <c r="CU17" i="9" s="1"/>
  <c r="CV18" i="9" s="1" a="1"/>
  <c r="CV18" i="9" s="1"/>
  <c r="CW19" i="9" s="1" a="1"/>
  <c r="CW19" i="9" s="1"/>
  <c r="CX20" i="9" s="1" a="1"/>
  <c r="CX20" i="9" s="1"/>
  <c r="CY21" i="9" s="1" a="1"/>
  <c r="CY21" i="9" s="1"/>
  <c r="CZ22" i="9" s="1" a="1"/>
  <c r="CZ22" i="9" s="1"/>
  <c r="DA23" i="9" s="1" a="1"/>
  <c r="DA23" i="9" s="1"/>
  <c r="DB24" i="9" s="1" a="1"/>
  <c r="DB24" i="9" s="1"/>
  <c r="DC25" i="9" s="1" a="1"/>
  <c r="DC25" i="9" s="1"/>
  <c r="DD26" i="9" s="1" a="1"/>
  <c r="DD26" i="9" s="1"/>
  <c r="DE27" i="9" s="1" a="1"/>
  <c r="DE27" i="9" s="1"/>
  <c r="DF28" i="9" s="1" a="1"/>
  <c r="DF28" i="9" s="1"/>
  <c r="DG29" i="9" s="1" a="1"/>
  <c r="DG29" i="9" s="1"/>
  <c r="C4" i="9"/>
  <c r="I4" i="9"/>
  <c r="J4" i="9"/>
  <c r="AK4" i="9"/>
  <c r="AL5" i="9" s="1" a="1"/>
  <c r="AL5" i="9" s="1"/>
  <c r="AM6" i="9" s="1" a="1"/>
  <c r="AM6" i="9" s="1"/>
  <c r="AN7" i="9" s="1" a="1"/>
  <c r="AN7" i="9" s="1"/>
  <c r="AO8" i="9" s="1" a="1"/>
  <c r="AO8" i="9" s="1"/>
  <c r="AP9" i="9" s="1" a="1"/>
  <c r="AP9" i="9" s="1"/>
  <c r="AQ10" i="9" s="1" a="1"/>
  <c r="AQ10" i="9" s="1"/>
  <c r="AR11" i="9" s="1" a="1"/>
  <c r="AR11" i="9" s="1"/>
  <c r="AS12" i="9" s="1" a="1"/>
  <c r="AS12" i="9" s="1"/>
  <c r="AT13" i="9" s="1" a="1"/>
  <c r="AT13" i="9" s="1"/>
  <c r="AU14" i="9" s="1" a="1"/>
  <c r="AU14" i="9" s="1"/>
  <c r="AV15" i="9" s="1" a="1"/>
  <c r="AV15" i="9" s="1"/>
  <c r="AW16" i="9" s="1" a="1"/>
  <c r="AW16" i="9" s="1"/>
  <c r="AX17" i="9" s="1" a="1"/>
  <c r="AX17" i="9" s="1"/>
  <c r="AY18" i="9" s="1" a="1"/>
  <c r="AY18" i="9" s="1"/>
  <c r="AZ19" i="9" s="1" a="1"/>
  <c r="AZ19" i="9" s="1"/>
  <c r="BA20" i="9" s="1" a="1"/>
  <c r="BA20" i="9" s="1"/>
  <c r="BB21" i="9" s="1" a="1"/>
  <c r="BB21" i="9" s="1"/>
  <c r="BC22" i="9" s="1" a="1"/>
  <c r="BC22" i="9" s="1"/>
  <c r="BD23" i="9" s="1" a="1"/>
  <c r="BD23" i="9" s="1"/>
  <c r="BE24" i="9" s="1" a="1"/>
  <c r="BE24" i="9" s="1"/>
  <c r="BF25" i="9" s="1" a="1"/>
  <c r="BF25" i="9" s="1"/>
  <c r="BG26" i="9" s="1" a="1"/>
  <c r="BG26" i="9" s="1"/>
  <c r="BH27" i="9" s="1" a="1"/>
  <c r="BH27" i="9" s="1"/>
  <c r="BI28" i="9" s="1" a="1"/>
  <c r="BI28" i="9" s="1"/>
  <c r="BJ29" i="9" s="1" a="1"/>
  <c r="BJ29" i="9" s="1"/>
  <c r="BK30" i="9" s="1" a="1"/>
  <c r="BK30" i="9" s="1"/>
  <c r="BL31" i="9" s="1" a="1"/>
  <c r="BL31" i="9" s="1"/>
  <c r="BM32" i="9" s="1" a="1"/>
  <c r="BM32" i="9" s="1"/>
  <c r="BN33" i="9" s="1" a="1"/>
  <c r="BN33" i="9" s="1"/>
  <c r="BO34" i="9" s="1" a="1"/>
  <c r="BO34" i="9" s="1"/>
  <c r="BP35" i="9" s="1" a="1"/>
  <c r="BP35" i="9" s="1"/>
  <c r="BQ36" i="9" s="1" a="1"/>
  <c r="BQ36" i="9" s="1"/>
  <c r="BR37" i="9" s="1" a="1"/>
  <c r="BR37" i="9" s="1"/>
  <c r="BS38" i="9" s="1" a="1"/>
  <c r="BS38" i="9" s="1"/>
  <c r="BT39" i="9" s="1" a="1"/>
  <c r="BT39" i="9" s="1"/>
  <c r="BU40" i="9" s="1" a="1"/>
  <c r="BU40" i="9" s="1"/>
  <c r="BV41" i="9" s="1" a="1"/>
  <c r="BV41" i="9" s="1"/>
  <c r="BW42" i="9" s="1" a="1"/>
  <c r="BW42" i="9" s="1"/>
  <c r="BX43" i="9" s="1" a="1"/>
  <c r="BX43" i="9" s="1"/>
  <c r="BY44" i="9" s="1" a="1"/>
  <c r="BY44" i="9" s="1"/>
  <c r="BZ45" i="9" s="1" a="1"/>
  <c r="BZ45" i="9" s="1"/>
  <c r="CA46" i="9" s="1" a="1"/>
  <c r="CA46" i="9" s="1"/>
  <c r="CB47" i="9" s="1" a="1"/>
  <c r="CB47" i="9" s="1"/>
  <c r="CC48" i="9" s="1" a="1"/>
  <c r="CC48" i="9" s="1"/>
  <c r="CD49" i="9" s="1" a="1"/>
  <c r="CD49" i="9" s="1"/>
  <c r="CE50" i="9" s="1" a="1"/>
  <c r="CE50" i="9" s="1"/>
  <c r="CF51" i="9" s="1" a="1"/>
  <c r="CF51" i="9" s="1"/>
  <c r="CG52" i="9" s="1" a="1"/>
  <c r="CG52" i="9" s="1"/>
  <c r="CH53" i="9" s="1" a="1"/>
  <c r="CH53" i="9" s="1"/>
  <c r="CI54" i="9" s="1" a="1"/>
  <c r="CI54" i="9" s="1"/>
  <c r="CJ55" i="9" s="1" a="1"/>
  <c r="CJ55" i="9" s="1"/>
  <c r="CK56" i="9" s="1" a="1"/>
  <c r="CK56" i="9" s="1"/>
  <c r="CL57" i="9" s="1" a="1"/>
  <c r="CL57" i="9" s="1"/>
  <c r="CM58" i="9" s="1" a="1"/>
  <c r="CM58" i="9" s="1"/>
  <c r="CN59" i="9" s="1" a="1"/>
  <c r="CN59" i="9" s="1"/>
  <c r="CO60" i="9" s="1" a="1"/>
  <c r="CO60" i="9" s="1"/>
  <c r="CP61" i="9" s="1" a="1"/>
  <c r="CP61" i="9" s="1"/>
  <c r="CQ62" i="9" s="1" a="1"/>
  <c r="CQ62" i="9" s="1"/>
  <c r="CR63" i="9" s="1" a="1"/>
  <c r="CR63" i="9" s="1"/>
  <c r="CS64" i="9" s="1" a="1"/>
  <c r="CS64" i="9" s="1"/>
  <c r="CT65" i="9" s="1" a="1"/>
  <c r="CT65" i="9" s="1"/>
  <c r="CU66" i="9" s="1" a="1"/>
  <c r="CU66" i="9" s="1"/>
  <c r="CV67" i="9" s="1" a="1"/>
  <c r="CV67" i="9" s="1"/>
  <c r="CW68" i="9" s="1" a="1"/>
  <c r="CW68" i="9" s="1"/>
  <c r="CX69" i="9" s="1" a="1"/>
  <c r="CX69" i="9" s="1"/>
  <c r="CY70" i="9" s="1" a="1"/>
  <c r="CY70" i="9" s="1"/>
  <c r="CZ71" i="9" s="1" a="1"/>
  <c r="CZ71" i="9" s="1"/>
  <c r="DA72" i="9" s="1" a="1"/>
  <c r="DA72" i="9" s="1"/>
  <c r="DB73" i="9" s="1" a="1"/>
  <c r="DB73" i="9" s="1"/>
  <c r="DC74" i="9" s="1" a="1"/>
  <c r="DC74" i="9" s="1"/>
  <c r="DD75" i="9" s="1" a="1"/>
  <c r="DD75" i="9" s="1"/>
  <c r="DE76" i="9" s="1" a="1"/>
  <c r="DE76" i="9" s="1"/>
  <c r="DF77" i="9" s="1" a="1"/>
  <c r="DF77" i="9" s="1"/>
  <c r="DG78" i="9" s="1" a="1"/>
  <c r="DG78" i="9" s="1"/>
  <c r="C5" i="9"/>
  <c r="I5" i="9"/>
  <c r="J5" i="9"/>
  <c r="O5" i="9" a="1"/>
  <c r="O5" i="9" s="1"/>
  <c r="P6" i="9" s="1" a="1"/>
  <c r="P6" i="9" s="1"/>
  <c r="Q7" i="9" s="1" a="1"/>
  <c r="Q7" i="9" s="1"/>
  <c r="R8" i="9" s="1" a="1"/>
  <c r="R8" i="9" s="1"/>
  <c r="S9" i="9" s="1" a="1"/>
  <c r="S9" i="9" s="1"/>
  <c r="T10" i="9" s="1" a="1"/>
  <c r="T10" i="9" s="1"/>
  <c r="U11" i="9" s="1" a="1"/>
  <c r="U11" i="9" s="1"/>
  <c r="V12" i="9" s="1" a="1"/>
  <c r="V12" i="9" s="1"/>
  <c r="W13" i="9" s="1" a="1"/>
  <c r="W13" i="9" s="1"/>
  <c r="X14" i="9" s="1" a="1"/>
  <c r="X14" i="9" s="1"/>
  <c r="Y15" i="9" s="1" a="1"/>
  <c r="Y15" i="9" s="1"/>
  <c r="Z16" i="9" s="1" a="1"/>
  <c r="Z16" i="9" s="1"/>
  <c r="AA17" i="9" s="1" a="1"/>
  <c r="AA17" i="9" s="1"/>
  <c r="AB18" i="9" s="1" a="1"/>
  <c r="AB18" i="9" s="1"/>
  <c r="AC19" i="9" s="1" a="1"/>
  <c r="AC19" i="9" s="1"/>
  <c r="AD20" i="9" s="1" a="1"/>
  <c r="AD20" i="9" s="1"/>
  <c r="AE21" i="9" s="1" a="1"/>
  <c r="AE21" i="9" s="1"/>
  <c r="AF22" i="9" s="1" a="1"/>
  <c r="AF22" i="9" s="1"/>
  <c r="AG23" i="9" s="1" a="1"/>
  <c r="AG23" i="9" s="1"/>
  <c r="AH24" i="9" s="1" a="1"/>
  <c r="AH24" i="9" s="1"/>
  <c r="AI25" i="9" s="1" a="1"/>
  <c r="AI25" i="9" s="1"/>
  <c r="AJ26" i="9" s="1" a="1"/>
  <c r="AJ26" i="9" s="1"/>
  <c r="AK27" i="9" s="1" a="1"/>
  <c r="AK27" i="9" s="1"/>
  <c r="AL28" i="9" s="1" a="1"/>
  <c r="AL28" i="9" s="1"/>
  <c r="AM29" i="9" s="1" a="1"/>
  <c r="AM29" i="9" s="1"/>
  <c r="AN30" i="9" s="1" a="1"/>
  <c r="AN30" i="9" s="1"/>
  <c r="AO31" i="9" s="1" a="1"/>
  <c r="AO31" i="9" s="1"/>
  <c r="AP32" i="9" s="1" a="1"/>
  <c r="AP32" i="9" s="1"/>
  <c r="AQ33" i="9" s="1" a="1"/>
  <c r="AQ33" i="9" s="1"/>
  <c r="AR34" i="9" s="1" a="1"/>
  <c r="AR34" i="9" s="1"/>
  <c r="AS35" i="9" s="1" a="1"/>
  <c r="AS35" i="9" s="1"/>
  <c r="AT36" i="9" s="1" a="1"/>
  <c r="AT36" i="9" s="1"/>
  <c r="AU37" i="9" s="1" a="1"/>
  <c r="AU37" i="9" s="1"/>
  <c r="AV38" i="9" s="1" a="1"/>
  <c r="AV38" i="9" s="1"/>
  <c r="AW39" i="9" s="1" a="1"/>
  <c r="AW39" i="9" s="1"/>
  <c r="AX40" i="9" s="1" a="1"/>
  <c r="AX40" i="9" s="1"/>
  <c r="AY41" i="9" s="1" a="1"/>
  <c r="AY41" i="9" s="1"/>
  <c r="AZ42" i="9" s="1" a="1"/>
  <c r="AZ42" i="9" s="1"/>
  <c r="BA43" i="9" s="1" a="1"/>
  <c r="BA43" i="9" s="1"/>
  <c r="BB44" i="9" s="1" a="1"/>
  <c r="BB44" i="9" s="1"/>
  <c r="BC45" i="9" s="1" a="1"/>
  <c r="BC45" i="9" s="1"/>
  <c r="BD46" i="9" s="1" a="1"/>
  <c r="BD46" i="9" s="1"/>
  <c r="BE47" i="9" s="1" a="1"/>
  <c r="BE47" i="9" s="1"/>
  <c r="BF48" i="9" s="1" a="1"/>
  <c r="BF48" i="9" s="1"/>
  <c r="BG49" i="9" s="1" a="1"/>
  <c r="BG49" i="9" s="1"/>
  <c r="BH50" i="9" s="1" a="1"/>
  <c r="BH50" i="9" s="1"/>
  <c r="BI51" i="9" s="1" a="1"/>
  <c r="BI51" i="9" s="1"/>
  <c r="BJ52" i="9" s="1" a="1"/>
  <c r="BJ52" i="9" s="1"/>
  <c r="BK53" i="9" s="1" a="1"/>
  <c r="BK53" i="9" s="1"/>
  <c r="BL54" i="9" s="1" a="1"/>
  <c r="BL54" i="9" s="1"/>
  <c r="BM55" i="9" s="1" a="1"/>
  <c r="BM55" i="9" s="1"/>
  <c r="BN56" i="9" s="1" a="1"/>
  <c r="BN56" i="9" s="1"/>
  <c r="BO57" i="9" s="1" a="1"/>
  <c r="BO57" i="9" s="1"/>
  <c r="BP58" i="9" s="1" a="1"/>
  <c r="BP58" i="9" s="1"/>
  <c r="BQ59" i="9" s="1" a="1"/>
  <c r="BQ59" i="9" s="1"/>
  <c r="BR60" i="9" s="1" a="1"/>
  <c r="BR60" i="9" s="1"/>
  <c r="BS61" i="9" s="1" a="1"/>
  <c r="BS61" i="9" s="1"/>
  <c r="BT62" i="9" s="1" a="1"/>
  <c r="BT62" i="9" s="1"/>
  <c r="BU63" i="9" s="1" a="1"/>
  <c r="BU63" i="9" s="1"/>
  <c r="BV64" i="9" s="1" a="1"/>
  <c r="BV64" i="9" s="1"/>
  <c r="BW65" i="9" s="1" a="1"/>
  <c r="BW65" i="9" s="1"/>
  <c r="BX66" i="9" s="1" a="1"/>
  <c r="BX66" i="9" s="1"/>
  <c r="BY67" i="9" s="1" a="1"/>
  <c r="BY67" i="9" s="1"/>
  <c r="BZ68" i="9" s="1" a="1"/>
  <c r="BZ68" i="9" s="1"/>
  <c r="CA69" i="9" s="1" a="1"/>
  <c r="CA69" i="9" s="1"/>
  <c r="CB70" i="9" s="1" a="1"/>
  <c r="CB70" i="9" s="1"/>
  <c r="CC71" i="9" s="1" a="1"/>
  <c r="CC71" i="9" s="1"/>
  <c r="CD72" i="9" s="1" a="1"/>
  <c r="CD72" i="9" s="1"/>
  <c r="CE73" i="9" s="1" a="1"/>
  <c r="CE73" i="9" s="1"/>
  <c r="CF74" i="9" s="1" a="1"/>
  <c r="CF74" i="9" s="1"/>
  <c r="CG75" i="9" s="1" a="1"/>
  <c r="CG75" i="9" s="1"/>
  <c r="CH76" i="9" s="1" a="1"/>
  <c r="CH76" i="9" s="1"/>
  <c r="CI77" i="9" s="1" a="1"/>
  <c r="CI77" i="9" s="1"/>
  <c r="CJ78" i="9" s="1" a="1"/>
  <c r="CJ78" i="9" s="1"/>
  <c r="CK79" i="9" s="1" a="1"/>
  <c r="CK79" i="9" s="1"/>
  <c r="CL80" i="9" s="1" a="1"/>
  <c r="CL80" i="9" s="1"/>
  <c r="CM81" i="9" s="1" a="1"/>
  <c r="CM81" i="9" s="1"/>
  <c r="CN82" i="9" s="1" a="1"/>
  <c r="CN82" i="9" s="1"/>
  <c r="CO83" i="9" s="1" a="1"/>
  <c r="CO83" i="9" s="1"/>
  <c r="CP84" i="9" s="1" a="1"/>
  <c r="CP84" i="9" s="1"/>
  <c r="CQ85" i="9" s="1" a="1"/>
  <c r="CQ85" i="9" s="1"/>
  <c r="CR86" i="9" s="1" a="1"/>
  <c r="CR86" i="9" s="1"/>
  <c r="CS87" i="9" s="1" a="1"/>
  <c r="CS87" i="9" s="1"/>
  <c r="CT88" i="9" s="1" a="1"/>
  <c r="CT88" i="9" s="1"/>
  <c r="CU89" i="9" s="1" a="1"/>
  <c r="CU89" i="9" s="1"/>
  <c r="CV90" i="9" s="1" a="1"/>
  <c r="CV90" i="9" s="1"/>
  <c r="CW91" i="9" s="1" a="1"/>
  <c r="CW91" i="9" s="1"/>
  <c r="CX92" i="9" s="1" a="1"/>
  <c r="CX92" i="9" s="1"/>
  <c r="CY93" i="9" s="1" a="1"/>
  <c r="CY93" i="9" s="1"/>
  <c r="CZ94" i="9" s="1" a="1"/>
  <c r="CZ94" i="9" s="1"/>
  <c r="DA95" i="9" s="1" a="1"/>
  <c r="DA95" i="9" s="1"/>
  <c r="DB96" i="9" s="1" a="1"/>
  <c r="DB96" i="9" s="1"/>
  <c r="DC97" i="9" s="1" a="1"/>
  <c r="DC97" i="9" s="1"/>
  <c r="DD98" i="9" s="1" a="1"/>
  <c r="DD98" i="9" s="1"/>
  <c r="DE99" i="9" s="1" a="1"/>
  <c r="DE99" i="9" s="1"/>
  <c r="DF100" i="9" s="1" a="1"/>
  <c r="DF100" i="9" s="1"/>
  <c r="DG101" i="9" s="1" a="1"/>
  <c r="DG101" i="9" s="1"/>
  <c r="C6" i="9"/>
  <c r="I6" i="9"/>
  <c r="J6" i="9"/>
  <c r="C7" i="9"/>
  <c r="I7" i="9"/>
  <c r="J7" i="9"/>
  <c r="T7" i="9" a="1"/>
  <c r="T7" i="9" s="1"/>
  <c r="U8" i="9" s="1" a="1"/>
  <c r="U8" i="9" s="1"/>
  <c r="V9" i="9" s="1" a="1"/>
  <c r="V9" i="9" s="1"/>
  <c r="W10" i="9" s="1" a="1"/>
  <c r="W10" i="9" s="1"/>
  <c r="X11" i="9" s="1" a="1"/>
  <c r="X11" i="9" s="1"/>
  <c r="Y12" i="9" s="1" a="1"/>
  <c r="Y12" i="9" s="1"/>
  <c r="Z13" i="9" s="1" a="1"/>
  <c r="Z13" i="9" s="1"/>
  <c r="AA14" i="9" s="1" a="1"/>
  <c r="AA14" i="9" s="1"/>
  <c r="AB15" i="9" s="1" a="1"/>
  <c r="AB15" i="9" s="1"/>
  <c r="AC16" i="9" s="1" a="1"/>
  <c r="AC16" i="9" s="1"/>
  <c r="AD17" i="9" s="1" a="1"/>
  <c r="AD17" i="9" s="1"/>
  <c r="AE18" i="9" s="1" a="1"/>
  <c r="AE18" i="9" s="1"/>
  <c r="AF19" i="9" s="1" a="1"/>
  <c r="AF19" i="9" s="1"/>
  <c r="AG20" i="9" s="1" a="1"/>
  <c r="AG20" i="9" s="1"/>
  <c r="AH21" i="9" s="1" a="1"/>
  <c r="AH21" i="9" s="1"/>
  <c r="AI22" i="9" s="1" a="1"/>
  <c r="AI22" i="9" s="1"/>
  <c r="AJ23" i="9" s="1" a="1"/>
  <c r="AJ23" i="9" s="1"/>
  <c r="AK24" i="9" s="1" a="1"/>
  <c r="AK24" i="9" s="1"/>
  <c r="AL25" i="9" s="1" a="1"/>
  <c r="AL25" i="9" s="1"/>
  <c r="AM26" i="9" s="1" a="1"/>
  <c r="AM26" i="9" s="1"/>
  <c r="AN27" i="9" s="1" a="1"/>
  <c r="AN27" i="9" s="1"/>
  <c r="AO28" i="9" s="1" a="1"/>
  <c r="AO28" i="9" s="1"/>
  <c r="AP29" i="9" s="1" a="1"/>
  <c r="AP29" i="9" s="1"/>
  <c r="AQ30" i="9" s="1" a="1"/>
  <c r="AQ30" i="9" s="1"/>
  <c r="AR31" i="9" s="1" a="1"/>
  <c r="AR31" i="9" s="1"/>
  <c r="AS32" i="9" s="1" a="1"/>
  <c r="AS32" i="9" s="1"/>
  <c r="AT33" i="9" s="1" a="1"/>
  <c r="AT33" i="9" s="1"/>
  <c r="AU34" i="9" s="1" a="1"/>
  <c r="AU34" i="9" s="1"/>
  <c r="AV35" i="9" s="1" a="1"/>
  <c r="AV35" i="9" s="1"/>
  <c r="AW36" i="9" s="1" a="1"/>
  <c r="AW36" i="9" s="1"/>
  <c r="AX37" i="9" s="1" a="1"/>
  <c r="AX37" i="9" s="1"/>
  <c r="AY38" i="9" s="1" a="1"/>
  <c r="AY38" i="9" s="1"/>
  <c r="AZ39" i="9" s="1" a="1"/>
  <c r="AZ39" i="9" s="1"/>
  <c r="BA40" i="9" s="1" a="1"/>
  <c r="BA40" i="9" s="1"/>
  <c r="BB41" i="9" s="1" a="1"/>
  <c r="BB41" i="9" s="1"/>
  <c r="BC42" i="9" s="1" a="1"/>
  <c r="BC42" i="9" s="1"/>
  <c r="BD43" i="9" s="1" a="1"/>
  <c r="BD43" i="9" s="1"/>
  <c r="BE44" i="9" s="1" a="1"/>
  <c r="BE44" i="9" s="1"/>
  <c r="BF45" i="9" s="1" a="1"/>
  <c r="BF45" i="9" s="1"/>
  <c r="BG46" i="9" s="1" a="1"/>
  <c r="BG46" i="9" s="1"/>
  <c r="BH47" i="9" s="1" a="1"/>
  <c r="BH47" i="9" s="1"/>
  <c r="BI48" i="9" s="1" a="1"/>
  <c r="BI48" i="9" s="1"/>
  <c r="BJ49" i="9" s="1" a="1"/>
  <c r="BJ49" i="9" s="1"/>
  <c r="BK50" i="9" s="1" a="1"/>
  <c r="BK50" i="9" s="1"/>
  <c r="BL51" i="9" s="1" a="1"/>
  <c r="BL51" i="9" s="1"/>
  <c r="BM52" i="9" s="1" a="1"/>
  <c r="BM52" i="9" s="1"/>
  <c r="BN53" i="9" s="1" a="1"/>
  <c r="BN53" i="9" s="1"/>
  <c r="BO54" i="9" s="1" a="1"/>
  <c r="BO54" i="9" s="1"/>
  <c r="BP55" i="9" s="1" a="1"/>
  <c r="BP55" i="9" s="1"/>
  <c r="BQ56" i="9" s="1" a="1"/>
  <c r="BQ56" i="9" s="1"/>
  <c r="BR57" i="9" s="1" a="1"/>
  <c r="BR57" i="9" s="1"/>
  <c r="BS58" i="9" s="1" a="1"/>
  <c r="BS58" i="9" s="1"/>
  <c r="BT59" i="9" s="1" a="1"/>
  <c r="BT59" i="9" s="1"/>
  <c r="BU60" i="9" s="1" a="1"/>
  <c r="BU60" i="9" s="1"/>
  <c r="BV61" i="9" s="1" a="1"/>
  <c r="BV61" i="9" s="1"/>
  <c r="BW62" i="9" s="1" a="1"/>
  <c r="BW62" i="9" s="1"/>
  <c r="BX63" i="9" s="1" a="1"/>
  <c r="BX63" i="9" s="1"/>
  <c r="BY64" i="9" s="1" a="1"/>
  <c r="BY64" i="9" s="1"/>
  <c r="BZ65" i="9" s="1" a="1"/>
  <c r="BZ65" i="9" s="1"/>
  <c r="CA66" i="9" s="1" a="1"/>
  <c r="CA66" i="9" s="1"/>
  <c r="CB67" i="9" s="1" a="1"/>
  <c r="CB67" i="9" s="1"/>
  <c r="CC68" i="9" s="1" a="1"/>
  <c r="CC68" i="9" s="1"/>
  <c r="CD69" i="9" s="1" a="1"/>
  <c r="CD69" i="9" s="1"/>
  <c r="CE70" i="9" s="1" a="1"/>
  <c r="CE70" i="9" s="1"/>
  <c r="CF71" i="9" s="1" a="1"/>
  <c r="CF71" i="9" s="1"/>
  <c r="CG72" i="9" s="1" a="1"/>
  <c r="CG72" i="9" s="1"/>
  <c r="CH73" i="9" s="1" a="1"/>
  <c r="CH73" i="9" s="1"/>
  <c r="CI74" i="9" s="1" a="1"/>
  <c r="CI74" i="9" s="1"/>
  <c r="CJ75" i="9" s="1" a="1"/>
  <c r="CJ75" i="9" s="1"/>
  <c r="CK76" i="9" s="1" a="1"/>
  <c r="CK76" i="9" s="1"/>
  <c r="CL77" i="9" s="1" a="1"/>
  <c r="CL77" i="9" s="1"/>
  <c r="CM78" i="9" s="1" a="1"/>
  <c r="CM78" i="9" s="1"/>
  <c r="CN79" i="9" s="1" a="1"/>
  <c r="CN79" i="9" s="1"/>
  <c r="CO80" i="9" s="1" a="1"/>
  <c r="CO80" i="9" s="1"/>
  <c r="CP81" i="9" s="1" a="1"/>
  <c r="CP81" i="9" s="1"/>
  <c r="CQ82" i="9" s="1" a="1"/>
  <c r="CQ82" i="9" s="1"/>
  <c r="CR83" i="9" s="1" a="1"/>
  <c r="CR83" i="9" s="1"/>
  <c r="CS84" i="9" s="1" a="1"/>
  <c r="CS84" i="9" s="1"/>
  <c r="CT85" i="9" s="1" a="1"/>
  <c r="CT85" i="9" s="1"/>
  <c r="CU86" i="9" s="1" a="1"/>
  <c r="CU86" i="9" s="1"/>
  <c r="CV87" i="9" s="1" a="1"/>
  <c r="CV87" i="9" s="1"/>
  <c r="CW88" i="9" s="1" a="1"/>
  <c r="CW88" i="9" s="1"/>
  <c r="CX89" i="9" s="1" a="1"/>
  <c r="CX89" i="9" s="1"/>
  <c r="CY90" i="9" s="1" a="1"/>
  <c r="CY90" i="9" s="1"/>
  <c r="CZ91" i="9" s="1" a="1"/>
  <c r="CZ91" i="9" s="1"/>
  <c r="DA92" i="9" s="1" a="1"/>
  <c r="DA92" i="9" s="1"/>
  <c r="DB93" i="9" s="1" a="1"/>
  <c r="DB93" i="9" s="1"/>
  <c r="DC94" i="9" s="1" a="1"/>
  <c r="DC94" i="9" s="1"/>
  <c r="DD95" i="9" s="1" a="1"/>
  <c r="DD95" i="9" s="1"/>
  <c r="DE96" i="9" s="1" a="1"/>
  <c r="DE96" i="9" s="1"/>
  <c r="DF97" i="9" s="1" a="1"/>
  <c r="DF97" i="9" s="1"/>
  <c r="DG98" i="9" s="1" a="1"/>
  <c r="DG98" i="9" s="1"/>
  <c r="C8" i="9"/>
  <c r="I8" i="9"/>
  <c r="J8" i="9"/>
  <c r="C9" i="9"/>
  <c r="I9" i="9"/>
  <c r="J9" i="9"/>
  <c r="C10" i="9"/>
  <c r="I10" i="9"/>
  <c r="J10" i="9"/>
  <c r="AY10" i="9"/>
  <c r="AZ11" i="9" s="1" a="1"/>
  <c r="AZ11" i="9" s="1"/>
  <c r="BA12" i="9" s="1" a="1"/>
  <c r="BA12" i="9" s="1"/>
  <c r="BB13" i="9" s="1" a="1"/>
  <c r="BB13" i="9" s="1"/>
  <c r="BC14" i="9" s="1" a="1"/>
  <c r="BC14" i="9" s="1"/>
  <c r="BD15" i="9" s="1" a="1"/>
  <c r="BD15" i="9" s="1"/>
  <c r="BE16" i="9" s="1" a="1"/>
  <c r="BE16" i="9" s="1"/>
  <c r="BF17" i="9" s="1" a="1"/>
  <c r="BF17" i="9" s="1"/>
  <c r="BG18" i="9" s="1" a="1"/>
  <c r="BG18" i="9" s="1"/>
  <c r="BH19" i="9" s="1" a="1"/>
  <c r="BH19" i="9" s="1"/>
  <c r="BI20" i="9" s="1" a="1"/>
  <c r="BI20" i="9" s="1"/>
  <c r="BJ21" i="9" s="1" a="1"/>
  <c r="BJ21" i="9" s="1"/>
  <c r="BK22" i="9" s="1" a="1"/>
  <c r="BK22" i="9" s="1"/>
  <c r="BL23" i="9" s="1" a="1"/>
  <c r="BL23" i="9" s="1"/>
  <c r="BM24" i="9" s="1" a="1"/>
  <c r="BM24" i="9" s="1"/>
  <c r="BN25" i="9" s="1" a="1"/>
  <c r="BN25" i="9" s="1"/>
  <c r="BO26" i="9" s="1" a="1"/>
  <c r="BO26" i="9" s="1"/>
  <c r="BP27" i="9" s="1" a="1"/>
  <c r="BP27" i="9" s="1"/>
  <c r="BQ28" i="9" s="1" a="1"/>
  <c r="BQ28" i="9" s="1"/>
  <c r="BR29" i="9" s="1" a="1"/>
  <c r="BR29" i="9" s="1"/>
  <c r="BS30" i="9" s="1" a="1"/>
  <c r="BS30" i="9" s="1"/>
  <c r="BT31" i="9" s="1" a="1"/>
  <c r="BT31" i="9" s="1"/>
  <c r="BU32" i="9" s="1" a="1"/>
  <c r="BU32" i="9" s="1"/>
  <c r="BV33" i="9" s="1" a="1"/>
  <c r="BV33" i="9" s="1"/>
  <c r="BW34" i="9" s="1" a="1"/>
  <c r="BW34" i="9" s="1"/>
  <c r="BX35" i="9" s="1" a="1"/>
  <c r="BX35" i="9" s="1"/>
  <c r="BY36" i="9" s="1" a="1"/>
  <c r="BY36" i="9" s="1"/>
  <c r="BZ37" i="9" s="1" a="1"/>
  <c r="BZ37" i="9" s="1"/>
  <c r="CA38" i="9" s="1" a="1"/>
  <c r="CA38" i="9" s="1"/>
  <c r="CB39" i="9" s="1" a="1"/>
  <c r="CB39" i="9" s="1"/>
  <c r="CC40" i="9" s="1" a="1"/>
  <c r="CC40" i="9" s="1"/>
  <c r="CD41" i="9" s="1" a="1"/>
  <c r="CD41" i="9" s="1"/>
  <c r="CE42" i="9" s="1" a="1"/>
  <c r="CE42" i="9" s="1"/>
  <c r="CF43" i="9" s="1" a="1"/>
  <c r="CF43" i="9" s="1"/>
  <c r="CG44" i="9" s="1" a="1"/>
  <c r="CG44" i="9" s="1"/>
  <c r="CH45" i="9" s="1" a="1"/>
  <c r="CH45" i="9" s="1"/>
  <c r="CI46" i="9" s="1" a="1"/>
  <c r="CI46" i="9" s="1"/>
  <c r="CJ47" i="9" s="1" a="1"/>
  <c r="CJ47" i="9" s="1"/>
  <c r="CK48" i="9" s="1" a="1"/>
  <c r="CK48" i="9" s="1"/>
  <c r="CL49" i="9" s="1" a="1"/>
  <c r="CL49" i="9" s="1"/>
  <c r="CM50" i="9" s="1" a="1"/>
  <c r="CM50" i="9" s="1"/>
  <c r="CN51" i="9" s="1" a="1"/>
  <c r="CN51" i="9" s="1"/>
  <c r="CO52" i="9" s="1" a="1"/>
  <c r="CO52" i="9" s="1"/>
  <c r="CP53" i="9" s="1" a="1"/>
  <c r="CP53" i="9" s="1"/>
  <c r="CQ54" i="9" s="1" a="1"/>
  <c r="CQ54" i="9" s="1"/>
  <c r="CR55" i="9" s="1" a="1"/>
  <c r="CR55" i="9" s="1"/>
  <c r="CS56" i="9" s="1" a="1"/>
  <c r="CS56" i="9" s="1"/>
  <c r="CT57" i="9" s="1" a="1"/>
  <c r="CT57" i="9" s="1"/>
  <c r="CU58" i="9" s="1" a="1"/>
  <c r="CU58" i="9" s="1"/>
  <c r="CV59" i="9" s="1" a="1"/>
  <c r="CV59" i="9" s="1"/>
  <c r="CW60" i="9" s="1" a="1"/>
  <c r="CW60" i="9" s="1"/>
  <c r="CX61" i="9" s="1" a="1"/>
  <c r="CX61" i="9" s="1"/>
  <c r="CY62" i="9" s="1" a="1"/>
  <c r="CY62" i="9" s="1"/>
  <c r="CZ63" i="9" s="1" a="1"/>
  <c r="CZ63" i="9" s="1"/>
  <c r="DA64" i="9" s="1" a="1"/>
  <c r="DA64" i="9" s="1"/>
  <c r="DB65" i="9" s="1" a="1"/>
  <c r="DB65" i="9" s="1"/>
  <c r="DC66" i="9" s="1" a="1"/>
  <c r="DC66" i="9" s="1"/>
  <c r="DD67" i="9" s="1" a="1"/>
  <c r="DD67" i="9" s="1"/>
  <c r="DE68" i="9" s="1" a="1"/>
  <c r="DE68" i="9" s="1"/>
  <c r="DF69" i="9" s="1" a="1"/>
  <c r="DF69" i="9" s="1"/>
  <c r="DG70" i="9" s="1" a="1"/>
  <c r="DG70" i="9" s="1"/>
  <c r="BW10" i="9"/>
  <c r="BX11" i="9" s="1" a="1"/>
  <c r="BX11" i="9" s="1"/>
  <c r="BY12" i="9" s="1" a="1"/>
  <c r="BY12" i="9" s="1"/>
  <c r="BZ13" i="9" s="1" a="1"/>
  <c r="BZ13" i="9" s="1"/>
  <c r="CA14" i="9" s="1" a="1"/>
  <c r="CA14" i="9" s="1"/>
  <c r="CB15" i="9" s="1" a="1"/>
  <c r="CB15" i="9" s="1"/>
  <c r="CC16" i="9" s="1" a="1"/>
  <c r="CC16" i="9" s="1"/>
  <c r="CD17" i="9" s="1" a="1"/>
  <c r="CD17" i="9" s="1"/>
  <c r="CE18" i="9" s="1" a="1"/>
  <c r="CE18" i="9" s="1"/>
  <c r="CF19" i="9" s="1" a="1"/>
  <c r="CF19" i="9" s="1"/>
  <c r="CG20" i="9" s="1" a="1"/>
  <c r="CG20" i="9" s="1"/>
  <c r="CH21" i="9" s="1" a="1"/>
  <c r="CH21" i="9" s="1"/>
  <c r="CI22" i="9" s="1" a="1"/>
  <c r="CI22" i="9" s="1"/>
  <c r="CJ23" i="9" s="1" a="1"/>
  <c r="CJ23" i="9" s="1"/>
  <c r="CK24" i="9" s="1" a="1"/>
  <c r="CK24" i="9" s="1"/>
  <c r="CL25" i="9" s="1" a="1"/>
  <c r="CL25" i="9" s="1"/>
  <c r="CM26" i="9" s="1" a="1"/>
  <c r="CM26" i="9" s="1"/>
  <c r="CN27" i="9" s="1" a="1"/>
  <c r="CN27" i="9" s="1"/>
  <c r="CO28" i="9" s="1" a="1"/>
  <c r="CO28" i="9" s="1"/>
  <c r="CP29" i="9" s="1" a="1"/>
  <c r="CP29" i="9" s="1"/>
  <c r="CQ30" i="9" s="1" a="1"/>
  <c r="CQ30" i="9" s="1"/>
  <c r="CR31" i="9" s="1" a="1"/>
  <c r="CR31" i="9" s="1"/>
  <c r="CS32" i="9" s="1" a="1"/>
  <c r="CS32" i="9" s="1"/>
  <c r="CT33" i="9" s="1" a="1"/>
  <c r="CT33" i="9" s="1"/>
  <c r="CU34" i="9" s="1" a="1"/>
  <c r="CU34" i="9" s="1"/>
  <c r="CV35" i="9" s="1" a="1"/>
  <c r="CV35" i="9" s="1"/>
  <c r="CW36" i="9" s="1" a="1"/>
  <c r="CW36" i="9" s="1"/>
  <c r="CX37" i="9" s="1" a="1"/>
  <c r="CX37" i="9" s="1"/>
  <c r="CY38" i="9" s="1" a="1"/>
  <c r="CY38" i="9" s="1"/>
  <c r="CZ39" i="9" s="1" a="1"/>
  <c r="CZ39" i="9" s="1"/>
  <c r="DA40" i="9" s="1" a="1"/>
  <c r="DA40" i="9" s="1"/>
  <c r="DB41" i="9" s="1" a="1"/>
  <c r="DB41" i="9" s="1"/>
  <c r="DC42" i="9" s="1" a="1"/>
  <c r="DC42" i="9" s="1"/>
  <c r="DD43" i="9" s="1" a="1"/>
  <c r="DD43" i="9" s="1"/>
  <c r="DE44" i="9" s="1" a="1"/>
  <c r="DE44" i="9" s="1"/>
  <c r="DF45" i="9" s="1" a="1"/>
  <c r="DF45" i="9" s="1"/>
  <c r="DG46" i="9" s="1" a="1"/>
  <c r="DG46" i="9" s="1"/>
  <c r="C11" i="9"/>
  <c r="I11" i="9"/>
  <c r="J11" i="9"/>
  <c r="C12" i="9"/>
  <c r="I12" i="9"/>
  <c r="J12" i="9"/>
  <c r="C13" i="9"/>
  <c r="I13" i="9"/>
  <c r="J13" i="9"/>
  <c r="C14" i="9"/>
  <c r="I14" i="9"/>
  <c r="J14" i="9"/>
  <c r="C15" i="9"/>
  <c r="I15" i="9"/>
  <c r="J15" i="9"/>
  <c r="BL15" i="9"/>
  <c r="BM16" i="9" s="1" a="1"/>
  <c r="BM16" i="9" s="1"/>
  <c r="BN17" i="9" s="1" a="1"/>
  <c r="BN17" i="9" s="1"/>
  <c r="BO18" i="9" s="1" a="1"/>
  <c r="BO18" i="9" s="1"/>
  <c r="BP19" i="9" s="1" a="1"/>
  <c r="BP19" i="9" s="1"/>
  <c r="BQ20" i="9" s="1" a="1"/>
  <c r="BQ20" i="9" s="1"/>
  <c r="BR21" i="9" s="1" a="1"/>
  <c r="BR21" i="9" s="1"/>
  <c r="BS22" i="9" s="1" a="1"/>
  <c r="BS22" i="9" s="1"/>
  <c r="BT23" i="9" s="1" a="1"/>
  <c r="BT23" i="9" s="1"/>
  <c r="BU24" i="9" s="1" a="1"/>
  <c r="BU24" i="9" s="1"/>
  <c r="BV25" i="9" s="1" a="1"/>
  <c r="BV25" i="9" s="1"/>
  <c r="BW26" i="9" s="1" a="1"/>
  <c r="BW26" i="9" s="1"/>
  <c r="BX27" i="9" s="1" a="1"/>
  <c r="BX27" i="9" s="1"/>
  <c r="BY28" i="9" s="1" a="1"/>
  <c r="BY28" i="9" s="1"/>
  <c r="BZ29" i="9" s="1" a="1"/>
  <c r="BZ29" i="9" s="1"/>
  <c r="CA30" i="9" s="1" a="1"/>
  <c r="CA30" i="9" s="1"/>
  <c r="CB31" i="9" s="1" a="1"/>
  <c r="CB31" i="9" s="1"/>
  <c r="CC32" i="9" s="1" a="1"/>
  <c r="CC32" i="9" s="1"/>
  <c r="CD33" i="9" s="1" a="1"/>
  <c r="CD33" i="9" s="1"/>
  <c r="CE34" i="9" s="1" a="1"/>
  <c r="CE34" i="9" s="1"/>
  <c r="CF35" i="9" s="1" a="1"/>
  <c r="CF35" i="9" s="1"/>
  <c r="CG36" i="9" s="1" a="1"/>
  <c r="CG36" i="9" s="1"/>
  <c r="CH37" i="9" s="1" a="1"/>
  <c r="CH37" i="9" s="1"/>
  <c r="CI38" i="9" s="1" a="1"/>
  <c r="CI38" i="9" s="1"/>
  <c r="CJ39" i="9" s="1" a="1"/>
  <c r="CJ39" i="9" s="1"/>
  <c r="CK40" i="9" s="1" a="1"/>
  <c r="CK40" i="9" s="1"/>
  <c r="CL41" i="9" s="1" a="1"/>
  <c r="CL41" i="9" s="1"/>
  <c r="CM42" i="9" s="1" a="1"/>
  <c r="CM42" i="9" s="1"/>
  <c r="CN43" i="9" s="1" a="1"/>
  <c r="CN43" i="9" s="1"/>
  <c r="CO44" i="9" s="1" a="1"/>
  <c r="CO44" i="9" s="1"/>
  <c r="CP45" i="9" s="1" a="1"/>
  <c r="CP45" i="9" s="1"/>
  <c r="CQ46" i="9" s="1" a="1"/>
  <c r="CQ46" i="9" s="1"/>
  <c r="CR47" i="9" s="1" a="1"/>
  <c r="CR47" i="9" s="1"/>
  <c r="CS48" i="9" s="1" a="1"/>
  <c r="CS48" i="9" s="1"/>
  <c r="CT49" i="9" s="1" a="1"/>
  <c r="CT49" i="9" s="1"/>
  <c r="CU50" i="9" s="1" a="1"/>
  <c r="CU50" i="9" s="1"/>
  <c r="CV51" i="9" s="1" a="1"/>
  <c r="CV51" i="9" s="1"/>
  <c r="CW52" i="9" s="1" a="1"/>
  <c r="CW52" i="9" s="1"/>
  <c r="CX53" i="9" s="1" a="1"/>
  <c r="CX53" i="9" s="1"/>
  <c r="CY54" i="9" s="1" a="1"/>
  <c r="CY54" i="9" s="1"/>
  <c r="CZ55" i="9" s="1" a="1"/>
  <c r="CZ55" i="9" s="1"/>
  <c r="DA56" i="9" s="1" a="1"/>
  <c r="DA56" i="9" s="1"/>
  <c r="DB57" i="9" s="1" a="1"/>
  <c r="DB57" i="9" s="1"/>
  <c r="DC58" i="9" s="1" a="1"/>
  <c r="DC58" i="9" s="1"/>
  <c r="DD59" i="9" s="1" a="1"/>
  <c r="DD59" i="9" s="1"/>
  <c r="DE60" i="9" s="1" a="1"/>
  <c r="DE60" i="9" s="1"/>
  <c r="DF61" i="9" s="1" a="1"/>
  <c r="DF61" i="9" s="1"/>
  <c r="DG62" i="9" s="1" a="1"/>
  <c r="DG62" i="9" s="1"/>
  <c r="C16" i="9"/>
  <c r="I16" i="9"/>
  <c r="J16" i="9"/>
  <c r="C17" i="9"/>
  <c r="I17" i="9"/>
  <c r="J17" i="9"/>
  <c r="C18" i="9"/>
  <c r="I18" i="9"/>
  <c r="J18" i="9"/>
  <c r="C19" i="9"/>
  <c r="I19" i="9"/>
  <c r="J19" i="9"/>
  <c r="C20" i="9"/>
  <c r="I20" i="9"/>
  <c r="J20" i="9"/>
  <c r="C21" i="9"/>
  <c r="I21" i="9"/>
  <c r="J21" i="9"/>
  <c r="C22" i="9"/>
  <c r="I22" i="9"/>
  <c r="J22" i="9"/>
  <c r="C23" i="9"/>
  <c r="I23" i="9"/>
  <c r="J23" i="9"/>
  <c r="C24" i="9"/>
  <c r="I24" i="9"/>
  <c r="J24" i="9"/>
  <c r="C25" i="9"/>
  <c r="I25" i="9"/>
  <c r="J25" i="9"/>
  <c r="C26" i="9"/>
  <c r="I26" i="9"/>
  <c r="J26" i="9"/>
  <c r="C27" i="9"/>
  <c r="I27" i="9"/>
  <c r="J27" i="9"/>
  <c r="C28" i="9"/>
  <c r="I28" i="9"/>
  <c r="J28" i="9"/>
  <c r="C29" i="9"/>
  <c r="I29" i="9"/>
  <c r="J29" i="9"/>
  <c r="C30" i="9"/>
  <c r="I30" i="9"/>
  <c r="J30" i="9"/>
  <c r="C31" i="9"/>
  <c r="I31" i="9"/>
  <c r="J31" i="9"/>
  <c r="C32" i="9"/>
  <c r="I32" i="9"/>
  <c r="J32" i="9"/>
  <c r="C33" i="9"/>
  <c r="I33" i="9"/>
  <c r="J33" i="9"/>
  <c r="CG33" i="9" a="1"/>
  <c r="CG33" i="9" s="1"/>
  <c r="CH34" i="9" s="1" a="1"/>
  <c r="CH34" i="9" s="1"/>
  <c r="CI35" i="9" s="1" a="1"/>
  <c r="CI35" i="9" s="1"/>
  <c r="CJ36" i="9" s="1" a="1"/>
  <c r="CJ36" i="9" s="1"/>
  <c r="CK37" i="9" s="1" a="1"/>
  <c r="CK37" i="9" s="1"/>
  <c r="CL38" i="9" s="1" a="1"/>
  <c r="CL38" i="9" s="1"/>
  <c r="CM39" i="9" s="1" a="1"/>
  <c r="CM39" i="9" s="1"/>
  <c r="CN40" i="9" s="1" a="1"/>
  <c r="CN40" i="9" s="1"/>
  <c r="CO41" i="9" s="1" a="1"/>
  <c r="CO41" i="9" s="1"/>
  <c r="CP42" i="9" s="1" a="1"/>
  <c r="CP42" i="9" s="1"/>
  <c r="CQ43" i="9" s="1" a="1"/>
  <c r="CQ43" i="9" s="1"/>
  <c r="CR44" i="9" s="1" a="1"/>
  <c r="CR44" i="9" s="1"/>
  <c r="CS45" i="9" s="1" a="1"/>
  <c r="CS45" i="9" s="1"/>
  <c r="CT46" i="9" s="1" a="1"/>
  <c r="CT46" i="9" s="1"/>
  <c r="CU47" i="9" s="1" a="1"/>
  <c r="CU47" i="9" s="1"/>
  <c r="CV48" i="9" s="1" a="1"/>
  <c r="CV48" i="9" s="1"/>
  <c r="CW49" i="9" s="1" a="1"/>
  <c r="CW49" i="9" s="1"/>
  <c r="CX50" i="9" s="1" a="1"/>
  <c r="CX50" i="9" s="1"/>
  <c r="CY51" i="9" s="1" a="1"/>
  <c r="CY51" i="9" s="1"/>
  <c r="CZ52" i="9" s="1" a="1"/>
  <c r="CZ52" i="9" s="1"/>
  <c r="DA53" i="9" s="1" a="1"/>
  <c r="DA53" i="9" s="1"/>
  <c r="DB54" i="9" s="1" a="1"/>
  <c r="DB54" i="9" s="1"/>
  <c r="DC55" i="9" s="1" a="1"/>
  <c r="DC55" i="9" s="1"/>
  <c r="DD56" i="9" s="1" a="1"/>
  <c r="DD56" i="9" s="1"/>
  <c r="DE57" i="9" s="1" a="1"/>
  <c r="DE57" i="9" s="1"/>
  <c r="DF58" i="9" s="1" a="1"/>
  <c r="DF58" i="9" s="1"/>
  <c r="DG59" i="9" s="1" a="1"/>
  <c r="DG59" i="9" s="1"/>
  <c r="C34" i="9"/>
  <c r="I34" i="9"/>
  <c r="J34" i="9"/>
  <c r="C35" i="9"/>
  <c r="I35" i="9"/>
  <c r="J35" i="9"/>
  <c r="C36" i="9"/>
  <c r="I36" i="9"/>
  <c r="J36" i="9"/>
  <c r="C37" i="9"/>
  <c r="I37" i="9"/>
  <c r="J37" i="9"/>
  <c r="C38" i="9"/>
  <c r="I38" i="9"/>
  <c r="J38" i="9"/>
  <c r="C39" i="9"/>
  <c r="I39" i="9"/>
  <c r="J39" i="9"/>
  <c r="C40" i="9"/>
  <c r="I40" i="9"/>
  <c r="J40" i="9"/>
  <c r="C41" i="9"/>
  <c r="I41" i="9"/>
  <c r="J41" i="9"/>
  <c r="C42" i="9"/>
  <c r="I42" i="9"/>
  <c r="J42" i="9"/>
  <c r="C43" i="9"/>
  <c r="I43" i="9"/>
  <c r="J43" i="9"/>
  <c r="C44" i="9"/>
  <c r="I44" i="9"/>
  <c r="J44" i="9"/>
  <c r="C45" i="9"/>
  <c r="I45" i="9"/>
  <c r="J45" i="9"/>
  <c r="C46" i="9"/>
  <c r="I46" i="9"/>
  <c r="J46" i="9"/>
  <c r="C47" i="9"/>
  <c r="I47" i="9"/>
  <c r="J47" i="9"/>
  <c r="C48" i="9"/>
  <c r="I48" i="9"/>
  <c r="J48" i="9"/>
  <c r="C49" i="9"/>
  <c r="I49" i="9"/>
  <c r="J49" i="9"/>
  <c r="C50" i="9"/>
  <c r="I50" i="9"/>
  <c r="J50" i="9"/>
  <c r="C51" i="9"/>
  <c r="I51" i="9"/>
  <c r="J51" i="9"/>
  <c r="C52" i="9"/>
  <c r="I52" i="9"/>
  <c r="J52" i="9"/>
  <c r="C53" i="9"/>
  <c r="I53" i="9"/>
  <c r="J53" i="9"/>
  <c r="C54" i="9"/>
  <c r="I54" i="9"/>
  <c r="J54" i="9"/>
  <c r="C55" i="9"/>
  <c r="I55" i="9"/>
  <c r="J55" i="9"/>
  <c r="C56" i="9"/>
  <c r="I56" i="9"/>
  <c r="J56" i="9"/>
  <c r="C57" i="9"/>
  <c r="I57" i="9"/>
  <c r="J57" i="9"/>
  <c r="C58" i="9"/>
  <c r="I58" i="9"/>
  <c r="J58" i="9"/>
  <c r="C59" i="9"/>
  <c r="I59" i="9"/>
  <c r="J59" i="9"/>
  <c r="C60" i="9"/>
  <c r="I60" i="9"/>
  <c r="J60" i="9"/>
  <c r="C61" i="9"/>
  <c r="I61" i="9"/>
  <c r="J61" i="9"/>
  <c r="C62" i="9"/>
  <c r="I62" i="9"/>
  <c r="J62" i="9"/>
  <c r="C63" i="9"/>
  <c r="I63" i="9"/>
  <c r="J63" i="9"/>
  <c r="C64" i="9"/>
  <c r="I64" i="9"/>
  <c r="J64" i="9"/>
  <c r="C65" i="9"/>
  <c r="I65" i="9"/>
  <c r="J65" i="9"/>
  <c r="C66" i="9"/>
  <c r="I66" i="9"/>
  <c r="J66" i="9"/>
  <c r="C67" i="9"/>
  <c r="I67" i="9"/>
  <c r="J67" i="9"/>
  <c r="C68" i="9"/>
  <c r="I68" i="9"/>
  <c r="J68" i="9"/>
  <c r="C69" i="9"/>
  <c r="I69" i="9"/>
  <c r="J69" i="9"/>
  <c r="C70" i="9"/>
  <c r="I70" i="9"/>
  <c r="J70" i="9"/>
  <c r="C71" i="9"/>
  <c r="I71" i="9"/>
  <c r="J71" i="9"/>
  <c r="C72" i="9"/>
  <c r="I72" i="9"/>
  <c r="J72" i="9"/>
  <c r="C73" i="9"/>
  <c r="I73" i="9"/>
  <c r="J73" i="9"/>
  <c r="C74" i="9"/>
  <c r="I74" i="9"/>
  <c r="J74" i="9"/>
  <c r="C75" i="9"/>
  <c r="I75" i="9"/>
  <c r="J75" i="9"/>
  <c r="C76" i="9"/>
  <c r="I76" i="9"/>
  <c r="J76" i="9"/>
  <c r="C77" i="9"/>
  <c r="I77" i="9"/>
  <c r="J77" i="9"/>
  <c r="C78" i="9"/>
  <c r="I78" i="9"/>
  <c r="J78" i="9"/>
  <c r="C79" i="9"/>
  <c r="I79" i="9"/>
  <c r="J79" i="9"/>
  <c r="C80" i="9"/>
  <c r="I80" i="9"/>
  <c r="J80" i="9"/>
  <c r="C81" i="9"/>
  <c r="I81" i="9"/>
  <c r="J81" i="9"/>
  <c r="C82" i="9"/>
  <c r="I82" i="9"/>
  <c r="J82" i="9"/>
  <c r="C83" i="9"/>
  <c r="I83" i="9"/>
  <c r="J83" i="9"/>
  <c r="C84" i="9"/>
  <c r="I84" i="9"/>
  <c r="J84" i="9"/>
  <c r="C85" i="9"/>
  <c r="I85" i="9"/>
  <c r="J85" i="9"/>
  <c r="C86" i="9"/>
  <c r="I86" i="9"/>
  <c r="J86" i="9"/>
  <c r="C87" i="9"/>
  <c r="I87" i="9"/>
  <c r="J87" i="9"/>
  <c r="C88" i="9"/>
  <c r="I88" i="9"/>
  <c r="J88" i="9"/>
  <c r="C89" i="9"/>
  <c r="I89" i="9"/>
  <c r="J89" i="9"/>
  <c r="C90" i="9"/>
  <c r="I90" i="9"/>
  <c r="J90" i="9"/>
  <c r="C91" i="9"/>
  <c r="I91" i="9"/>
  <c r="J91" i="9"/>
  <c r="C92" i="9"/>
  <c r="I92" i="9"/>
  <c r="J92" i="9"/>
  <c r="C93" i="9"/>
  <c r="I93" i="9"/>
  <c r="J93" i="9"/>
  <c r="C94" i="9"/>
  <c r="I94" i="9"/>
  <c r="J94" i="9"/>
  <c r="C95" i="9"/>
  <c r="I95" i="9"/>
  <c r="J95" i="9"/>
  <c r="C96" i="9"/>
  <c r="I96" i="9"/>
  <c r="J96" i="9"/>
  <c r="C97" i="9"/>
  <c r="I97" i="9"/>
  <c r="J97" i="9"/>
  <c r="C98" i="9"/>
  <c r="I98" i="9"/>
  <c r="J98" i="9"/>
  <c r="C99" i="9"/>
  <c r="I99" i="9"/>
  <c r="J99" i="9"/>
  <c r="C100" i="9"/>
  <c r="I100" i="9"/>
  <c r="J100" i="9"/>
  <c r="C101" i="9"/>
  <c r="I101" i="9"/>
  <c r="J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D2" i="8"/>
  <c r="F2" i="8" s="1"/>
  <c r="D3" i="8"/>
  <c r="D4" i="8" s="1"/>
  <c r="D5" i="8" s="1"/>
  <c r="F1" i="7"/>
  <c r="B2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C214" i="7" s="1"/>
  <c r="D214" i="7" s="1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C262" i="7" s="1"/>
  <c r="D262" i="7" s="1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C278" i="7" s="1"/>
  <c r="D278" i="7" s="1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C254" i="7" s="1"/>
  <c r="D254" i="7" s="1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C294" i="7" s="1"/>
  <c r="D294" i="7" s="1"/>
  <c r="B299" i="7"/>
  <c r="B300" i="7"/>
  <c r="B301" i="7"/>
  <c r="B302" i="7"/>
  <c r="B303" i="7"/>
  <c r="B304" i="7"/>
  <c r="B305" i="7"/>
  <c r="C305" i="7" s="1"/>
  <c r="D305" i="7" s="1"/>
  <c r="B306" i="7"/>
  <c r="B307" i="7"/>
  <c r="B308" i="7"/>
  <c r="B309" i="7"/>
  <c r="B310" i="7"/>
  <c r="B311" i="7"/>
  <c r="B312" i="7"/>
  <c r="B313" i="7"/>
  <c r="B314" i="7"/>
  <c r="B315" i="7"/>
  <c r="B316" i="7"/>
  <c r="C316" i="7" s="1"/>
  <c r="D316" i="7" s="1"/>
  <c r="B317" i="7"/>
  <c r="B318" i="7"/>
  <c r="B319" i="7"/>
  <c r="B320" i="7"/>
  <c r="B321" i="7"/>
  <c r="C321" i="7" s="1"/>
  <c r="D321" i="7" s="1"/>
  <c r="B322" i="7"/>
  <c r="B323" i="7"/>
  <c r="B324" i="7"/>
  <c r="B325" i="7"/>
  <c r="B326" i="7"/>
  <c r="C326" i="7"/>
  <c r="D326" i="7" s="1"/>
  <c r="B327" i="7"/>
  <c r="B2" i="6"/>
  <c r="B3" i="6"/>
  <c r="M3" i="6"/>
  <c r="B4" i="6"/>
  <c r="C4" i="6"/>
  <c r="C357" i="5" a="1"/>
  <c r="C31" i="5" a="1"/>
  <c r="C32" i="5" a="1"/>
  <c r="C36" i="5" a="1"/>
  <c r="C40" i="5" a="1"/>
  <c r="C44" i="5" a="1"/>
  <c r="C48" i="5" a="1"/>
  <c r="C52" i="5" a="1"/>
  <c r="C56" i="5" a="1"/>
  <c r="C60" i="5" a="1"/>
  <c r="C55" i="5" a="1"/>
  <c r="C35" i="5" a="1"/>
  <c r="C33" i="5" a="1"/>
  <c r="C37" i="5" a="1"/>
  <c r="C41" i="5" a="1"/>
  <c r="C45" i="5" a="1"/>
  <c r="C49" i="5" a="1"/>
  <c r="C53" i="5" a="1"/>
  <c r="C57" i="5" a="1"/>
  <c r="C61" i="5" a="1"/>
  <c r="C51" i="5" a="1"/>
  <c r="C43" i="5" a="1"/>
  <c r="C34" i="5" a="1"/>
  <c r="C38" i="5" a="1"/>
  <c r="C42" i="5" a="1"/>
  <c r="C46" i="5" a="1"/>
  <c r="C50" i="5" a="1"/>
  <c r="C54" i="5" a="1"/>
  <c r="C58" i="5" a="1"/>
  <c r="C39" i="5" a="1"/>
  <c r="C59" i="5" a="1"/>
  <c r="C47" i="5" a="1"/>
  <c r="I5" i="6"/>
  <c r="I3" i="6"/>
  <c r="I2" i="6"/>
  <c r="F13" i="10"/>
  <c r="I7" i="6"/>
  <c r="I4" i="6"/>
  <c r="D4" i="6"/>
  <c r="E7" i="10"/>
  <c r="F8" i="10"/>
  <c r="I6" i="6"/>
  <c r="E12" i="10"/>
  <c r="C357" i="5" l="1"/>
  <c r="C31" i="5"/>
  <c r="C47" i="5"/>
  <c r="C59" i="5"/>
  <c r="C39" i="5"/>
  <c r="C58" i="5"/>
  <c r="C54" i="5"/>
  <c r="C50" i="5"/>
  <c r="C46" i="5"/>
  <c r="C42" i="5"/>
  <c r="C38" i="5"/>
  <c r="C34" i="5"/>
  <c r="C43" i="5"/>
  <c r="C51" i="5"/>
  <c r="C61" i="5"/>
  <c r="C57" i="5"/>
  <c r="C53" i="5"/>
  <c r="C49" i="5"/>
  <c r="C45" i="5"/>
  <c r="C41" i="5"/>
  <c r="C37" i="5"/>
  <c r="C33" i="5"/>
  <c r="C35" i="5"/>
  <c r="C55" i="5"/>
  <c r="C60" i="5"/>
  <c r="C56" i="5"/>
  <c r="C52" i="5"/>
  <c r="C48" i="5"/>
  <c r="C44" i="5"/>
  <c r="C40" i="5"/>
  <c r="C36" i="5"/>
  <c r="C32" i="5"/>
  <c r="H6" i="6"/>
  <c r="H7" i="6" s="1"/>
  <c r="H8" i="6" s="1"/>
  <c r="D100" i="9"/>
  <c r="D97" i="9"/>
  <c r="D95" i="9"/>
  <c r="D101" i="9"/>
  <c r="D99" i="9"/>
  <c r="D94" i="9"/>
  <c r="D91" i="9"/>
  <c r="D69" i="9"/>
  <c r="D90" i="9"/>
  <c r="D96" i="9"/>
  <c r="D98" i="9"/>
  <c r="D88" i="9"/>
  <c r="D75" i="9"/>
  <c r="D89" i="9"/>
  <c r="D93" i="9"/>
  <c r="D87" i="9"/>
  <c r="D70" i="9"/>
  <c r="D86" i="9"/>
  <c r="D92" i="9"/>
  <c r="D71" i="9"/>
  <c r="D85" i="9"/>
  <c r="D84" i="9"/>
  <c r="D81" i="9"/>
  <c r="D83" i="9"/>
  <c r="D82" i="9"/>
  <c r="D78" i="9"/>
  <c r="D72" i="9"/>
  <c r="D80" i="9"/>
  <c r="D79" i="9"/>
  <c r="D76" i="9"/>
  <c r="D74" i="9"/>
  <c r="D77" i="9"/>
  <c r="D64" i="9"/>
  <c r="D67" i="9"/>
  <c r="D68" i="9"/>
  <c r="D73" i="9"/>
  <c r="D65" i="9"/>
  <c r="D63" i="9"/>
  <c r="D61" i="9"/>
  <c r="D53" i="9"/>
  <c r="D59" i="9"/>
  <c r="D47" i="9"/>
  <c r="D56" i="9"/>
  <c r="D66" i="9"/>
  <c r="D60" i="9"/>
  <c r="D58" i="9"/>
  <c r="D62" i="9"/>
  <c r="D57" i="9"/>
  <c r="D54" i="9"/>
  <c r="D52" i="9"/>
  <c r="D51" i="9"/>
  <c r="D48" i="9"/>
  <c r="D55" i="9"/>
  <c r="D50" i="9"/>
  <c r="D49" i="9"/>
  <c r="D44" i="9"/>
  <c r="D35" i="9"/>
  <c r="D43" i="9"/>
  <c r="D46" i="9"/>
  <c r="D42" i="9"/>
  <c r="D41" i="9"/>
  <c r="D45" i="9"/>
  <c r="D31" i="9"/>
  <c r="D40" i="9"/>
  <c r="D39" i="9"/>
  <c r="D38" i="9"/>
  <c r="D36" i="9"/>
  <c r="D34" i="9"/>
  <c r="D30" i="9"/>
  <c r="D37" i="9"/>
  <c r="D32" i="9"/>
  <c r="D26" i="9"/>
  <c r="D33" i="9"/>
  <c r="D18" i="9"/>
  <c r="D29" i="9"/>
  <c r="D28" i="9"/>
  <c r="D27" i="9"/>
  <c r="D17" i="9"/>
  <c r="D19" i="9"/>
  <c r="D25" i="9"/>
  <c r="D22" i="9"/>
  <c r="D24" i="9"/>
  <c r="D23" i="9"/>
  <c r="D20" i="9"/>
  <c r="D16" i="9"/>
  <c r="D21" i="9"/>
  <c r="D13" i="9"/>
  <c r="D15" i="9"/>
  <c r="D10" i="9"/>
  <c r="D12" i="9"/>
  <c r="D11" i="9"/>
  <c r="D14" i="9"/>
  <c r="D8" i="9"/>
  <c r="D9" i="9"/>
  <c r="D6" i="9"/>
  <c r="D3" i="9"/>
  <c r="D4" i="9"/>
  <c r="D7" i="9"/>
  <c r="D5" i="9"/>
  <c r="C2" i="10"/>
  <c r="D2" i="10" s="1"/>
  <c r="F3" i="8"/>
  <c r="F4" i="8" s="1"/>
  <c r="F5" i="8" s="1"/>
  <c r="F6" i="8" s="1"/>
  <c r="F7" i="8" s="1"/>
  <c r="F8" i="8" s="1"/>
  <c r="F9" i="8" s="1"/>
  <c r="F10" i="8" s="1"/>
  <c r="F11" i="8" s="1"/>
  <c r="F12" i="8" s="1"/>
  <c r="F13" i="8" s="1"/>
  <c r="F14" i="8" s="1"/>
  <c r="F15" i="8" s="1"/>
  <c r="F16" i="8" s="1"/>
  <c r="F17" i="8" s="1"/>
  <c r="F18" i="8" s="1"/>
  <c r="F19" i="8" s="1"/>
  <c r="F20" i="8" s="1"/>
  <c r="F21" i="8" s="1"/>
  <c r="F22" i="8" s="1"/>
  <c r="C284" i="7"/>
  <c r="D284" i="7" s="1"/>
  <c r="C273" i="7"/>
  <c r="D273" i="7" s="1"/>
  <c r="C257" i="7"/>
  <c r="D257" i="7" s="1"/>
  <c r="C216" i="7"/>
  <c r="D216" i="7" s="1"/>
  <c r="C198" i="7"/>
  <c r="D198" i="7" s="1"/>
  <c r="C185" i="7"/>
  <c r="D185" i="7" s="1"/>
  <c r="C320" i="7"/>
  <c r="D320" i="7" s="1"/>
  <c r="C288" i="7"/>
  <c r="D288" i="7" s="1"/>
  <c r="C272" i="7"/>
  <c r="D272" i="7" s="1"/>
  <c r="C256" i="7"/>
  <c r="D256" i="7" s="1"/>
  <c r="C238" i="7"/>
  <c r="D238" i="7" s="1"/>
  <c r="C233" i="7"/>
  <c r="D233" i="7" s="1"/>
  <c r="C210" i="7"/>
  <c r="D210" i="7" s="1"/>
  <c r="C184" i="7"/>
  <c r="D184" i="7" s="1"/>
  <c r="C177" i="7"/>
  <c r="D177" i="7" s="1"/>
  <c r="C170" i="7"/>
  <c r="D170" i="7" s="1"/>
  <c r="C52" i="7"/>
  <c r="D52" i="7" s="1"/>
  <c r="C300" i="7"/>
  <c r="D300" i="7" s="1"/>
  <c r="C289" i="7"/>
  <c r="D289" i="7" s="1"/>
  <c r="C268" i="7"/>
  <c r="D268" i="7" s="1"/>
  <c r="C234" i="7"/>
  <c r="D234" i="7" s="1"/>
  <c r="C192" i="7"/>
  <c r="D192" i="7" s="1"/>
  <c r="C178" i="7"/>
  <c r="D178" i="7" s="1"/>
  <c r="C304" i="7"/>
  <c r="D304" i="7" s="1"/>
  <c r="C319" i="7"/>
  <c r="D319" i="7" s="1"/>
  <c r="C303" i="7"/>
  <c r="D303" i="7" s="1"/>
  <c r="C287" i="7"/>
  <c r="D287" i="7" s="1"/>
  <c r="C271" i="7"/>
  <c r="D271" i="7" s="1"/>
  <c r="C250" i="7"/>
  <c r="D250" i="7" s="1"/>
  <c r="C232" i="7"/>
  <c r="D232" i="7" s="1"/>
  <c r="C209" i="7"/>
  <c r="D209" i="7" s="1"/>
  <c r="C176" i="7"/>
  <c r="D176" i="7" s="1"/>
  <c r="C169" i="7"/>
  <c r="D169" i="7" s="1"/>
  <c r="C162" i="7"/>
  <c r="D162" i="7" s="1"/>
  <c r="C282" i="7"/>
  <c r="D282" i="7" s="1"/>
  <c r="C168" i="7"/>
  <c r="D168" i="7" s="1"/>
  <c r="C138" i="7"/>
  <c r="D138" i="7" s="1"/>
  <c r="C90" i="7"/>
  <c r="D90" i="7" s="1"/>
  <c r="C313" i="7"/>
  <c r="D313" i="7" s="1"/>
  <c r="C281" i="7"/>
  <c r="D281" i="7" s="1"/>
  <c r="C225" i="7"/>
  <c r="D225" i="7" s="1"/>
  <c r="C145" i="7"/>
  <c r="D145" i="7" s="1"/>
  <c r="C121" i="7"/>
  <c r="D121" i="7" s="1"/>
  <c r="C113" i="7"/>
  <c r="D113" i="7" s="1"/>
  <c r="C105" i="7"/>
  <c r="D105" i="7" s="1"/>
  <c r="C97" i="7"/>
  <c r="D97" i="7" s="1"/>
  <c r="C89" i="7"/>
  <c r="D89" i="7" s="1"/>
  <c r="C81" i="7"/>
  <c r="D81" i="7" s="1"/>
  <c r="C73" i="7"/>
  <c r="D73" i="7" s="1"/>
  <c r="C65" i="7"/>
  <c r="D65" i="7" s="1"/>
  <c r="C29" i="7"/>
  <c r="D29" i="7" s="1"/>
  <c r="C298" i="7"/>
  <c r="D298" i="7" s="1"/>
  <c r="C226" i="7"/>
  <c r="D226" i="7" s="1"/>
  <c r="C154" i="7"/>
  <c r="D154" i="7" s="1"/>
  <c r="C122" i="7"/>
  <c r="D122" i="7" s="1"/>
  <c r="C106" i="7"/>
  <c r="D106" i="7" s="1"/>
  <c r="C82" i="7"/>
  <c r="D82" i="7" s="1"/>
  <c r="C297" i="7"/>
  <c r="D297" i="7" s="1"/>
  <c r="C286" i="7"/>
  <c r="D286" i="7" s="1"/>
  <c r="C248" i="7"/>
  <c r="D248" i="7" s="1"/>
  <c r="C230" i="7"/>
  <c r="D230" i="7" s="1"/>
  <c r="C153" i="7"/>
  <c r="D153" i="7" s="1"/>
  <c r="C129" i="7"/>
  <c r="D129" i="7" s="1"/>
  <c r="C296" i="7"/>
  <c r="D296" i="7" s="1"/>
  <c r="C280" i="7"/>
  <c r="D280" i="7" s="1"/>
  <c r="C242" i="7"/>
  <c r="D242" i="7" s="1"/>
  <c r="C224" i="7"/>
  <c r="D224" i="7" s="1"/>
  <c r="C206" i="7"/>
  <c r="D206" i="7" s="1"/>
  <c r="C201" i="7"/>
  <c r="D201" i="7" s="1"/>
  <c r="C152" i="7"/>
  <c r="D152" i="7" s="1"/>
  <c r="C56" i="7"/>
  <c r="D56" i="7" s="1"/>
  <c r="C33" i="7"/>
  <c r="D33" i="7" s="1"/>
  <c r="C314" i="7"/>
  <c r="D314" i="7" s="1"/>
  <c r="C249" i="7"/>
  <c r="D249" i="7" s="1"/>
  <c r="C161" i="7"/>
  <c r="D161" i="7" s="1"/>
  <c r="C130" i="7"/>
  <c r="D130" i="7" s="1"/>
  <c r="C98" i="7"/>
  <c r="D98" i="7" s="1"/>
  <c r="C308" i="7"/>
  <c r="D308" i="7" s="1"/>
  <c r="C302" i="7"/>
  <c r="D302" i="7" s="1"/>
  <c r="C276" i="7"/>
  <c r="D276" i="7" s="1"/>
  <c r="C270" i="7"/>
  <c r="D270" i="7" s="1"/>
  <c r="C260" i="7"/>
  <c r="D260" i="7" s="1"/>
  <c r="C160" i="7"/>
  <c r="D160" i="7" s="1"/>
  <c r="C137" i="7"/>
  <c r="D137" i="7" s="1"/>
  <c r="C312" i="7"/>
  <c r="D312" i="7" s="1"/>
  <c r="C264" i="7"/>
  <c r="D264" i="7" s="1"/>
  <c r="C327" i="7"/>
  <c r="D327" i="7" s="1"/>
  <c r="C311" i="7"/>
  <c r="D311" i="7" s="1"/>
  <c r="C295" i="7"/>
  <c r="D295" i="7" s="1"/>
  <c r="C279" i="7"/>
  <c r="D279" i="7" s="1"/>
  <c r="C263" i="7"/>
  <c r="D263" i="7" s="1"/>
  <c r="C246" i="7"/>
  <c r="D246" i="7" s="1"/>
  <c r="C241" i="7"/>
  <c r="D241" i="7" s="1"/>
  <c r="C218" i="7"/>
  <c r="D218" i="7" s="1"/>
  <c r="C200" i="7"/>
  <c r="D200" i="7" s="1"/>
  <c r="C194" i="7"/>
  <c r="D194" i="7" s="1"/>
  <c r="C310" i="7"/>
  <c r="D310" i="7" s="1"/>
  <c r="C266" i="7"/>
  <c r="D266" i="7" s="1"/>
  <c r="C208" i="7"/>
  <c r="D208" i="7" s="1"/>
  <c r="C146" i="7"/>
  <c r="D146" i="7" s="1"/>
  <c r="C114" i="7"/>
  <c r="D114" i="7" s="1"/>
  <c r="C324" i="7"/>
  <c r="D324" i="7" s="1"/>
  <c r="C318" i="7"/>
  <c r="D318" i="7" s="1"/>
  <c r="C292" i="7"/>
  <c r="D292" i="7" s="1"/>
  <c r="C265" i="7"/>
  <c r="D265" i="7" s="1"/>
  <c r="C202" i="7"/>
  <c r="D202" i="7" s="1"/>
  <c r="C322" i="7"/>
  <c r="D322" i="7" s="1"/>
  <c r="C306" i="7"/>
  <c r="D306" i="7" s="1"/>
  <c r="C290" i="7"/>
  <c r="D290" i="7" s="1"/>
  <c r="C274" i="7"/>
  <c r="D274" i="7" s="1"/>
  <c r="C258" i="7"/>
  <c r="D258" i="7" s="1"/>
  <c r="C240" i="7"/>
  <c r="D240" i="7" s="1"/>
  <c r="C222" i="7"/>
  <c r="D222" i="7" s="1"/>
  <c r="C217" i="7"/>
  <c r="D217" i="7" s="1"/>
  <c r="C193" i="7"/>
  <c r="D193" i="7" s="1"/>
  <c r="C186" i="7"/>
  <c r="D186" i="7" s="1"/>
  <c r="C24" i="7"/>
  <c r="D24" i="7" s="1"/>
  <c r="C159" i="7"/>
  <c r="D159" i="7" s="1"/>
  <c r="C167" i="7"/>
  <c r="D167" i="7" s="1"/>
  <c r="C207" i="7"/>
  <c r="D207" i="7" s="1"/>
  <c r="C231" i="7"/>
  <c r="D231" i="7" s="1"/>
  <c r="C239" i="7"/>
  <c r="D239" i="7" s="1"/>
  <c r="C183" i="7"/>
  <c r="D183" i="7" s="1"/>
  <c r="C191" i="7"/>
  <c r="D191" i="7" s="1"/>
  <c r="C215" i="7"/>
  <c r="D215" i="7" s="1"/>
  <c r="C255" i="7"/>
  <c r="D255" i="7" s="1"/>
  <c r="C175" i="7"/>
  <c r="D175" i="7" s="1"/>
  <c r="C199" i="7"/>
  <c r="D199" i="7" s="1"/>
  <c r="C223" i="7"/>
  <c r="D223" i="7" s="1"/>
  <c r="C247" i="7"/>
  <c r="D247" i="7" s="1"/>
  <c r="C25" i="7"/>
  <c r="D25" i="7" s="1"/>
  <c r="C57" i="7"/>
  <c r="D57" i="7" s="1"/>
  <c r="C39" i="7"/>
  <c r="D39" i="7" s="1"/>
  <c r="C53" i="7"/>
  <c r="D53" i="7" s="1"/>
  <c r="C62" i="7"/>
  <c r="D62" i="7" s="1"/>
  <c r="C70" i="7"/>
  <c r="D70" i="7" s="1"/>
  <c r="C78" i="7"/>
  <c r="D78" i="7" s="1"/>
  <c r="C86" i="7"/>
  <c r="D86" i="7" s="1"/>
  <c r="C94" i="7"/>
  <c r="D94" i="7" s="1"/>
  <c r="C102" i="7"/>
  <c r="D102" i="7" s="1"/>
  <c r="C110" i="7"/>
  <c r="D110" i="7" s="1"/>
  <c r="C118" i="7"/>
  <c r="D118" i="7" s="1"/>
  <c r="C126" i="7"/>
  <c r="D126" i="7" s="1"/>
  <c r="C134" i="7"/>
  <c r="D134" i="7" s="1"/>
  <c r="C142" i="7"/>
  <c r="D142" i="7" s="1"/>
  <c r="C150" i="7"/>
  <c r="D150" i="7" s="1"/>
  <c r="C158" i="7"/>
  <c r="D158" i="7" s="1"/>
  <c r="C166" i="7"/>
  <c r="D166" i="7" s="1"/>
  <c r="C174" i="7"/>
  <c r="D174" i="7" s="1"/>
  <c r="C182" i="7"/>
  <c r="D182" i="7" s="1"/>
  <c r="C190" i="7"/>
  <c r="D190" i="7" s="1"/>
  <c r="C58" i="7"/>
  <c r="D58" i="7" s="1"/>
  <c r="C35" i="7"/>
  <c r="D35" i="7" s="1"/>
  <c r="C26" i="7"/>
  <c r="D26" i="7" s="1"/>
  <c r="C8" i="7"/>
  <c r="D8" i="7" s="1"/>
  <c r="C74" i="7"/>
  <c r="D74" i="7" s="1"/>
  <c r="C66" i="7"/>
  <c r="D66" i="7" s="1"/>
  <c r="C48" i="7"/>
  <c r="D48" i="7" s="1"/>
  <c r="C44" i="7"/>
  <c r="D44" i="7" s="1"/>
  <c r="C20" i="7"/>
  <c r="D20" i="7" s="1"/>
  <c r="C325" i="7"/>
  <c r="D325" i="7" s="1"/>
  <c r="C317" i="7"/>
  <c r="D317" i="7" s="1"/>
  <c r="C309" i="7"/>
  <c r="D309" i="7" s="1"/>
  <c r="C301" i="7"/>
  <c r="D301" i="7" s="1"/>
  <c r="C293" i="7"/>
  <c r="D293" i="7" s="1"/>
  <c r="C285" i="7"/>
  <c r="D285" i="7" s="1"/>
  <c r="C277" i="7"/>
  <c r="D277" i="7" s="1"/>
  <c r="C269" i="7"/>
  <c r="D269" i="7" s="1"/>
  <c r="C261" i="7"/>
  <c r="D261" i="7" s="1"/>
  <c r="C253" i="7"/>
  <c r="D253" i="7" s="1"/>
  <c r="C245" i="7"/>
  <c r="D245" i="7" s="1"/>
  <c r="C237" i="7"/>
  <c r="D237" i="7" s="1"/>
  <c r="C229" i="7"/>
  <c r="D229" i="7" s="1"/>
  <c r="C221" i="7"/>
  <c r="D221" i="7" s="1"/>
  <c r="C213" i="7"/>
  <c r="D213" i="7" s="1"/>
  <c r="C205" i="7"/>
  <c r="D205" i="7" s="1"/>
  <c r="C197" i="7"/>
  <c r="D197" i="7" s="1"/>
  <c r="C189" i="7"/>
  <c r="D189" i="7" s="1"/>
  <c r="C181" i="7"/>
  <c r="D181" i="7" s="1"/>
  <c r="C173" i="7"/>
  <c r="D173" i="7" s="1"/>
  <c r="C165" i="7"/>
  <c r="D165" i="7" s="1"/>
  <c r="C157" i="7"/>
  <c r="D157" i="7" s="1"/>
  <c r="C149" i="7"/>
  <c r="D149" i="7" s="1"/>
  <c r="C141" i="7"/>
  <c r="D141" i="7" s="1"/>
  <c r="C133" i="7"/>
  <c r="D133" i="7" s="1"/>
  <c r="C125" i="7"/>
  <c r="D125" i="7" s="1"/>
  <c r="C117" i="7"/>
  <c r="D117" i="7" s="1"/>
  <c r="C109" i="7"/>
  <c r="D109" i="7" s="1"/>
  <c r="C101" i="7"/>
  <c r="D101" i="7" s="1"/>
  <c r="C93" i="7"/>
  <c r="D93" i="7" s="1"/>
  <c r="C85" i="7"/>
  <c r="D85" i="7" s="1"/>
  <c r="C77" i="7"/>
  <c r="D77" i="7" s="1"/>
  <c r="C69" i="7"/>
  <c r="D69" i="7" s="1"/>
  <c r="C61" i="7"/>
  <c r="D61" i="7" s="1"/>
  <c r="C47" i="7"/>
  <c r="D47" i="7" s="1"/>
  <c r="C43" i="7"/>
  <c r="D43" i="7" s="1"/>
  <c r="C34" i="7"/>
  <c r="D34" i="7" s="1"/>
  <c r="C19" i="7"/>
  <c r="D19" i="7" s="1"/>
  <c r="C6" i="7"/>
  <c r="D6" i="7" s="1"/>
  <c r="C144" i="7"/>
  <c r="D144" i="7" s="1"/>
  <c r="C136" i="7"/>
  <c r="D136" i="7" s="1"/>
  <c r="C128" i="7"/>
  <c r="D128" i="7" s="1"/>
  <c r="C120" i="7"/>
  <c r="D120" i="7" s="1"/>
  <c r="C112" i="7"/>
  <c r="D112" i="7" s="1"/>
  <c r="C104" i="7"/>
  <c r="D104" i="7" s="1"/>
  <c r="C96" i="7"/>
  <c r="D96" i="7" s="1"/>
  <c r="C88" i="7"/>
  <c r="D88" i="7" s="1"/>
  <c r="C80" i="7"/>
  <c r="D80" i="7" s="1"/>
  <c r="C72" i="7"/>
  <c r="D72" i="7" s="1"/>
  <c r="C64" i="7"/>
  <c r="D64" i="7" s="1"/>
  <c r="C55" i="7"/>
  <c r="D55" i="7" s="1"/>
  <c r="C51" i="7"/>
  <c r="D51" i="7" s="1"/>
  <c r="C42" i="7"/>
  <c r="D42" i="7" s="1"/>
  <c r="C37" i="7"/>
  <c r="D37" i="7" s="1"/>
  <c r="C18" i="7"/>
  <c r="D18" i="7" s="1"/>
  <c r="C12" i="7"/>
  <c r="D12" i="7" s="1"/>
  <c r="C15" i="7"/>
  <c r="D15" i="7" s="1"/>
  <c r="C7" i="7"/>
  <c r="D7" i="7" s="1"/>
  <c r="C23" i="7"/>
  <c r="D23" i="7" s="1"/>
  <c r="C13" i="7"/>
  <c r="D13" i="7" s="1"/>
  <c r="C5" i="7"/>
  <c r="D5" i="7" s="1"/>
  <c r="C30" i="7"/>
  <c r="D30" i="7" s="1"/>
  <c r="C22" i="7"/>
  <c r="D22" i="7" s="1"/>
  <c r="C14" i="7"/>
  <c r="D14" i="7" s="1"/>
  <c r="C38" i="7"/>
  <c r="D38" i="7" s="1"/>
  <c r="C46" i="7"/>
  <c r="D46" i="7" s="1"/>
  <c r="C54" i="7"/>
  <c r="D54" i="7" s="1"/>
  <c r="C9" i="7"/>
  <c r="D9" i="7" s="1"/>
  <c r="C4" i="7"/>
  <c r="D4" i="7" s="1"/>
  <c r="C252" i="7"/>
  <c r="D252" i="7" s="1"/>
  <c r="C228" i="7"/>
  <c r="D228" i="7" s="1"/>
  <c r="C204" i="7"/>
  <c r="D204" i="7" s="1"/>
  <c r="C180" i="7"/>
  <c r="D180" i="7" s="1"/>
  <c r="C156" i="7"/>
  <c r="D156" i="7" s="1"/>
  <c r="C151" i="7"/>
  <c r="D151" i="7" s="1"/>
  <c r="C132" i="7"/>
  <c r="D132" i="7" s="1"/>
  <c r="C127" i="7"/>
  <c r="D127" i="7" s="1"/>
  <c r="C119" i="7"/>
  <c r="D119" i="7" s="1"/>
  <c r="C108" i="7"/>
  <c r="D108" i="7" s="1"/>
  <c r="C103" i="7"/>
  <c r="D103" i="7" s="1"/>
  <c r="C92" i="7"/>
  <c r="D92" i="7" s="1"/>
  <c r="C87" i="7"/>
  <c r="D87" i="7" s="1"/>
  <c r="C76" i="7"/>
  <c r="D76" i="7" s="1"/>
  <c r="C68" i="7"/>
  <c r="D68" i="7" s="1"/>
  <c r="C63" i="7"/>
  <c r="D63" i="7" s="1"/>
  <c r="C60" i="7"/>
  <c r="D60" i="7" s="1"/>
  <c r="C41" i="7"/>
  <c r="D41" i="7" s="1"/>
  <c r="C32" i="7"/>
  <c r="D32" i="7" s="1"/>
  <c r="C28" i="7"/>
  <c r="D28" i="7" s="1"/>
  <c r="C17" i="7"/>
  <c r="D17" i="7" s="1"/>
  <c r="C11" i="7"/>
  <c r="D11" i="7" s="1"/>
  <c r="C3" i="7"/>
  <c r="D3" i="7" s="1"/>
  <c r="C236" i="7"/>
  <c r="D236" i="7" s="1"/>
  <c r="C220" i="7"/>
  <c r="D220" i="7" s="1"/>
  <c r="C196" i="7"/>
  <c r="D196" i="7" s="1"/>
  <c r="C164" i="7"/>
  <c r="D164" i="7" s="1"/>
  <c r="C148" i="7"/>
  <c r="D148" i="7" s="1"/>
  <c r="C143" i="7"/>
  <c r="D143" i="7" s="1"/>
  <c r="C124" i="7"/>
  <c r="D124" i="7" s="1"/>
  <c r="C116" i="7"/>
  <c r="D116" i="7" s="1"/>
  <c r="C111" i="7"/>
  <c r="D111" i="7" s="1"/>
  <c r="C100" i="7"/>
  <c r="D100" i="7" s="1"/>
  <c r="C95" i="7"/>
  <c r="D95" i="7" s="1"/>
  <c r="C84" i="7"/>
  <c r="D84" i="7" s="1"/>
  <c r="C79" i="7"/>
  <c r="D79" i="7" s="1"/>
  <c r="C71" i="7"/>
  <c r="D71" i="7" s="1"/>
  <c r="C59" i="7"/>
  <c r="D59" i="7" s="1"/>
  <c r="C50" i="7"/>
  <c r="D50" i="7" s="1"/>
  <c r="C45" i="7"/>
  <c r="D45" i="7" s="1"/>
  <c r="C31" i="7"/>
  <c r="D31" i="7" s="1"/>
  <c r="C27" i="7"/>
  <c r="D27" i="7" s="1"/>
  <c r="C10" i="7"/>
  <c r="D10" i="7" s="1"/>
  <c r="C2" i="7"/>
  <c r="D2" i="7" s="1"/>
  <c r="C244" i="7"/>
  <c r="D244" i="7" s="1"/>
  <c r="C212" i="7"/>
  <c r="D212" i="7" s="1"/>
  <c r="C188" i="7"/>
  <c r="D188" i="7" s="1"/>
  <c r="C172" i="7"/>
  <c r="D172" i="7" s="1"/>
  <c r="C140" i="7"/>
  <c r="D140" i="7" s="1"/>
  <c r="C135" i="7"/>
  <c r="D135" i="7" s="1"/>
  <c r="C323" i="7"/>
  <c r="D323" i="7" s="1"/>
  <c r="C315" i="7"/>
  <c r="D315" i="7" s="1"/>
  <c r="C307" i="7"/>
  <c r="D307" i="7" s="1"/>
  <c r="C299" i="7"/>
  <c r="D299" i="7" s="1"/>
  <c r="C291" i="7"/>
  <c r="D291" i="7" s="1"/>
  <c r="C283" i="7"/>
  <c r="D283" i="7" s="1"/>
  <c r="C275" i="7"/>
  <c r="D275" i="7" s="1"/>
  <c r="C267" i="7"/>
  <c r="D267" i="7" s="1"/>
  <c r="C259" i="7"/>
  <c r="D259" i="7" s="1"/>
  <c r="C251" i="7"/>
  <c r="D251" i="7" s="1"/>
  <c r="C243" i="7"/>
  <c r="D243" i="7" s="1"/>
  <c r="C235" i="7"/>
  <c r="D235" i="7" s="1"/>
  <c r="C227" i="7"/>
  <c r="D227" i="7" s="1"/>
  <c r="C219" i="7"/>
  <c r="D219" i="7" s="1"/>
  <c r="C211" i="7"/>
  <c r="D211" i="7" s="1"/>
  <c r="C203" i="7"/>
  <c r="D203" i="7" s="1"/>
  <c r="C195" i="7"/>
  <c r="D195" i="7" s="1"/>
  <c r="C187" i="7"/>
  <c r="D187" i="7" s="1"/>
  <c r="C179" i="7"/>
  <c r="D179" i="7" s="1"/>
  <c r="C171" i="7"/>
  <c r="D171" i="7" s="1"/>
  <c r="C163" i="7"/>
  <c r="D163" i="7" s="1"/>
  <c r="C155" i="7"/>
  <c r="D155" i="7" s="1"/>
  <c r="C147" i="7"/>
  <c r="D147" i="7" s="1"/>
  <c r="C139" i="7"/>
  <c r="D139" i="7" s="1"/>
  <c r="C131" i="7"/>
  <c r="D131" i="7" s="1"/>
  <c r="C123" i="7"/>
  <c r="D123" i="7" s="1"/>
  <c r="C115" i="7"/>
  <c r="D115" i="7" s="1"/>
  <c r="C107" i="7"/>
  <c r="D107" i="7" s="1"/>
  <c r="C99" i="7"/>
  <c r="D99" i="7" s="1"/>
  <c r="C91" i="7"/>
  <c r="D91" i="7" s="1"/>
  <c r="C83" i="7"/>
  <c r="D83" i="7" s="1"/>
  <c r="C75" i="7"/>
  <c r="D75" i="7" s="1"/>
  <c r="C67" i="7"/>
  <c r="D67" i="7" s="1"/>
  <c r="C49" i="7"/>
  <c r="D49" i="7" s="1"/>
  <c r="C40" i="7"/>
  <c r="D40" i="7" s="1"/>
  <c r="C36" i="7"/>
  <c r="D36" i="7" s="1"/>
  <c r="C21" i="7"/>
  <c r="D21" i="7" s="1"/>
  <c r="C16" i="7"/>
  <c r="D16" i="7" s="1"/>
  <c r="M4" i="6"/>
  <c r="B5" i="6"/>
  <c r="C5" i="6"/>
  <c r="M5" i="6"/>
  <c r="B6" i="6"/>
  <c r="C6" i="6"/>
  <c r="M6" i="6"/>
  <c r="B7" i="6"/>
  <c r="C7" i="6"/>
  <c r="M7" i="6"/>
  <c r="B8" i="6"/>
  <c r="C8" i="6"/>
  <c r="M8" i="6"/>
  <c r="B9" i="6"/>
  <c r="C9" i="6"/>
  <c r="M9" i="6"/>
  <c r="B10" i="6"/>
  <c r="C10" i="6"/>
  <c r="M10" i="6"/>
  <c r="B11" i="6"/>
  <c r="C11" i="6"/>
  <c r="M11" i="6"/>
  <c r="B12" i="6"/>
  <c r="C12" i="6"/>
  <c r="M12" i="6"/>
  <c r="B13" i="6"/>
  <c r="C13" i="6"/>
  <c r="M13" i="6"/>
  <c r="B14" i="6"/>
  <c r="C14" i="6"/>
  <c r="M14" i="6"/>
  <c r="B15" i="6"/>
  <c r="C15" i="6"/>
  <c r="M15" i="6"/>
  <c r="B16" i="6"/>
  <c r="C16" i="6"/>
  <c r="M16" i="6"/>
  <c r="B17" i="6"/>
  <c r="C17" i="6"/>
  <c r="M17" i="6"/>
  <c r="B18" i="6"/>
  <c r="C18" i="6"/>
  <c r="M18" i="6"/>
  <c r="B19" i="6"/>
  <c r="C19" i="6"/>
  <c r="M19" i="6"/>
  <c r="B20" i="6"/>
  <c r="C20" i="6"/>
  <c r="M20" i="6"/>
  <c r="B21" i="6"/>
  <c r="C21" i="6"/>
  <c r="M21" i="6"/>
  <c r="B22" i="6"/>
  <c r="C22" i="6"/>
  <c r="M22" i="6"/>
  <c r="B23" i="6"/>
  <c r="C23" i="6"/>
  <c r="M23" i="6"/>
  <c r="B24" i="6"/>
  <c r="C24" i="6"/>
  <c r="M24" i="6"/>
  <c r="B25" i="6"/>
  <c r="C25" i="6"/>
  <c r="M25" i="6"/>
  <c r="B26" i="6"/>
  <c r="C26" i="6"/>
  <c r="M26" i="6"/>
  <c r="B27" i="6"/>
  <c r="C27" i="6"/>
  <c r="M27" i="6"/>
  <c r="B28" i="6"/>
  <c r="C28" i="6"/>
  <c r="M28" i="6"/>
  <c r="B29" i="6"/>
  <c r="C29" i="6"/>
  <c r="M29" i="6"/>
  <c r="B30" i="6"/>
  <c r="C30" i="6"/>
  <c r="M30" i="6"/>
  <c r="B31" i="6"/>
  <c r="C31" i="6"/>
  <c r="M31" i="6"/>
  <c r="B32" i="6"/>
  <c r="C32" i="6"/>
  <c r="M32" i="6"/>
  <c r="B33" i="6"/>
  <c r="C33" i="6"/>
  <c r="M33" i="6"/>
  <c r="B34" i="6"/>
  <c r="C34" i="6"/>
  <c r="M34" i="6"/>
  <c r="B35" i="6"/>
  <c r="C35" i="6"/>
  <c r="M35" i="6"/>
  <c r="B36" i="6"/>
  <c r="C36" i="6"/>
  <c r="M36" i="6"/>
  <c r="B37" i="6"/>
  <c r="C37" i="6"/>
  <c r="M37" i="6"/>
  <c r="B38" i="6"/>
  <c r="C38" i="6"/>
  <c r="M38" i="6"/>
  <c r="B39" i="6"/>
  <c r="C39" i="6"/>
  <c r="M39" i="6"/>
  <c r="B40" i="6"/>
  <c r="C40" i="6"/>
  <c r="M40" i="6"/>
  <c r="B41" i="6"/>
  <c r="C41" i="6"/>
  <c r="M41" i="6"/>
  <c r="B42" i="6"/>
  <c r="C42" i="6"/>
  <c r="M42" i="6"/>
  <c r="B43" i="6"/>
  <c r="C43" i="6"/>
  <c r="M43" i="6"/>
  <c r="B44" i="6"/>
  <c r="C44" i="6"/>
  <c r="M44" i="6"/>
  <c r="B45" i="6"/>
  <c r="C45" i="6"/>
  <c r="M45" i="6"/>
  <c r="B46" i="6"/>
  <c r="C46" i="6"/>
  <c r="M46" i="6"/>
  <c r="B47" i="6"/>
  <c r="C47" i="6"/>
  <c r="M47" i="6"/>
  <c r="B48" i="6"/>
  <c r="C48" i="6"/>
  <c r="M48" i="6"/>
  <c r="B49" i="6"/>
  <c r="C49" i="6"/>
  <c r="M49" i="6"/>
  <c r="B50" i="6"/>
  <c r="C50" i="6"/>
  <c r="M50" i="6"/>
  <c r="B51" i="6"/>
  <c r="C51" i="6"/>
  <c r="M51" i="6"/>
  <c r="B52" i="6"/>
  <c r="C52" i="6"/>
  <c r="M52" i="6"/>
  <c r="B53" i="6"/>
  <c r="C53" i="6"/>
  <c r="M53" i="6"/>
  <c r="B54" i="6"/>
  <c r="C54" i="6"/>
  <c r="M54" i="6"/>
  <c r="B55" i="6"/>
  <c r="C55" i="6"/>
  <c r="M55" i="6"/>
  <c r="B56" i="6"/>
  <c r="C56" i="6"/>
  <c r="M56" i="6"/>
  <c r="B57" i="6"/>
  <c r="C57" i="6"/>
  <c r="M57" i="6"/>
  <c r="B58" i="6"/>
  <c r="C58" i="6"/>
  <c r="M58" i="6"/>
  <c r="B59" i="6"/>
  <c r="C59" i="6"/>
  <c r="M59" i="6"/>
  <c r="B60" i="6"/>
  <c r="C60" i="6"/>
  <c r="M60" i="6"/>
  <c r="B61" i="6"/>
  <c r="C61" i="6"/>
  <c r="M61" i="6"/>
  <c r="B62" i="6"/>
  <c r="C62" i="6"/>
  <c r="M62" i="6"/>
  <c r="B63" i="6"/>
  <c r="C63" i="6"/>
  <c r="M63" i="6"/>
  <c r="B64" i="6"/>
  <c r="C64" i="6"/>
  <c r="M64" i="6"/>
  <c r="B65" i="6"/>
  <c r="C65" i="6"/>
  <c r="M65" i="6"/>
  <c r="B66" i="6"/>
  <c r="C66" i="6"/>
  <c r="M66" i="6"/>
  <c r="B67" i="6"/>
  <c r="C67" i="6"/>
  <c r="M67" i="6"/>
  <c r="B68" i="6"/>
  <c r="C68" i="6"/>
  <c r="M68" i="6"/>
  <c r="B69" i="6"/>
  <c r="C69" i="6"/>
  <c r="M69" i="6"/>
  <c r="B70" i="6"/>
  <c r="C70" i="6"/>
  <c r="M70" i="6"/>
  <c r="B71" i="6"/>
  <c r="C71" i="6"/>
  <c r="M71" i="6"/>
  <c r="B72" i="6"/>
  <c r="C72" i="6"/>
  <c r="M72" i="6"/>
  <c r="B73" i="6"/>
  <c r="C73" i="6"/>
  <c r="M73" i="6"/>
  <c r="B74" i="6"/>
  <c r="C74" i="6"/>
  <c r="M74" i="6"/>
  <c r="B75" i="6"/>
  <c r="C75" i="6"/>
  <c r="M75" i="6"/>
  <c r="B76" i="6"/>
  <c r="C76" i="6"/>
  <c r="M76" i="6"/>
  <c r="B77" i="6"/>
  <c r="C77" i="6"/>
  <c r="M77" i="6"/>
  <c r="B78" i="6"/>
  <c r="C78" i="6"/>
  <c r="M78" i="6"/>
  <c r="B79" i="6"/>
  <c r="C79" i="6"/>
  <c r="M79" i="6"/>
  <c r="B80" i="6"/>
  <c r="C80" i="6"/>
  <c r="M80" i="6"/>
  <c r="B81" i="6"/>
  <c r="C81" i="6"/>
  <c r="M81" i="6"/>
  <c r="B82" i="6"/>
  <c r="C82" i="6"/>
  <c r="M82" i="6"/>
  <c r="B83" i="6"/>
  <c r="C83" i="6"/>
  <c r="M83" i="6"/>
  <c r="B84" i="6"/>
  <c r="C84" i="6"/>
  <c r="M84" i="6"/>
  <c r="B85" i="6"/>
  <c r="C85" i="6"/>
  <c r="M85" i="6"/>
  <c r="B86" i="6"/>
  <c r="C86" i="6"/>
  <c r="M86" i="6"/>
  <c r="B87" i="6"/>
  <c r="C87" i="6"/>
  <c r="M87" i="6"/>
  <c r="B88" i="6"/>
  <c r="C88" i="6"/>
  <c r="M88" i="6"/>
  <c r="B89" i="6"/>
  <c r="C89" i="6"/>
  <c r="M89" i="6"/>
  <c r="B90" i="6"/>
  <c r="C90" i="6"/>
  <c r="M90" i="6"/>
  <c r="B91" i="6"/>
  <c r="C91" i="6"/>
  <c r="M91" i="6"/>
  <c r="B92" i="6"/>
  <c r="C92" i="6"/>
  <c r="M92" i="6"/>
  <c r="B93" i="6"/>
  <c r="C93" i="6"/>
  <c r="M93" i="6"/>
  <c r="B94" i="6"/>
  <c r="C94" i="6"/>
  <c r="M94" i="6"/>
  <c r="B95" i="6"/>
  <c r="C95" i="6"/>
  <c r="M95" i="6"/>
  <c r="B96" i="6"/>
  <c r="C96" i="6"/>
  <c r="M96" i="6"/>
  <c r="B97" i="6"/>
  <c r="C97" i="6"/>
  <c r="M97" i="6"/>
  <c r="B98" i="6"/>
  <c r="C98" i="6"/>
  <c r="M98" i="6"/>
  <c r="B99" i="6"/>
  <c r="C99" i="6"/>
  <c r="M99" i="6"/>
  <c r="B100" i="6"/>
  <c r="C100" i="6"/>
  <c r="M100" i="6"/>
  <c r="B101" i="6"/>
  <c r="C101" i="6"/>
  <c r="M101" i="6"/>
  <c r="B102" i="6"/>
  <c r="C102" i="6"/>
  <c r="M102" i="6"/>
  <c r="B103" i="6"/>
  <c r="C103" i="6"/>
  <c r="M103" i="6"/>
  <c r="B104" i="6"/>
  <c r="C104" i="6"/>
  <c r="M104" i="6"/>
  <c r="B105" i="6"/>
  <c r="C105" i="6"/>
  <c r="M105" i="6"/>
  <c r="B106" i="6"/>
  <c r="C106" i="6"/>
  <c r="M106" i="6"/>
  <c r="B107" i="6"/>
  <c r="C107" i="6"/>
  <c r="M107" i="6"/>
  <c r="B108" i="6"/>
  <c r="C108" i="6"/>
  <c r="M108" i="6"/>
  <c r="B109" i="6"/>
  <c r="C109" i="6"/>
  <c r="M109" i="6"/>
  <c r="B110" i="6"/>
  <c r="C110" i="6"/>
  <c r="M110" i="6"/>
  <c r="B111" i="6"/>
  <c r="C111" i="6"/>
  <c r="M111" i="6"/>
  <c r="B112" i="6"/>
  <c r="C112" i="6"/>
  <c r="M112" i="6"/>
  <c r="B113" i="6"/>
  <c r="C113" i="6"/>
  <c r="M113" i="6"/>
  <c r="B114" i="6"/>
  <c r="C114" i="6"/>
  <c r="M114" i="6"/>
  <c r="B115" i="6"/>
  <c r="C115" i="6"/>
  <c r="M115" i="6"/>
  <c r="B116" i="6"/>
  <c r="C116" i="6"/>
  <c r="M116" i="6"/>
  <c r="B117" i="6"/>
  <c r="C117" i="6"/>
  <c r="M117" i="6"/>
  <c r="B118" i="6"/>
  <c r="C118" i="6"/>
  <c r="M118" i="6"/>
  <c r="B119" i="6"/>
  <c r="C119" i="6"/>
  <c r="M119" i="6"/>
  <c r="B120" i="6"/>
  <c r="C120" i="6"/>
  <c r="M120" i="6"/>
  <c r="B121" i="6"/>
  <c r="C121" i="6"/>
  <c r="M121" i="6"/>
  <c r="B122" i="6"/>
  <c r="C122" i="6"/>
  <c r="M122" i="6"/>
  <c r="B123" i="6"/>
  <c r="C123" i="6"/>
  <c r="M123" i="6"/>
  <c r="B124" i="6"/>
  <c r="C124" i="6"/>
  <c r="M124" i="6"/>
  <c r="B125" i="6"/>
  <c r="C125" i="6"/>
  <c r="M125" i="6"/>
  <c r="B126" i="6"/>
  <c r="C126" i="6"/>
  <c r="M126" i="6"/>
  <c r="B127" i="6"/>
  <c r="C127" i="6"/>
  <c r="M127" i="6"/>
  <c r="B128" i="6"/>
  <c r="C128" i="6"/>
  <c r="M128" i="6"/>
  <c r="B129" i="6"/>
  <c r="C129" i="6"/>
  <c r="M129" i="6"/>
  <c r="B130" i="6"/>
  <c r="C130" i="6"/>
  <c r="M130" i="6"/>
  <c r="B131" i="6"/>
  <c r="C131" i="6"/>
  <c r="M131" i="6"/>
  <c r="B132" i="6"/>
  <c r="C132" i="6"/>
  <c r="M132" i="6"/>
  <c r="B133" i="6"/>
  <c r="C133" i="6"/>
  <c r="M133" i="6"/>
  <c r="B134" i="6"/>
  <c r="C134" i="6"/>
  <c r="M134" i="6"/>
  <c r="B135" i="6"/>
  <c r="C135" i="6"/>
  <c r="M135" i="6"/>
  <c r="B136" i="6"/>
  <c r="C136" i="6"/>
  <c r="M136" i="6"/>
  <c r="B137" i="6"/>
  <c r="C137" i="6"/>
  <c r="M137" i="6"/>
  <c r="B138" i="6"/>
  <c r="C138" i="6"/>
  <c r="M138" i="6"/>
  <c r="B139" i="6"/>
  <c r="C139" i="6"/>
  <c r="M139" i="6"/>
  <c r="B140" i="6"/>
  <c r="C140" i="6"/>
  <c r="M140" i="6"/>
  <c r="B141" i="6"/>
  <c r="C141" i="6"/>
  <c r="M141" i="6"/>
  <c r="B142" i="6"/>
  <c r="C142" i="6"/>
  <c r="M142" i="6"/>
  <c r="B143" i="6"/>
  <c r="C143" i="6"/>
  <c r="M143" i="6"/>
  <c r="B144" i="6"/>
  <c r="C144" i="6"/>
  <c r="M144" i="6"/>
  <c r="B145" i="6"/>
  <c r="C145" i="6"/>
  <c r="M145" i="6"/>
  <c r="B146" i="6"/>
  <c r="C146" i="6"/>
  <c r="M146" i="6"/>
  <c r="B147" i="6"/>
  <c r="C147" i="6"/>
  <c r="M147" i="6"/>
  <c r="B148" i="6"/>
  <c r="C148" i="6"/>
  <c r="M148" i="6"/>
  <c r="B149" i="6"/>
  <c r="C149" i="6"/>
  <c r="M149" i="6"/>
  <c r="B150" i="6"/>
  <c r="C150" i="6"/>
  <c r="M150" i="6"/>
  <c r="B151" i="6"/>
  <c r="C151" i="6"/>
  <c r="M151" i="6"/>
  <c r="B152" i="6"/>
  <c r="C152" i="6"/>
  <c r="M152" i="6"/>
  <c r="B153" i="6"/>
  <c r="C153" i="6"/>
  <c r="M153" i="6"/>
  <c r="B154" i="6"/>
  <c r="C154" i="6"/>
  <c r="M154" i="6"/>
  <c r="B155" i="6"/>
  <c r="C155" i="6"/>
  <c r="M155" i="6"/>
  <c r="B156" i="6"/>
  <c r="C156" i="6"/>
  <c r="M156" i="6"/>
  <c r="B157" i="6"/>
  <c r="C157" i="6"/>
  <c r="M157" i="6"/>
  <c r="B158" i="6"/>
  <c r="C158" i="6"/>
  <c r="M158" i="6"/>
  <c r="B159" i="6"/>
  <c r="C159" i="6"/>
  <c r="M159" i="6"/>
  <c r="B160" i="6"/>
  <c r="C160" i="6"/>
  <c r="M160" i="6"/>
  <c r="B161" i="6"/>
  <c r="C161" i="6"/>
  <c r="M161" i="6"/>
  <c r="B162" i="6"/>
  <c r="C162" i="6"/>
  <c r="M162" i="6"/>
  <c r="B163" i="6"/>
  <c r="C163" i="6"/>
  <c r="M163" i="6"/>
  <c r="B164" i="6"/>
  <c r="C164" i="6"/>
  <c r="M164" i="6"/>
  <c r="B165" i="6"/>
  <c r="C165" i="6"/>
  <c r="M165" i="6"/>
  <c r="B166" i="6"/>
  <c r="C166" i="6"/>
  <c r="M166" i="6"/>
  <c r="B167" i="6"/>
  <c r="C167" i="6"/>
  <c r="M167" i="6"/>
  <c r="B168" i="6"/>
  <c r="C168" i="6"/>
  <c r="M168" i="6"/>
  <c r="B169" i="6"/>
  <c r="C169" i="6"/>
  <c r="M169" i="6"/>
  <c r="B170" i="6"/>
  <c r="C170" i="6"/>
  <c r="M170" i="6"/>
  <c r="B171" i="6"/>
  <c r="C171" i="6"/>
  <c r="M171" i="6"/>
  <c r="B172" i="6"/>
  <c r="C172" i="6"/>
  <c r="M172" i="6"/>
  <c r="B173" i="6"/>
  <c r="C173" i="6"/>
  <c r="M173" i="6"/>
  <c r="B174" i="6"/>
  <c r="C174" i="6"/>
  <c r="M174" i="6"/>
  <c r="B175" i="6"/>
  <c r="C175" i="6"/>
  <c r="M175" i="6"/>
  <c r="B176" i="6"/>
  <c r="C176" i="6"/>
  <c r="M176" i="6"/>
  <c r="B177" i="6"/>
  <c r="C177" i="6"/>
  <c r="M177" i="6"/>
  <c r="B178" i="6"/>
  <c r="C178" i="6"/>
  <c r="M178" i="6"/>
  <c r="B179" i="6"/>
  <c r="C179" i="6"/>
  <c r="M179" i="6"/>
  <c r="B180" i="6"/>
  <c r="C180" i="6"/>
  <c r="M180" i="6"/>
  <c r="B181" i="6"/>
  <c r="C181" i="6"/>
  <c r="M181" i="6"/>
  <c r="B182" i="6"/>
  <c r="C182" i="6"/>
  <c r="M182" i="6"/>
  <c r="B183" i="6"/>
  <c r="C183" i="6"/>
  <c r="M183" i="6"/>
  <c r="B184" i="6"/>
  <c r="C184" i="6"/>
  <c r="M184" i="6"/>
  <c r="B185" i="6"/>
  <c r="C185" i="6"/>
  <c r="M185" i="6"/>
  <c r="B186" i="6"/>
  <c r="C186" i="6"/>
  <c r="M186" i="6"/>
  <c r="B187" i="6"/>
  <c r="C187" i="6"/>
  <c r="M187" i="6"/>
  <c r="B188" i="6"/>
  <c r="C188" i="6"/>
  <c r="M188" i="6"/>
  <c r="B189" i="6"/>
  <c r="C189" i="6"/>
  <c r="M189" i="6"/>
  <c r="B190" i="6"/>
  <c r="C190" i="6"/>
  <c r="M190" i="6"/>
  <c r="B191" i="6"/>
  <c r="C191" i="6"/>
  <c r="M191" i="6"/>
  <c r="B192" i="6"/>
  <c r="C192" i="6"/>
  <c r="M192" i="6"/>
  <c r="B193" i="6"/>
  <c r="C193" i="6"/>
  <c r="M193" i="6"/>
  <c r="B194" i="6"/>
  <c r="C194" i="6"/>
  <c r="M194" i="6"/>
  <c r="B195" i="6"/>
  <c r="C195" i="6"/>
  <c r="M195" i="6"/>
  <c r="B196" i="6"/>
  <c r="C196" i="6"/>
  <c r="M196" i="6"/>
  <c r="B197" i="6"/>
  <c r="C197" i="6"/>
  <c r="M197" i="6"/>
  <c r="B198" i="6"/>
  <c r="C198" i="6"/>
  <c r="M198" i="6"/>
  <c r="B199" i="6"/>
  <c r="C199" i="6"/>
  <c r="M199" i="6"/>
  <c r="B200" i="6"/>
  <c r="C200" i="6"/>
  <c r="M200" i="6"/>
  <c r="B201" i="6"/>
  <c r="C201" i="6"/>
  <c r="M201" i="6"/>
  <c r="B202" i="6"/>
  <c r="C202" i="6"/>
  <c r="M202" i="6"/>
  <c r="B203" i="6"/>
  <c r="C203" i="6"/>
  <c r="M203" i="6"/>
  <c r="B204" i="6"/>
  <c r="C204" i="6"/>
  <c r="M204" i="6"/>
  <c r="B205" i="6"/>
  <c r="C205" i="6"/>
  <c r="M205" i="6"/>
  <c r="B206" i="6"/>
  <c r="C206" i="6"/>
  <c r="M206" i="6"/>
  <c r="B207" i="6"/>
  <c r="C207" i="6"/>
  <c r="M207" i="6"/>
  <c r="B208" i="6"/>
  <c r="C208" i="6"/>
  <c r="M208" i="6"/>
  <c r="B209" i="6"/>
  <c r="C209" i="6"/>
  <c r="M209" i="6"/>
  <c r="B210" i="6"/>
  <c r="C210" i="6"/>
  <c r="M210" i="6"/>
  <c r="B211" i="6"/>
  <c r="C211" i="6"/>
  <c r="M211" i="6"/>
  <c r="B212" i="6"/>
  <c r="C212" i="6"/>
  <c r="M212" i="6"/>
  <c r="B213" i="6"/>
  <c r="C213" i="6"/>
  <c r="M213" i="6"/>
  <c r="B214" i="6"/>
  <c r="C214" i="6"/>
  <c r="M214" i="6"/>
  <c r="B215" i="6"/>
  <c r="C215" i="6"/>
  <c r="M215" i="6"/>
  <c r="B216" i="6"/>
  <c r="C216" i="6"/>
  <c r="M216" i="6"/>
  <c r="B217" i="6"/>
  <c r="C217" i="6"/>
  <c r="M217" i="6"/>
  <c r="B218" i="6"/>
  <c r="C218" i="6"/>
  <c r="M218" i="6"/>
  <c r="B219" i="6"/>
  <c r="C219" i="6"/>
  <c r="M219" i="6"/>
  <c r="B220" i="6"/>
  <c r="C220" i="6"/>
  <c r="M220" i="6"/>
  <c r="B221" i="6"/>
  <c r="C221" i="6"/>
  <c r="M221" i="6"/>
  <c r="B222" i="6"/>
  <c r="C222" i="6"/>
  <c r="M222" i="6"/>
  <c r="B223" i="6"/>
  <c r="C223" i="6"/>
  <c r="M223" i="6"/>
  <c r="B224" i="6"/>
  <c r="C224" i="6"/>
  <c r="M224" i="6"/>
  <c r="B225" i="6"/>
  <c r="C225" i="6"/>
  <c r="M225" i="6"/>
  <c r="B226" i="6"/>
  <c r="C226" i="6"/>
  <c r="M226" i="6"/>
  <c r="B227" i="6"/>
  <c r="C227" i="6"/>
  <c r="M227" i="6"/>
  <c r="B228" i="6"/>
  <c r="C228" i="6"/>
  <c r="M228" i="6"/>
  <c r="B229" i="6"/>
  <c r="C229" i="6"/>
  <c r="M229" i="6"/>
  <c r="B230" i="6"/>
  <c r="C230" i="6"/>
  <c r="M230" i="6"/>
  <c r="B231" i="6"/>
  <c r="C231" i="6"/>
  <c r="M231" i="6"/>
  <c r="B232" i="6"/>
  <c r="C232" i="6"/>
  <c r="M232" i="6"/>
  <c r="B233" i="6"/>
  <c r="C233" i="6"/>
  <c r="M233" i="6"/>
  <c r="B234" i="6"/>
  <c r="C234" i="6"/>
  <c r="M234" i="6"/>
  <c r="B235" i="6"/>
  <c r="C235" i="6"/>
  <c r="M235" i="6"/>
  <c r="B236" i="6"/>
  <c r="C236" i="6"/>
  <c r="M236" i="6"/>
  <c r="B237" i="6"/>
  <c r="C237" i="6"/>
  <c r="M237" i="6"/>
  <c r="B238" i="6"/>
  <c r="C238" i="6"/>
  <c r="M238" i="6"/>
  <c r="B239" i="6"/>
  <c r="C239" i="6"/>
  <c r="M239" i="6"/>
  <c r="B240" i="6"/>
  <c r="C240" i="6"/>
  <c r="M240" i="6"/>
  <c r="B241" i="6"/>
  <c r="C241" i="6"/>
  <c r="M241" i="6"/>
  <c r="B242" i="6"/>
  <c r="C242" i="6"/>
  <c r="M242" i="6"/>
  <c r="B243" i="6"/>
  <c r="C243" i="6"/>
  <c r="M243" i="6"/>
  <c r="B244" i="6"/>
  <c r="C244" i="6"/>
  <c r="M244" i="6"/>
  <c r="B245" i="6"/>
  <c r="C245" i="6"/>
  <c r="M245" i="6"/>
  <c r="B246" i="6"/>
  <c r="C246" i="6"/>
  <c r="M246" i="6"/>
  <c r="B247" i="6"/>
  <c r="C247" i="6"/>
  <c r="M247" i="6"/>
  <c r="B248" i="6"/>
  <c r="C248" i="6"/>
  <c r="M248" i="6"/>
  <c r="B249" i="6"/>
  <c r="C249" i="6"/>
  <c r="M249" i="6"/>
  <c r="B250" i="6"/>
  <c r="C250" i="6"/>
  <c r="M250" i="6"/>
  <c r="B251" i="6"/>
  <c r="C251" i="6"/>
  <c r="M251" i="6"/>
  <c r="B252" i="6"/>
  <c r="C252" i="6"/>
  <c r="M252" i="6"/>
  <c r="B253" i="6"/>
  <c r="C253" i="6"/>
  <c r="M253" i="6"/>
  <c r="B254" i="6"/>
  <c r="C254" i="6"/>
  <c r="M254" i="6"/>
  <c r="B255" i="6"/>
  <c r="C255" i="6"/>
  <c r="M255" i="6"/>
  <c r="B256" i="6"/>
  <c r="C256" i="6"/>
  <c r="M256" i="6"/>
  <c r="B257" i="6"/>
  <c r="C257" i="6"/>
  <c r="M257" i="6"/>
  <c r="B258" i="6"/>
  <c r="C258" i="6"/>
  <c r="M258" i="6"/>
  <c r="B259" i="6"/>
  <c r="C259" i="6"/>
  <c r="M259" i="6"/>
  <c r="B260" i="6"/>
  <c r="C260" i="6"/>
  <c r="M260" i="6"/>
  <c r="B261" i="6"/>
  <c r="C261" i="6"/>
  <c r="M261" i="6"/>
  <c r="B262" i="6"/>
  <c r="C262" i="6"/>
  <c r="M262" i="6"/>
  <c r="B263" i="6"/>
  <c r="C263" i="6"/>
  <c r="M263" i="6"/>
  <c r="B264" i="6"/>
  <c r="C264" i="6"/>
  <c r="M264" i="6"/>
  <c r="B265" i="6"/>
  <c r="C265" i="6"/>
  <c r="M265" i="6"/>
  <c r="B266" i="6"/>
  <c r="C266" i="6"/>
  <c r="M266" i="6"/>
  <c r="B267" i="6"/>
  <c r="C267" i="6"/>
  <c r="M267" i="6"/>
  <c r="B268" i="6"/>
  <c r="C268" i="6"/>
  <c r="M268" i="6"/>
  <c r="B269" i="6"/>
  <c r="C269" i="6"/>
  <c r="M269" i="6"/>
  <c r="B270" i="6"/>
  <c r="C270" i="6"/>
  <c r="M270" i="6"/>
  <c r="B271" i="6"/>
  <c r="C271" i="6"/>
  <c r="M271" i="6"/>
  <c r="B272" i="6"/>
  <c r="C272" i="6"/>
  <c r="M272" i="6"/>
  <c r="B273" i="6"/>
  <c r="C273" i="6"/>
  <c r="M273" i="6"/>
  <c r="B274" i="6"/>
  <c r="C274" i="6"/>
  <c r="M274" i="6"/>
  <c r="B275" i="6"/>
  <c r="C275" i="6"/>
  <c r="M275" i="6"/>
  <c r="B276" i="6"/>
  <c r="C276" i="6"/>
  <c r="M276" i="6"/>
  <c r="B277" i="6"/>
  <c r="C277" i="6"/>
  <c r="M277" i="6"/>
  <c r="B278" i="6"/>
  <c r="C278" i="6"/>
  <c r="M278" i="6"/>
  <c r="B279" i="6"/>
  <c r="C279" i="6"/>
  <c r="M279" i="6"/>
  <c r="B280" i="6"/>
  <c r="C280" i="6"/>
  <c r="M280" i="6"/>
  <c r="B281" i="6"/>
  <c r="C281" i="6"/>
  <c r="M281" i="6"/>
  <c r="B282" i="6"/>
  <c r="C282" i="6"/>
  <c r="M282" i="6"/>
  <c r="B283" i="6"/>
  <c r="C283" i="6"/>
  <c r="M283" i="6"/>
  <c r="B284" i="6"/>
  <c r="C284" i="6"/>
  <c r="M284" i="6"/>
  <c r="B285" i="6"/>
  <c r="C285" i="6"/>
  <c r="M285" i="6"/>
  <c r="B286" i="6"/>
  <c r="C286" i="6"/>
  <c r="M286" i="6"/>
  <c r="B287" i="6"/>
  <c r="C287" i="6"/>
  <c r="M287" i="6"/>
  <c r="B288" i="6"/>
  <c r="C288" i="6"/>
  <c r="M288" i="6"/>
  <c r="B289" i="6"/>
  <c r="C289" i="6"/>
  <c r="M289" i="6"/>
  <c r="B290" i="6"/>
  <c r="C290" i="6"/>
  <c r="M290" i="6"/>
  <c r="B291" i="6"/>
  <c r="C291" i="6"/>
  <c r="M291" i="6"/>
  <c r="B292" i="6"/>
  <c r="C292" i="6"/>
  <c r="M292" i="6"/>
  <c r="B293" i="6"/>
  <c r="C293" i="6"/>
  <c r="M293" i="6"/>
  <c r="B294" i="6"/>
  <c r="C294" i="6"/>
  <c r="M294" i="6"/>
  <c r="B295" i="6"/>
  <c r="C295" i="6"/>
  <c r="M295" i="6"/>
  <c r="B296" i="6"/>
  <c r="C296" i="6"/>
  <c r="M296" i="6"/>
  <c r="B297" i="6"/>
  <c r="C297" i="6"/>
  <c r="M297" i="6"/>
  <c r="B298" i="6"/>
  <c r="C298" i="6"/>
  <c r="M298" i="6"/>
  <c r="B299" i="6"/>
  <c r="C299" i="6"/>
  <c r="M299" i="6"/>
  <c r="B300" i="6"/>
  <c r="C300" i="6"/>
  <c r="M300" i="6"/>
  <c r="B301" i="6"/>
  <c r="C301" i="6"/>
  <c r="M301" i="6"/>
  <c r="B302" i="6"/>
  <c r="C302" i="6"/>
  <c r="M302" i="6"/>
  <c r="B303" i="6"/>
  <c r="C303" i="6"/>
  <c r="M303" i="6"/>
  <c r="B304" i="6"/>
  <c r="C304" i="6"/>
  <c r="M304" i="6"/>
  <c r="B305" i="6"/>
  <c r="C305" i="6"/>
  <c r="M305" i="6"/>
  <c r="B306" i="6"/>
  <c r="C306" i="6"/>
  <c r="M306" i="6"/>
  <c r="B307" i="6"/>
  <c r="C307" i="6"/>
  <c r="M307" i="6"/>
  <c r="B308" i="6"/>
  <c r="C308" i="6"/>
  <c r="M308" i="6"/>
  <c r="B309" i="6"/>
  <c r="C309" i="6"/>
  <c r="M309" i="6"/>
  <c r="B310" i="6"/>
  <c r="C310" i="6"/>
  <c r="M310" i="6"/>
  <c r="B311" i="6"/>
  <c r="C311" i="6"/>
  <c r="M311" i="6"/>
  <c r="B312" i="6"/>
  <c r="C312" i="6"/>
  <c r="M312" i="6"/>
  <c r="B313" i="6"/>
  <c r="C313" i="6"/>
  <c r="M313" i="6"/>
  <c r="B314" i="6"/>
  <c r="C314" i="6"/>
  <c r="M314" i="6"/>
  <c r="B315" i="6"/>
  <c r="C315" i="6"/>
  <c r="M315" i="6"/>
  <c r="B316" i="6"/>
  <c r="C316" i="6"/>
  <c r="M316" i="6"/>
  <c r="B317" i="6"/>
  <c r="C317" i="6"/>
  <c r="M317" i="6"/>
  <c r="B318" i="6"/>
  <c r="C318" i="6"/>
  <c r="M318" i="6"/>
  <c r="B319" i="6"/>
  <c r="C319" i="6"/>
  <c r="M319" i="6"/>
  <c r="B320" i="6"/>
  <c r="C320" i="6"/>
  <c r="M320" i="6"/>
  <c r="B321" i="6"/>
  <c r="C321" i="6"/>
  <c r="M321" i="6"/>
  <c r="B322" i="6"/>
  <c r="C322" i="6"/>
  <c r="M322" i="6"/>
  <c r="B323" i="6"/>
  <c r="C323" i="6"/>
  <c r="M323" i="6"/>
  <c r="B324" i="6"/>
  <c r="C324" i="6"/>
  <c r="M324" i="6"/>
  <c r="B325" i="6"/>
  <c r="C325" i="6"/>
  <c r="M325" i="6"/>
  <c r="B326" i="6"/>
  <c r="M326" i="6"/>
  <c r="B327" i="6"/>
  <c r="I4" i="2"/>
  <c r="I5" i="2"/>
  <c r="I3" i="2"/>
  <c r="C43" i="4" a="1"/>
  <c r="C105" i="4" a="1"/>
  <c r="C75" i="4" a="1"/>
  <c r="C76" i="4" a="1"/>
  <c r="C54" i="4" a="1"/>
  <c r="C62" i="4" a="1"/>
  <c r="C97" i="4" a="1"/>
  <c r="C80" i="4" a="1"/>
  <c r="C84" i="4" a="1"/>
  <c r="C88" i="4" a="1"/>
  <c r="C103" i="4" a="1"/>
  <c r="C91" i="5" a="1"/>
  <c r="C63" i="5" a="1"/>
  <c r="C95" i="5" a="1"/>
  <c r="C301" i="5" a="1"/>
  <c r="C349" i="5" a="1"/>
  <c r="C160" i="5" a="1"/>
  <c r="C151" i="5" a="1"/>
  <c r="C141" i="5" a="1"/>
  <c r="C228" i="5" a="1"/>
  <c r="C140" i="5" a="1"/>
  <c r="C124" i="5" a="1"/>
  <c r="C70" i="5" a="1"/>
  <c r="C305" i="5" a="1"/>
  <c r="C327" i="5" a="1"/>
  <c r="C78" i="5" a="1"/>
  <c r="C313" i="5" a="1"/>
  <c r="C352" i="5" a="1"/>
  <c r="C77" i="5" a="1"/>
  <c r="C120" i="5" a="1"/>
  <c r="C97" i="5" a="1"/>
  <c r="C81" i="5" a="1"/>
  <c r="C114" i="5" a="1"/>
  <c r="C339" i="5" a="1"/>
  <c r="C208" i="5" a="1"/>
  <c r="C64" i="5" a="1"/>
  <c r="C94" i="5" a="1"/>
  <c r="C329" i="5" a="1"/>
  <c r="C106" i="5" a="1"/>
  <c r="C178" i="5" a="1"/>
  <c r="C220" i="5" a="1"/>
  <c r="C303" i="5" a="1"/>
  <c r="C274" i="5" a="1"/>
  <c r="C213" i="5" a="1"/>
  <c r="C317" i="5" a="1"/>
  <c r="C331" i="5" a="1"/>
  <c r="C121" i="5" a="1"/>
  <c r="C58" i="4" a="1"/>
  <c r="C276" i="5" a="1"/>
  <c r="C233" i="5" a="1"/>
  <c r="C298" i="5" a="1"/>
  <c r="C71" i="5" a="1"/>
  <c r="C196" i="5" a="1"/>
  <c r="C68" i="5" a="1"/>
  <c r="C184" i="5" a="1"/>
  <c r="C245" i="5" a="1"/>
  <c r="C128" i="5" a="1"/>
  <c r="C125" i="5" a="1"/>
  <c r="C72" i="5" a="1"/>
  <c r="C122" i="5" a="1"/>
  <c r="C175" i="5" a="1"/>
  <c r="C68" i="4" a="1"/>
  <c r="C90" i="4" a="1"/>
  <c r="C244" i="5" a="1"/>
  <c r="C156" i="5" a="1"/>
  <c r="C324" i="5" a="1"/>
  <c r="C145" i="5" a="1"/>
  <c r="C270" i="5" a="1"/>
  <c r="C159" i="5" a="1"/>
  <c r="C248" i="5" a="1"/>
  <c r="C181" i="5" a="1"/>
  <c r="C197" i="5" a="1"/>
  <c r="C206" i="5" a="1"/>
  <c r="C31" i="4" a="1"/>
  <c r="C38" i="4" a="1"/>
  <c r="C50" i="4" a="1"/>
  <c r="C343" i="5" a="1"/>
  <c r="C76" i="5" a="1"/>
  <c r="C170" i="5" a="1"/>
  <c r="C247" i="5" a="1"/>
  <c r="C83" i="5" a="1"/>
  <c r="C241" i="5" a="1"/>
  <c r="C253" i="5" a="1"/>
  <c r="C286" i="5" a="1"/>
  <c r="C249" i="5" a="1"/>
  <c r="C104" i="4" a="1"/>
  <c r="C32" i="4" a="1"/>
  <c r="C64" i="4" a="1"/>
  <c r="C96" i="4" a="1"/>
  <c r="C53" i="4" a="1"/>
  <c r="C93" i="4" a="1"/>
  <c r="C67" i="4" a="1"/>
  <c r="C89" i="4" a="1"/>
  <c r="C66" i="4" a="1"/>
  <c r="C71" i="4" a="1"/>
  <c r="C91" i="4" a="1"/>
  <c r="C95" i="4" a="1"/>
  <c r="C98" i="4" a="1"/>
  <c r="C152" i="5" a="1"/>
  <c r="C137" i="5" a="1"/>
  <c r="C127" i="5" a="1"/>
  <c r="C222" i="5" a="1"/>
  <c r="C118" i="5" a="1"/>
  <c r="C153" i="5" a="1"/>
  <c r="C227" i="5" a="1"/>
  <c r="C258" i="5" a="1"/>
  <c r="C167" i="5" a="1"/>
  <c r="C263" i="5" a="1"/>
  <c r="C315" i="5" a="1"/>
  <c r="C107" i="5" a="1"/>
  <c r="C89" i="5" a="1"/>
  <c r="C188" i="5" a="1"/>
  <c r="C117" i="5" a="1"/>
  <c r="C242" i="5" a="1"/>
  <c r="C217" i="5" a="1"/>
  <c r="C115" i="5" a="1"/>
  <c r="C101" i="5" a="1"/>
  <c r="C193" i="5" a="1"/>
  <c r="C74" i="5" a="1"/>
  <c r="C187" i="5" a="1"/>
  <c r="C198" i="5" a="1"/>
  <c r="C333" i="5" a="1"/>
  <c r="C149" i="5" a="1"/>
  <c r="C146" i="5" a="1"/>
  <c r="C338" i="5" a="1"/>
  <c r="C131" i="5" a="1"/>
  <c r="C130" i="5" a="1"/>
  <c r="C204" i="5" a="1"/>
  <c r="C90" i="5" a="1"/>
  <c r="C341" i="5" a="1"/>
  <c r="C221" i="5" a="1"/>
  <c r="C75" i="5" a="1"/>
  <c r="C207" i="5" a="1"/>
  <c r="C293" i="5" a="1"/>
  <c r="C148" i="5" a="1"/>
  <c r="C205" i="5" a="1"/>
  <c r="C81" i="4" a="1"/>
  <c r="C48" i="4" a="1"/>
  <c r="C56" i="4" a="1"/>
  <c r="C280" i="5" a="1"/>
  <c r="C316" i="5" a="1"/>
  <c r="C273" i="5" a="1"/>
  <c r="C96" i="5" a="1"/>
  <c r="C174" i="5" a="1"/>
  <c r="C66" i="5" a="1"/>
  <c r="C262" i="5" a="1"/>
  <c r="C278" i="5" a="1"/>
  <c r="C157" i="5" a="1"/>
  <c r="C243" i="5" a="1"/>
  <c r="C355" i="5" a="1"/>
  <c r="C321" i="5" a="1"/>
  <c r="C161" i="5" a="1"/>
  <c r="C271" i="5" a="1"/>
  <c r="C304" i="5" a="1"/>
  <c r="C330" i="5" a="1"/>
  <c r="C226" i="5" a="1"/>
  <c r="C246" i="5" a="1"/>
  <c r="C269" i="5" a="1"/>
  <c r="C36" i="4" a="1"/>
  <c r="C70" i="4" a="1"/>
  <c r="C41" i="4" a="1"/>
  <c r="C102" i="4" a="1"/>
  <c r="C162" i="5" a="1"/>
  <c r="C158" i="5" a="1"/>
  <c r="C223" i="5" a="1"/>
  <c r="C272" i="5" a="1"/>
  <c r="C238" i="5" a="1"/>
  <c r="C84" i="5" a="1"/>
  <c r="C218" i="5" a="1"/>
  <c r="C173" i="5" a="1"/>
  <c r="C147" i="5" a="1"/>
  <c r="C93" i="5" a="1"/>
  <c r="C80" i="5" a="1"/>
  <c r="C337" i="5" a="1"/>
  <c r="C87" i="4" a="1"/>
  <c r="C45" i="4" a="1"/>
  <c r="C73" i="4" a="1"/>
  <c r="C306" i="5" a="1"/>
  <c r="C322" i="5" a="1"/>
  <c r="C168" i="5" a="1"/>
  <c r="C234" i="5" a="1"/>
  <c r="C176" i="5" a="1"/>
  <c r="C239" i="5" a="1"/>
  <c r="C255" i="5" a="1"/>
  <c r="C133" i="5" a="1"/>
  <c r="C177" i="5" a="1"/>
  <c r="C336" i="5" a="1"/>
  <c r="C119" i="5" a="1"/>
  <c r="C111" i="5" a="1"/>
  <c r="C94" i="4" a="1"/>
  <c r="C99" i="4" a="1"/>
  <c r="C92" i="4" a="1"/>
  <c r="C288" i="5" a="1"/>
  <c r="C99" i="5" a="1"/>
  <c r="C73" i="5" a="1"/>
  <c r="C232" i="5" a="1"/>
  <c r="C237" i="5" a="1"/>
  <c r="C344" i="5" a="1"/>
  <c r="C261" i="5" a="1"/>
  <c r="C135" i="5" a="1"/>
  <c r="C342" i="5" a="1"/>
  <c r="C85" i="5" a="1"/>
  <c r="C256" i="5" a="1"/>
  <c r="C150" i="5" a="1"/>
  <c r="C85" i="4" a="1"/>
  <c r="C83" i="4" a="1"/>
  <c r="C60" i="4" a="1"/>
  <c r="C47" i="4" a="1"/>
  <c r="C44" i="4" a="1"/>
  <c r="C55" i="4" a="1"/>
  <c r="C78" i="4" a="1"/>
  <c r="C82" i="4" a="1"/>
  <c r="C100" i="4" a="1"/>
  <c r="C216" i="5" a="1"/>
  <c r="C229" i="5" a="1"/>
  <c r="C209" i="5" a="1"/>
  <c r="C299" i="5" a="1"/>
  <c r="C260" i="5" a="1"/>
  <c r="C62" i="5" a="1"/>
  <c r="C297" i="5" a="1"/>
  <c r="C314" i="5" a="1"/>
  <c r="C285" i="5" a="1"/>
  <c r="C252" i="5" a="1"/>
  <c r="C171" i="5" a="1"/>
  <c r="C180" i="5" a="1"/>
  <c r="C307" i="5" a="1"/>
  <c r="C138" i="5" a="1"/>
  <c r="C100" i="5" a="1"/>
  <c r="C335" i="5" a="1"/>
  <c r="C179" i="5" a="1"/>
  <c r="C194" i="5" a="1"/>
  <c r="C320" i="5" a="1"/>
  <c r="C143" i="5" a="1"/>
  <c r="C281" i="5" a="1"/>
  <c r="C251" i="5" a="1"/>
  <c r="C268" i="5" a="1"/>
  <c r="C190" i="5" a="1"/>
  <c r="C291" i="5" a="1"/>
  <c r="C328" i="5" a="1"/>
  <c r="C284" i="5" a="1"/>
  <c r="C195" i="5" a="1"/>
  <c r="C212" i="5" a="1"/>
  <c r="C346" i="5" a="1"/>
  <c r="C154" i="5" a="1"/>
  <c r="C225" i="5" a="1"/>
  <c r="C287" i="5" a="1"/>
  <c r="C139" i="5" a="1"/>
  <c r="C134" i="5" a="1"/>
  <c r="C210" i="5" a="1"/>
  <c r="C110" i="5" a="1"/>
  <c r="C275" i="5" a="1"/>
  <c r="C86" i="4" a="1"/>
  <c r="C79" i="4" a="1"/>
  <c r="C33" i="4" a="1"/>
  <c r="C52" i="4" a="1"/>
  <c r="C101" i="4" a="1"/>
  <c r="C310" i="5" a="1"/>
  <c r="C142" i="5" a="1"/>
  <c r="C82" i="5" a="1"/>
  <c r="C319" i="5" a="1"/>
  <c r="C235" i="5" a="1"/>
  <c r="C296" i="5" a="1"/>
  <c r="C265" i="5" a="1"/>
  <c r="C282" i="5" a="1"/>
  <c r="C86" i="5" a="1"/>
  <c r="C87" i="5" a="1"/>
  <c r="C259" i="5" a="1"/>
  <c r="C202" i="5" a="1"/>
  <c r="C79" i="5" a="1"/>
  <c r="C203" i="5" a="1"/>
  <c r="C354" i="5" a="1"/>
  <c r="C254" i="5" a="1"/>
  <c r="C65" i="4" a="1"/>
  <c r="C74" i="4" a="1"/>
  <c r="C37" i="4" a="1"/>
  <c r="C35" i="4" a="1"/>
  <c r="C155" i="5" a="1"/>
  <c r="C126" i="5" a="1"/>
  <c r="C224" i="5" a="1"/>
  <c r="C312" i="5" a="1"/>
  <c r="C104" i="5" a="1"/>
  <c r="C103" i="5" a="1"/>
  <c r="C112" i="5" a="1"/>
  <c r="C108" i="5" a="1"/>
  <c r="C183" i="5" a="1"/>
  <c r="C290" i="5" a="1"/>
  <c r="C105" i="5" a="1"/>
  <c r="C92" i="5" a="1"/>
  <c r="C102" i="5" a="1"/>
  <c r="C309" i="5" a="1"/>
  <c r="C46" i="4" a="1"/>
  <c r="C40" i="4" a="1"/>
  <c r="C69" i="4" a="1"/>
  <c r="C219" i="5" a="1"/>
  <c r="C257" i="5" a="1"/>
  <c r="C318" i="5" a="1"/>
  <c r="C164" i="5" a="1"/>
  <c r="C165" i="5" a="1"/>
  <c r="C236" i="5" a="1"/>
  <c r="C169" i="5" a="1"/>
  <c r="C279" i="5" a="1"/>
  <c r="C283" i="5" a="1"/>
  <c r="C98" i="5" a="1"/>
  <c r="C192" i="5" a="1"/>
  <c r="C250" i="5" a="1"/>
  <c r="C136" i="5" a="1"/>
  <c r="C109" i="5" a="1"/>
  <c r="C144" i="5" a="1"/>
  <c r="C72" i="4" a="1"/>
  <c r="C61" i="4" a="1"/>
  <c r="C34" i="4" a="1"/>
  <c r="C289" i="5" a="1"/>
  <c r="C231" i="5" a="1"/>
  <c r="C182" i="5" a="1"/>
  <c r="C230" i="5" a="1"/>
  <c r="C325" i="5" a="1"/>
  <c r="C240" i="5" a="1"/>
  <c r="C351" i="5" a="1"/>
  <c r="C348" i="5" a="1"/>
  <c r="C292" i="5" a="1"/>
  <c r="C302" i="5" a="1"/>
  <c r="C63" i="4" a="1"/>
  <c r="C163" i="5" a="1"/>
  <c r="C332" i="5" a="1"/>
  <c r="C311" i="5" a="1"/>
  <c r="C350" i="5" a="1"/>
  <c r="C294" i="5" a="1"/>
  <c r="C215" i="5" a="1"/>
  <c r="C186" i="5" a="1"/>
  <c r="C300" i="5" a="1"/>
  <c r="C199" i="5" a="1"/>
  <c r="C57" i="4" a="1"/>
  <c r="C277" i="5" a="1"/>
  <c r="C51" i="4" a="1"/>
  <c r="C200" i="5" a="1"/>
  <c r="C49" i="4" a="1"/>
  <c r="C264" i="5" a="1"/>
  <c r="C326" i="5" a="1"/>
  <c r="C67" i="5" a="1"/>
  <c r="C211" i="5" a="1"/>
  <c r="C39" i="4" a="1"/>
  <c r="C166" i="5" a="1"/>
  <c r="C347" i="5" a="1"/>
  <c r="C123" i="5" a="1"/>
  <c r="C191" i="5" a="1"/>
  <c r="C295" i="5" a="1"/>
  <c r="C116" i="5" a="1"/>
  <c r="C132" i="5" a="1"/>
  <c r="C345" i="5" a="1"/>
  <c r="C266" i="5" a="1"/>
  <c r="C323" i="5" a="1"/>
  <c r="C172" i="5" a="1"/>
  <c r="C308" i="5" a="1"/>
  <c r="C334" i="5" a="1"/>
  <c r="C214" i="5" a="1"/>
  <c r="C340" i="5" a="1"/>
  <c r="C356" i="5" a="1"/>
  <c r="C189" i="5" a="1"/>
  <c r="C201" i="5" a="1"/>
  <c r="C42" i="4" a="1"/>
  <c r="C88" i="5" a="1"/>
  <c r="C185" i="5" a="1"/>
  <c r="C77" i="4" a="1"/>
  <c r="C267" i="5" a="1"/>
  <c r="C353" i="5" a="1"/>
  <c r="C69" i="5" a="1"/>
  <c r="C129" i="5" a="1"/>
  <c r="C65" i="5" a="1"/>
  <c r="C113" i="5" a="1"/>
  <c r="C59" i="4" a="1"/>
  <c r="D5" i="6"/>
  <c r="D325" i="6"/>
  <c r="D324" i="6"/>
  <c r="D6" i="6"/>
  <c r="K91" i="9" l="1"/>
  <c r="L92" i="9" s="1" a="1"/>
  <c r="L92" i="9" s="1"/>
  <c r="M93" i="9" s="1" a="1"/>
  <c r="M93" i="9" s="1"/>
  <c r="N94" i="9" s="1" a="1"/>
  <c r="N94" i="9" s="1"/>
  <c r="O95" i="9" s="1" a="1"/>
  <c r="O95" i="9" s="1"/>
  <c r="P96" i="9" s="1" a="1"/>
  <c r="P96" i="9" s="1"/>
  <c r="Q97" i="9" s="1" a="1"/>
  <c r="Q97" i="9" s="1"/>
  <c r="R98" i="9" s="1" a="1"/>
  <c r="R98" i="9" s="1"/>
  <c r="S99" i="9" s="1" a="1"/>
  <c r="S99" i="9" s="1"/>
  <c r="T100" i="9" s="1" a="1"/>
  <c r="T100" i="9" s="1"/>
  <c r="U101" i="9" s="1" a="1"/>
  <c r="U101" i="9" s="1"/>
  <c r="C91" i="10"/>
  <c r="D91" i="10" s="1"/>
  <c r="K94" i="9"/>
  <c r="L95" i="9" s="1" a="1"/>
  <c r="L95" i="9" s="1"/>
  <c r="M96" i="9" s="1" a="1"/>
  <c r="M96" i="9" s="1"/>
  <c r="N97" i="9" s="1" a="1"/>
  <c r="N97" i="9" s="1"/>
  <c r="O98" i="9" s="1" a="1"/>
  <c r="O98" i="9" s="1"/>
  <c r="P99" i="9" s="1" a="1"/>
  <c r="P99" i="9" s="1"/>
  <c r="Q100" i="9" s="1" a="1"/>
  <c r="Q100" i="9" s="1"/>
  <c r="R101" i="9" s="1" a="1"/>
  <c r="R101" i="9" s="1"/>
  <c r="C94" i="10"/>
  <c r="D94" i="10" s="1"/>
  <c r="K26" i="9"/>
  <c r="L27" i="9" s="1" a="1"/>
  <c r="L27" i="9" s="1"/>
  <c r="M28" i="9" s="1" a="1"/>
  <c r="M28" i="9" s="1"/>
  <c r="N29" i="9" s="1" a="1"/>
  <c r="N29" i="9" s="1"/>
  <c r="O30" i="9" s="1" a="1"/>
  <c r="O30" i="9" s="1"/>
  <c r="P31" i="9" s="1" a="1"/>
  <c r="P31" i="9" s="1"/>
  <c r="Q32" i="9" s="1" a="1"/>
  <c r="Q32" i="9" s="1"/>
  <c r="R33" i="9" s="1" a="1"/>
  <c r="R33" i="9" s="1"/>
  <c r="S34" i="9" s="1" a="1"/>
  <c r="S34" i="9" s="1"/>
  <c r="T35" i="9" s="1" a="1"/>
  <c r="T35" i="9" s="1"/>
  <c r="U36" i="9" s="1" a="1"/>
  <c r="U36" i="9" s="1"/>
  <c r="V37" i="9" s="1" a="1"/>
  <c r="V37" i="9" s="1"/>
  <c r="W38" i="9" s="1" a="1"/>
  <c r="W38" i="9" s="1"/>
  <c r="X39" i="9" s="1" a="1"/>
  <c r="X39" i="9" s="1"/>
  <c r="Y40" i="9" s="1" a="1"/>
  <c r="Y40" i="9" s="1"/>
  <c r="Z41" i="9" s="1" a="1"/>
  <c r="Z41" i="9" s="1"/>
  <c r="AA42" i="9" s="1" a="1"/>
  <c r="AA42" i="9" s="1"/>
  <c r="AB43" i="9" s="1" a="1"/>
  <c r="AB43" i="9" s="1"/>
  <c r="AC44" i="9" s="1" a="1"/>
  <c r="AC44" i="9" s="1"/>
  <c r="AD45" i="9" s="1" a="1"/>
  <c r="AD45" i="9" s="1"/>
  <c r="AE46" i="9" s="1" a="1"/>
  <c r="AE46" i="9" s="1"/>
  <c r="AF47" i="9" s="1" a="1"/>
  <c r="AF47" i="9" s="1"/>
  <c r="AG48" i="9" s="1" a="1"/>
  <c r="AG48" i="9" s="1"/>
  <c r="AH49" i="9" s="1" a="1"/>
  <c r="AH49" i="9" s="1"/>
  <c r="AI50" i="9" s="1" a="1"/>
  <c r="AI50" i="9" s="1"/>
  <c r="AJ51" i="9" s="1" a="1"/>
  <c r="AJ51" i="9" s="1"/>
  <c r="AK52" i="9" s="1" a="1"/>
  <c r="AK52" i="9" s="1"/>
  <c r="AL53" i="9" s="1" a="1"/>
  <c r="AL53" i="9" s="1"/>
  <c r="AM54" i="9" s="1" a="1"/>
  <c r="AM54" i="9" s="1"/>
  <c r="AN55" i="9" s="1" a="1"/>
  <c r="AN55" i="9" s="1"/>
  <c r="AO56" i="9" s="1" a="1"/>
  <c r="AO56" i="9" s="1"/>
  <c r="AP57" i="9" s="1" a="1"/>
  <c r="AP57" i="9" s="1"/>
  <c r="AQ58" i="9" s="1" a="1"/>
  <c r="AQ58" i="9" s="1"/>
  <c r="AR59" i="9" s="1" a="1"/>
  <c r="AR59" i="9" s="1"/>
  <c r="AS60" i="9" s="1" a="1"/>
  <c r="AS60" i="9" s="1"/>
  <c r="AT61" i="9" s="1" a="1"/>
  <c r="AT61" i="9" s="1"/>
  <c r="AU62" i="9" s="1" a="1"/>
  <c r="AU62" i="9" s="1"/>
  <c r="AV63" i="9" s="1" a="1"/>
  <c r="AV63" i="9" s="1"/>
  <c r="AW64" i="9" s="1" a="1"/>
  <c r="AW64" i="9" s="1"/>
  <c r="AX65" i="9" s="1" a="1"/>
  <c r="AX65" i="9" s="1"/>
  <c r="AY66" i="9" s="1" a="1"/>
  <c r="AY66" i="9" s="1"/>
  <c r="AZ67" i="9" s="1" a="1"/>
  <c r="AZ67" i="9" s="1"/>
  <c r="BA68" i="9" s="1" a="1"/>
  <c r="BA68" i="9" s="1"/>
  <c r="BB69" i="9" s="1" a="1"/>
  <c r="BB69" i="9" s="1"/>
  <c r="BC70" i="9" s="1" a="1"/>
  <c r="BC70" i="9" s="1"/>
  <c r="BD71" i="9" s="1" a="1"/>
  <c r="BD71" i="9" s="1"/>
  <c r="BE72" i="9" s="1" a="1"/>
  <c r="BE72" i="9" s="1"/>
  <c r="BF73" i="9" s="1" a="1"/>
  <c r="BF73" i="9" s="1"/>
  <c r="BG74" i="9" s="1" a="1"/>
  <c r="BG74" i="9" s="1"/>
  <c r="BH75" i="9" s="1" a="1"/>
  <c r="BH75" i="9" s="1"/>
  <c r="BI76" i="9" s="1" a="1"/>
  <c r="BI76" i="9" s="1"/>
  <c r="BJ77" i="9" s="1" a="1"/>
  <c r="BJ77" i="9" s="1"/>
  <c r="BK78" i="9" s="1" a="1"/>
  <c r="BK78" i="9" s="1"/>
  <c r="BL79" i="9" s="1" a="1"/>
  <c r="BL79" i="9" s="1"/>
  <c r="BM80" i="9" s="1" a="1"/>
  <c r="BM80" i="9" s="1"/>
  <c r="BN81" i="9" s="1" a="1"/>
  <c r="BN81" i="9" s="1"/>
  <c r="BO82" i="9" s="1" a="1"/>
  <c r="BO82" i="9" s="1"/>
  <c r="BP83" i="9" s="1" a="1"/>
  <c r="BP83" i="9" s="1"/>
  <c r="BQ84" i="9" s="1" a="1"/>
  <c r="BQ84" i="9" s="1"/>
  <c r="BR85" i="9" s="1" a="1"/>
  <c r="BR85" i="9" s="1"/>
  <c r="BS86" i="9" s="1" a="1"/>
  <c r="BS86" i="9" s="1"/>
  <c r="BT87" i="9" s="1" a="1"/>
  <c r="BT87" i="9" s="1"/>
  <c r="BU88" i="9" s="1" a="1"/>
  <c r="BU88" i="9" s="1"/>
  <c r="BV89" i="9" s="1" a="1"/>
  <c r="BV89" i="9" s="1"/>
  <c r="BW90" i="9" s="1" a="1"/>
  <c r="BW90" i="9" s="1"/>
  <c r="BX91" i="9" s="1" a="1"/>
  <c r="BX91" i="9" s="1"/>
  <c r="BY92" i="9" s="1" a="1"/>
  <c r="BY92" i="9" s="1"/>
  <c r="BZ93" i="9" s="1" a="1"/>
  <c r="BZ93" i="9" s="1"/>
  <c r="CA94" i="9" s="1" a="1"/>
  <c r="CA94" i="9" s="1"/>
  <c r="CB95" i="9" s="1" a="1"/>
  <c r="CB95" i="9" s="1"/>
  <c r="CC96" i="9" s="1" a="1"/>
  <c r="CC96" i="9" s="1"/>
  <c r="CD97" i="9" s="1" a="1"/>
  <c r="CD97" i="9" s="1"/>
  <c r="CE98" i="9" s="1" a="1"/>
  <c r="CE98" i="9" s="1"/>
  <c r="CF99" i="9" s="1" a="1"/>
  <c r="CF99" i="9" s="1"/>
  <c r="CG100" i="9" s="1" a="1"/>
  <c r="CG100" i="9" s="1"/>
  <c r="CH101" i="9" s="1" a="1"/>
  <c r="CH101" i="9" s="1"/>
  <c r="C26" i="10"/>
  <c r="K19" i="9"/>
  <c r="L20" i="9" s="1" a="1"/>
  <c r="L20" i="9" s="1"/>
  <c r="M21" i="9" s="1" a="1"/>
  <c r="M21" i="9" s="1"/>
  <c r="N22" i="9" s="1" a="1"/>
  <c r="N22" i="9" s="1"/>
  <c r="O23" i="9" s="1" a="1"/>
  <c r="O23" i="9" s="1"/>
  <c r="P24" i="9" s="1" a="1"/>
  <c r="P24" i="9" s="1"/>
  <c r="Q25" i="9" s="1" a="1"/>
  <c r="Q25" i="9" s="1"/>
  <c r="R26" i="9" s="1" a="1"/>
  <c r="R26" i="9" s="1"/>
  <c r="S27" i="9" s="1" a="1"/>
  <c r="S27" i="9" s="1"/>
  <c r="T28" i="9" s="1" a="1"/>
  <c r="T28" i="9" s="1"/>
  <c r="U29" i="9" s="1" a="1"/>
  <c r="U29" i="9" s="1"/>
  <c r="V30" i="9" s="1" a="1"/>
  <c r="V30" i="9" s="1"/>
  <c r="W31" i="9" s="1" a="1"/>
  <c r="W31" i="9" s="1"/>
  <c r="X32" i="9" s="1" a="1"/>
  <c r="X32" i="9" s="1"/>
  <c r="Y33" i="9" s="1" a="1"/>
  <c r="Y33" i="9" s="1"/>
  <c r="Z34" i="9" s="1" a="1"/>
  <c r="Z34" i="9" s="1"/>
  <c r="AA35" i="9" s="1" a="1"/>
  <c r="AA35" i="9" s="1"/>
  <c r="AB36" i="9" s="1" a="1"/>
  <c r="AB36" i="9" s="1"/>
  <c r="AC37" i="9" s="1" a="1"/>
  <c r="AC37" i="9" s="1"/>
  <c r="AD38" i="9" s="1" a="1"/>
  <c r="AD38" i="9" s="1"/>
  <c r="AE39" i="9" s="1" a="1"/>
  <c r="AE39" i="9" s="1"/>
  <c r="AF40" i="9" s="1" a="1"/>
  <c r="AF40" i="9" s="1"/>
  <c r="AG41" i="9" s="1" a="1"/>
  <c r="AG41" i="9" s="1"/>
  <c r="AH42" i="9" s="1" a="1"/>
  <c r="AH42" i="9" s="1"/>
  <c r="AI43" i="9" s="1" a="1"/>
  <c r="AI43" i="9" s="1"/>
  <c r="AJ44" i="9" s="1" a="1"/>
  <c r="AJ44" i="9" s="1"/>
  <c r="AK45" i="9" s="1" a="1"/>
  <c r="AK45" i="9" s="1"/>
  <c r="AL46" i="9" s="1" a="1"/>
  <c r="AL46" i="9" s="1"/>
  <c r="AM47" i="9" s="1" a="1"/>
  <c r="AM47" i="9" s="1"/>
  <c r="AN48" i="9" s="1" a="1"/>
  <c r="AN48" i="9" s="1"/>
  <c r="AO49" i="9" s="1" a="1"/>
  <c r="AO49" i="9" s="1"/>
  <c r="AP50" i="9" s="1" a="1"/>
  <c r="AP50" i="9" s="1"/>
  <c r="AQ51" i="9" s="1" a="1"/>
  <c r="AQ51" i="9" s="1"/>
  <c r="AR52" i="9" s="1" a="1"/>
  <c r="AR52" i="9" s="1"/>
  <c r="AS53" i="9" s="1" a="1"/>
  <c r="AS53" i="9" s="1"/>
  <c r="AT54" i="9" s="1" a="1"/>
  <c r="AT54" i="9" s="1"/>
  <c r="AU55" i="9" s="1" a="1"/>
  <c r="AU55" i="9" s="1"/>
  <c r="AV56" i="9" s="1" a="1"/>
  <c r="AV56" i="9" s="1"/>
  <c r="AW57" i="9" s="1" a="1"/>
  <c r="AW57" i="9" s="1"/>
  <c r="AX58" i="9" s="1" a="1"/>
  <c r="AX58" i="9" s="1"/>
  <c r="AY59" i="9" s="1" a="1"/>
  <c r="AY59" i="9" s="1"/>
  <c r="AZ60" i="9" s="1" a="1"/>
  <c r="AZ60" i="9" s="1"/>
  <c r="BA61" i="9" s="1" a="1"/>
  <c r="BA61" i="9" s="1"/>
  <c r="BB62" i="9" s="1" a="1"/>
  <c r="BB62" i="9" s="1"/>
  <c r="BC63" i="9" s="1" a="1"/>
  <c r="BC63" i="9" s="1"/>
  <c r="BD64" i="9" s="1" a="1"/>
  <c r="BD64" i="9" s="1"/>
  <c r="BE65" i="9" s="1" a="1"/>
  <c r="BE65" i="9" s="1"/>
  <c r="BF66" i="9" s="1" a="1"/>
  <c r="BF66" i="9" s="1"/>
  <c r="BG67" i="9" s="1" a="1"/>
  <c r="BG67" i="9" s="1"/>
  <c r="BH68" i="9" s="1" a="1"/>
  <c r="BH68" i="9" s="1"/>
  <c r="BI69" i="9" s="1" a="1"/>
  <c r="BI69" i="9" s="1"/>
  <c r="BJ70" i="9" s="1" a="1"/>
  <c r="BJ70" i="9" s="1"/>
  <c r="BK71" i="9" s="1" a="1"/>
  <c r="BK71" i="9" s="1"/>
  <c r="BL72" i="9" s="1" a="1"/>
  <c r="BL72" i="9" s="1"/>
  <c r="BM73" i="9" s="1" a="1"/>
  <c r="BM73" i="9" s="1"/>
  <c r="BN74" i="9" s="1" a="1"/>
  <c r="BN74" i="9" s="1"/>
  <c r="BO75" i="9" s="1" a="1"/>
  <c r="BO75" i="9" s="1"/>
  <c r="BP76" i="9" s="1" a="1"/>
  <c r="BP76" i="9" s="1"/>
  <c r="BQ77" i="9" s="1" a="1"/>
  <c r="BQ77" i="9" s="1"/>
  <c r="BR78" i="9" s="1" a="1"/>
  <c r="BR78" i="9" s="1"/>
  <c r="BS79" i="9" s="1" a="1"/>
  <c r="BS79" i="9" s="1"/>
  <c r="BT80" i="9" s="1" a="1"/>
  <c r="BT80" i="9" s="1"/>
  <c r="BU81" i="9" s="1" a="1"/>
  <c r="BU81" i="9" s="1"/>
  <c r="BV82" i="9" s="1" a="1"/>
  <c r="BV82" i="9" s="1"/>
  <c r="BW83" i="9" s="1" a="1"/>
  <c r="BW83" i="9" s="1"/>
  <c r="BX84" i="9" s="1" a="1"/>
  <c r="BX84" i="9" s="1"/>
  <c r="BY85" i="9" s="1" a="1"/>
  <c r="BY85" i="9" s="1"/>
  <c r="BZ86" i="9" s="1" a="1"/>
  <c r="BZ86" i="9" s="1"/>
  <c r="CA87" i="9" s="1" a="1"/>
  <c r="CA87" i="9" s="1"/>
  <c r="CB88" i="9" s="1" a="1"/>
  <c r="CB88" i="9" s="1"/>
  <c r="CC89" i="9" s="1" a="1"/>
  <c r="CC89" i="9" s="1"/>
  <c r="CD90" i="9" s="1" a="1"/>
  <c r="CD90" i="9" s="1"/>
  <c r="CE91" i="9" s="1" a="1"/>
  <c r="CE91" i="9" s="1"/>
  <c r="CF92" i="9" s="1" a="1"/>
  <c r="CF92" i="9" s="1"/>
  <c r="CG93" i="9" s="1" a="1"/>
  <c r="CG93" i="9" s="1"/>
  <c r="CH94" i="9" s="1" a="1"/>
  <c r="CH94" i="9" s="1"/>
  <c r="CI95" i="9" s="1" a="1"/>
  <c r="CI95" i="9" s="1"/>
  <c r="CJ96" i="9" s="1" a="1"/>
  <c r="CJ96" i="9" s="1"/>
  <c r="CK97" i="9" s="1" a="1"/>
  <c r="CK97" i="9" s="1"/>
  <c r="CL98" i="9" s="1" a="1"/>
  <c r="CL98" i="9" s="1"/>
  <c r="CM99" i="9" s="1" a="1"/>
  <c r="CM99" i="9" s="1"/>
  <c r="CN100" i="9" s="1" a="1"/>
  <c r="CN100" i="9" s="1"/>
  <c r="CO101" i="9" s="1" a="1"/>
  <c r="CO101" i="9" s="1"/>
  <c r="C19" i="10"/>
  <c r="K61" i="9"/>
  <c r="L62" i="9" s="1" a="1"/>
  <c r="L62" i="9" s="1"/>
  <c r="M63" i="9" s="1" a="1"/>
  <c r="M63" i="9" s="1"/>
  <c r="N64" i="9" s="1" a="1"/>
  <c r="N64" i="9" s="1"/>
  <c r="O65" i="9" s="1" a="1"/>
  <c r="O65" i="9" s="1"/>
  <c r="P66" i="9" s="1" a="1"/>
  <c r="P66" i="9" s="1"/>
  <c r="Q67" i="9" s="1" a="1"/>
  <c r="Q67" i="9" s="1"/>
  <c r="R68" i="9" s="1" a="1"/>
  <c r="R68" i="9" s="1"/>
  <c r="S69" i="9" s="1" a="1"/>
  <c r="S69" i="9" s="1"/>
  <c r="T70" i="9" s="1" a="1"/>
  <c r="T70" i="9" s="1"/>
  <c r="U71" i="9" s="1" a="1"/>
  <c r="U71" i="9" s="1"/>
  <c r="V72" i="9" s="1" a="1"/>
  <c r="V72" i="9" s="1"/>
  <c r="W73" i="9" s="1" a="1"/>
  <c r="W73" i="9" s="1"/>
  <c r="X74" i="9" s="1" a="1"/>
  <c r="X74" i="9" s="1"/>
  <c r="Y75" i="9" s="1" a="1"/>
  <c r="Y75" i="9" s="1"/>
  <c r="Z76" i="9" s="1" a="1"/>
  <c r="Z76" i="9" s="1"/>
  <c r="AA77" i="9" s="1" a="1"/>
  <c r="AA77" i="9" s="1"/>
  <c r="AB78" i="9" s="1" a="1"/>
  <c r="AB78" i="9" s="1"/>
  <c r="AC79" i="9" s="1" a="1"/>
  <c r="AC79" i="9" s="1"/>
  <c r="AD80" i="9" s="1" a="1"/>
  <c r="AD80" i="9" s="1"/>
  <c r="AE81" i="9" s="1" a="1"/>
  <c r="AE81" i="9" s="1"/>
  <c r="AF82" i="9" s="1" a="1"/>
  <c r="AF82" i="9" s="1"/>
  <c r="AG83" i="9" s="1" a="1"/>
  <c r="AG83" i="9" s="1"/>
  <c r="AH84" i="9" s="1" a="1"/>
  <c r="AH84" i="9" s="1"/>
  <c r="AI85" i="9" s="1" a="1"/>
  <c r="AI85" i="9" s="1"/>
  <c r="AJ86" i="9" s="1" a="1"/>
  <c r="AJ86" i="9" s="1"/>
  <c r="AK87" i="9" s="1" a="1"/>
  <c r="AK87" i="9" s="1"/>
  <c r="AL88" i="9" s="1" a="1"/>
  <c r="AL88" i="9" s="1"/>
  <c r="AM89" i="9" s="1" a="1"/>
  <c r="AM89" i="9" s="1"/>
  <c r="AN90" i="9" s="1" a="1"/>
  <c r="AN90" i="9" s="1"/>
  <c r="AO91" i="9" s="1" a="1"/>
  <c r="AO91" i="9" s="1"/>
  <c r="AP92" i="9" s="1" a="1"/>
  <c r="AP92" i="9" s="1"/>
  <c r="AQ93" i="9" s="1" a="1"/>
  <c r="AQ93" i="9" s="1"/>
  <c r="AR94" i="9" s="1" a="1"/>
  <c r="AR94" i="9" s="1"/>
  <c r="AS95" i="9" s="1" a="1"/>
  <c r="AS95" i="9" s="1"/>
  <c r="AT96" i="9" s="1" a="1"/>
  <c r="AT96" i="9" s="1"/>
  <c r="AU97" i="9" s="1" a="1"/>
  <c r="AU97" i="9" s="1"/>
  <c r="AV98" i="9" s="1" a="1"/>
  <c r="AV98" i="9" s="1"/>
  <c r="AW99" i="9" s="1" a="1"/>
  <c r="AW99" i="9" s="1"/>
  <c r="AX100" i="9" s="1" a="1"/>
  <c r="AX100" i="9" s="1"/>
  <c r="AY101" i="9" s="1" a="1"/>
  <c r="AY101" i="9" s="1"/>
  <c r="C61" i="10"/>
  <c r="D61" i="10" s="1"/>
  <c r="K21" i="9"/>
  <c r="L22" i="9" s="1" a="1"/>
  <c r="L22" i="9" s="1"/>
  <c r="M23" i="9" s="1" a="1"/>
  <c r="M23" i="9" s="1"/>
  <c r="N24" i="9" s="1" a="1"/>
  <c r="N24" i="9" s="1"/>
  <c r="O25" i="9" s="1" a="1"/>
  <c r="O25" i="9" s="1"/>
  <c r="P26" i="9" s="1" a="1"/>
  <c r="P26" i="9" s="1"/>
  <c r="Q27" i="9" s="1" a="1"/>
  <c r="Q27" i="9" s="1"/>
  <c r="R28" i="9" s="1" a="1"/>
  <c r="R28" i="9" s="1"/>
  <c r="S29" i="9" s="1" a="1"/>
  <c r="S29" i="9" s="1"/>
  <c r="T30" i="9" s="1" a="1"/>
  <c r="T30" i="9" s="1"/>
  <c r="U31" i="9" s="1" a="1"/>
  <c r="U31" i="9" s="1"/>
  <c r="V32" i="9" s="1" a="1"/>
  <c r="V32" i="9" s="1"/>
  <c r="W33" i="9" s="1" a="1"/>
  <c r="W33" i="9" s="1"/>
  <c r="X34" i="9" s="1" a="1"/>
  <c r="X34" i="9" s="1"/>
  <c r="Y35" i="9" s="1" a="1"/>
  <c r="Y35" i="9" s="1"/>
  <c r="Z36" i="9" s="1" a="1"/>
  <c r="Z36" i="9" s="1"/>
  <c r="AA37" i="9" s="1" a="1"/>
  <c r="AA37" i="9" s="1"/>
  <c r="AB38" i="9" s="1" a="1"/>
  <c r="AB38" i="9" s="1"/>
  <c r="AC39" i="9" s="1" a="1"/>
  <c r="AC39" i="9" s="1"/>
  <c r="AD40" i="9" s="1" a="1"/>
  <c r="AD40" i="9" s="1"/>
  <c r="AE41" i="9" s="1" a="1"/>
  <c r="AE41" i="9" s="1"/>
  <c r="AF42" i="9" s="1" a="1"/>
  <c r="AF42" i="9" s="1"/>
  <c r="AG43" i="9" s="1" a="1"/>
  <c r="AG43" i="9" s="1"/>
  <c r="AH44" i="9" s="1" a="1"/>
  <c r="AH44" i="9" s="1"/>
  <c r="AI45" i="9" s="1" a="1"/>
  <c r="AI45" i="9" s="1"/>
  <c r="AJ46" i="9" s="1" a="1"/>
  <c r="AJ46" i="9" s="1"/>
  <c r="AK47" i="9" s="1" a="1"/>
  <c r="AK47" i="9" s="1"/>
  <c r="AL48" i="9" s="1" a="1"/>
  <c r="AL48" i="9" s="1"/>
  <c r="AM49" i="9" s="1" a="1"/>
  <c r="AM49" i="9" s="1"/>
  <c r="AN50" i="9" s="1" a="1"/>
  <c r="AN50" i="9" s="1"/>
  <c r="AO51" i="9" s="1" a="1"/>
  <c r="AO51" i="9" s="1"/>
  <c r="AP52" i="9" s="1" a="1"/>
  <c r="AP52" i="9" s="1"/>
  <c r="AQ53" i="9" s="1" a="1"/>
  <c r="AQ53" i="9" s="1"/>
  <c r="AR54" i="9" s="1" a="1"/>
  <c r="AR54" i="9" s="1"/>
  <c r="AS55" i="9" s="1" a="1"/>
  <c r="AS55" i="9" s="1"/>
  <c r="AT56" i="9" s="1" a="1"/>
  <c r="AT56" i="9" s="1"/>
  <c r="AU57" i="9" s="1" a="1"/>
  <c r="AU57" i="9" s="1"/>
  <c r="AV58" i="9" s="1" a="1"/>
  <c r="AV58" i="9" s="1"/>
  <c r="AW59" i="9" s="1" a="1"/>
  <c r="AW59" i="9" s="1"/>
  <c r="AX60" i="9" s="1" a="1"/>
  <c r="AX60" i="9" s="1"/>
  <c r="AY61" i="9" s="1" a="1"/>
  <c r="AY61" i="9" s="1"/>
  <c r="AZ62" i="9" s="1" a="1"/>
  <c r="AZ62" i="9" s="1"/>
  <c r="BA63" i="9" s="1" a="1"/>
  <c r="BA63" i="9" s="1"/>
  <c r="BB64" i="9" s="1" a="1"/>
  <c r="BB64" i="9" s="1"/>
  <c r="BC65" i="9" s="1" a="1"/>
  <c r="BC65" i="9" s="1"/>
  <c r="BD66" i="9" s="1" a="1"/>
  <c r="BD66" i="9" s="1"/>
  <c r="BE67" i="9" s="1" a="1"/>
  <c r="BE67" i="9" s="1"/>
  <c r="BF68" i="9" s="1" a="1"/>
  <c r="BF68" i="9" s="1"/>
  <c r="BG69" i="9" s="1" a="1"/>
  <c r="BG69" i="9" s="1"/>
  <c r="BH70" i="9" s="1" a="1"/>
  <c r="BH70" i="9" s="1"/>
  <c r="BI71" i="9" s="1" a="1"/>
  <c r="BI71" i="9" s="1"/>
  <c r="BJ72" i="9" s="1" a="1"/>
  <c r="BJ72" i="9" s="1"/>
  <c r="BK73" i="9" s="1" a="1"/>
  <c r="BK73" i="9" s="1"/>
  <c r="BL74" i="9" s="1" a="1"/>
  <c r="BL74" i="9" s="1"/>
  <c r="BM75" i="9" s="1" a="1"/>
  <c r="BM75" i="9" s="1"/>
  <c r="BN76" i="9" s="1" a="1"/>
  <c r="BN76" i="9" s="1"/>
  <c r="BO77" i="9" s="1" a="1"/>
  <c r="BO77" i="9" s="1"/>
  <c r="BP78" i="9" s="1" a="1"/>
  <c r="BP78" i="9" s="1"/>
  <c r="BQ79" i="9" s="1" a="1"/>
  <c r="BQ79" i="9" s="1"/>
  <c r="BR80" i="9" s="1" a="1"/>
  <c r="BR80" i="9" s="1"/>
  <c r="BS81" i="9" s="1" a="1"/>
  <c r="BS81" i="9" s="1"/>
  <c r="BT82" i="9" s="1" a="1"/>
  <c r="BT82" i="9" s="1"/>
  <c r="BU83" i="9" s="1" a="1"/>
  <c r="BU83" i="9" s="1"/>
  <c r="BV84" i="9" s="1" a="1"/>
  <c r="BV84" i="9" s="1"/>
  <c r="BW85" i="9" s="1" a="1"/>
  <c r="BW85" i="9" s="1"/>
  <c r="BX86" i="9" s="1" a="1"/>
  <c r="BX86" i="9" s="1"/>
  <c r="BY87" i="9" s="1" a="1"/>
  <c r="BY87" i="9" s="1"/>
  <c r="BZ88" i="9" s="1" a="1"/>
  <c r="BZ88" i="9" s="1"/>
  <c r="CA89" i="9" s="1" a="1"/>
  <c r="CA89" i="9" s="1"/>
  <c r="CB90" i="9" s="1" a="1"/>
  <c r="CB90" i="9" s="1"/>
  <c r="CC91" i="9" s="1" a="1"/>
  <c r="CC91" i="9" s="1"/>
  <c r="CD92" i="9" s="1" a="1"/>
  <c r="CD92" i="9" s="1"/>
  <c r="CE93" i="9" s="1" a="1"/>
  <c r="CE93" i="9" s="1"/>
  <c r="CF94" i="9" s="1" a="1"/>
  <c r="CF94" i="9" s="1"/>
  <c r="CG95" i="9" s="1" a="1"/>
  <c r="CG95" i="9" s="1"/>
  <c r="CH96" i="9" s="1" a="1"/>
  <c r="CH96" i="9" s="1"/>
  <c r="CI97" i="9" s="1" a="1"/>
  <c r="CI97" i="9" s="1"/>
  <c r="CJ98" i="9" s="1" a="1"/>
  <c r="CJ98" i="9" s="1"/>
  <c r="CK99" i="9" s="1" a="1"/>
  <c r="CK99" i="9" s="1"/>
  <c r="CL100" i="9" s="1" a="1"/>
  <c r="CL100" i="9" s="1"/>
  <c r="CM101" i="9" s="1" a="1"/>
  <c r="CM101" i="9" s="1"/>
  <c r="C21" i="10"/>
  <c r="K58" i="9"/>
  <c r="L59" i="9" s="1" a="1"/>
  <c r="L59" i="9" s="1"/>
  <c r="M60" i="9" s="1" a="1"/>
  <c r="M60" i="9" s="1"/>
  <c r="N61" i="9" s="1" a="1"/>
  <c r="N61" i="9" s="1"/>
  <c r="O62" i="9" s="1" a="1"/>
  <c r="O62" i="9" s="1"/>
  <c r="P63" i="9" s="1" a="1"/>
  <c r="P63" i="9" s="1"/>
  <c r="Q64" i="9" s="1" a="1"/>
  <c r="Q64" i="9" s="1"/>
  <c r="R65" i="9" s="1" a="1"/>
  <c r="R65" i="9" s="1"/>
  <c r="S66" i="9" s="1" a="1"/>
  <c r="S66" i="9" s="1"/>
  <c r="T67" i="9" s="1" a="1"/>
  <c r="T67" i="9" s="1"/>
  <c r="U68" i="9" s="1" a="1"/>
  <c r="U68" i="9" s="1"/>
  <c r="V69" i="9" s="1" a="1"/>
  <c r="V69" i="9" s="1"/>
  <c r="W70" i="9" s="1" a="1"/>
  <c r="W70" i="9" s="1"/>
  <c r="X71" i="9" s="1" a="1"/>
  <c r="X71" i="9" s="1"/>
  <c r="Y72" i="9" s="1" a="1"/>
  <c r="Y72" i="9" s="1"/>
  <c r="Z73" i="9" s="1" a="1"/>
  <c r="Z73" i="9" s="1"/>
  <c r="AA74" i="9" s="1" a="1"/>
  <c r="AA74" i="9" s="1"/>
  <c r="AB75" i="9" s="1" a="1"/>
  <c r="AB75" i="9" s="1"/>
  <c r="AC76" i="9" s="1" a="1"/>
  <c r="AC76" i="9" s="1"/>
  <c r="AD77" i="9" s="1" a="1"/>
  <c r="AD77" i="9" s="1"/>
  <c r="AE78" i="9" s="1" a="1"/>
  <c r="AE78" i="9" s="1"/>
  <c r="AF79" i="9" s="1" a="1"/>
  <c r="AF79" i="9" s="1"/>
  <c r="AG80" i="9" s="1" a="1"/>
  <c r="AG80" i="9" s="1"/>
  <c r="AH81" i="9" s="1" a="1"/>
  <c r="AH81" i="9" s="1"/>
  <c r="AI82" i="9" s="1" a="1"/>
  <c r="AI82" i="9" s="1"/>
  <c r="AJ83" i="9" s="1" a="1"/>
  <c r="AJ83" i="9" s="1"/>
  <c r="AK84" i="9" s="1" a="1"/>
  <c r="AK84" i="9" s="1"/>
  <c r="AL85" i="9" s="1" a="1"/>
  <c r="AL85" i="9" s="1"/>
  <c r="AM86" i="9" s="1" a="1"/>
  <c r="AM86" i="9" s="1"/>
  <c r="AN87" i="9" s="1" a="1"/>
  <c r="AN87" i="9" s="1"/>
  <c r="AO88" i="9" s="1" a="1"/>
  <c r="AO88" i="9" s="1"/>
  <c r="AP89" i="9" s="1" a="1"/>
  <c r="AP89" i="9" s="1"/>
  <c r="AQ90" i="9" s="1" a="1"/>
  <c r="AQ90" i="9" s="1"/>
  <c r="AR91" i="9" s="1" a="1"/>
  <c r="AR91" i="9" s="1"/>
  <c r="AS92" i="9" s="1" a="1"/>
  <c r="AS92" i="9" s="1"/>
  <c r="AT93" i="9" s="1" a="1"/>
  <c r="AT93" i="9" s="1"/>
  <c r="AU94" i="9" s="1" a="1"/>
  <c r="AU94" i="9" s="1"/>
  <c r="AV95" i="9" s="1" a="1"/>
  <c r="AV95" i="9" s="1"/>
  <c r="AW96" i="9" s="1" a="1"/>
  <c r="AW96" i="9" s="1"/>
  <c r="AX97" i="9" s="1" a="1"/>
  <c r="AX97" i="9" s="1"/>
  <c r="AY98" i="9" s="1" a="1"/>
  <c r="AY98" i="9" s="1"/>
  <c r="AZ99" i="9" s="1" a="1"/>
  <c r="AZ99" i="9" s="1"/>
  <c r="BA100" i="9" s="1" a="1"/>
  <c r="BA100" i="9" s="1"/>
  <c r="BB101" i="9" s="1" a="1"/>
  <c r="BB101" i="9" s="1"/>
  <c r="C58" i="10"/>
  <c r="D58" i="10" s="1"/>
  <c r="K89" i="9"/>
  <c r="L90" i="9" s="1" a="1"/>
  <c r="L90" i="9" s="1"/>
  <c r="M91" i="9" s="1" a="1"/>
  <c r="M91" i="9" s="1"/>
  <c r="N92" i="9" s="1" a="1"/>
  <c r="N92" i="9" s="1"/>
  <c r="O93" i="9" s="1" a="1"/>
  <c r="O93" i="9" s="1"/>
  <c r="P94" i="9" s="1" a="1"/>
  <c r="P94" i="9" s="1"/>
  <c r="Q95" i="9" s="1" a="1"/>
  <c r="Q95" i="9" s="1"/>
  <c r="R96" i="9" s="1" a="1"/>
  <c r="R96" i="9" s="1"/>
  <c r="S97" i="9" s="1" a="1"/>
  <c r="S97" i="9" s="1"/>
  <c r="T98" i="9" s="1" a="1"/>
  <c r="T98" i="9" s="1"/>
  <c r="U99" i="9" s="1" a="1"/>
  <c r="U99" i="9" s="1"/>
  <c r="V100" i="9" s="1" a="1"/>
  <c r="V100" i="9" s="1"/>
  <c r="W101" i="9" s="1" a="1"/>
  <c r="W101" i="9" s="1"/>
  <c r="C89" i="10"/>
  <c r="D89" i="10" s="1"/>
  <c r="K8" i="9"/>
  <c r="L9" i="9" s="1" a="1"/>
  <c r="L9" i="9" s="1"/>
  <c r="M10" i="9" s="1" a="1"/>
  <c r="M10" i="9" s="1"/>
  <c r="N11" i="9" s="1" a="1"/>
  <c r="N11" i="9" s="1"/>
  <c r="O12" i="9" s="1" a="1"/>
  <c r="O12" i="9" s="1"/>
  <c r="P13" i="9" s="1" a="1"/>
  <c r="P13" i="9" s="1"/>
  <c r="Q14" i="9" s="1" a="1"/>
  <c r="Q14" i="9" s="1"/>
  <c r="R15" i="9" s="1" a="1"/>
  <c r="R15" i="9" s="1"/>
  <c r="S16" i="9" s="1" a="1"/>
  <c r="S16" i="9" s="1"/>
  <c r="T17" i="9" s="1" a="1"/>
  <c r="T17" i="9" s="1"/>
  <c r="U18" i="9" s="1" a="1"/>
  <c r="U18" i="9" s="1"/>
  <c r="V19" i="9" s="1" a="1"/>
  <c r="V19" i="9" s="1"/>
  <c r="W20" i="9" s="1" a="1"/>
  <c r="W20" i="9" s="1"/>
  <c r="X21" i="9" s="1" a="1"/>
  <c r="X21" i="9" s="1"/>
  <c r="Y22" i="9" s="1" a="1"/>
  <c r="Y22" i="9" s="1"/>
  <c r="Z23" i="9" s="1" a="1"/>
  <c r="Z23" i="9" s="1"/>
  <c r="AA24" i="9" s="1" a="1"/>
  <c r="AA24" i="9" s="1"/>
  <c r="AB25" i="9" s="1" a="1"/>
  <c r="AB25" i="9" s="1"/>
  <c r="AC26" i="9" s="1" a="1"/>
  <c r="AC26" i="9" s="1"/>
  <c r="AD27" i="9" s="1" a="1"/>
  <c r="AD27" i="9" s="1"/>
  <c r="AE28" i="9" s="1" a="1"/>
  <c r="AE28" i="9" s="1"/>
  <c r="AF29" i="9" s="1" a="1"/>
  <c r="AF29" i="9" s="1"/>
  <c r="AG30" i="9" s="1" a="1"/>
  <c r="AG30" i="9" s="1"/>
  <c r="AH31" i="9" s="1" a="1"/>
  <c r="AH31" i="9" s="1"/>
  <c r="AI32" i="9" s="1" a="1"/>
  <c r="AI32" i="9" s="1"/>
  <c r="AJ33" i="9" s="1" a="1"/>
  <c r="AJ33" i="9" s="1"/>
  <c r="AK34" i="9" s="1" a="1"/>
  <c r="AK34" i="9" s="1"/>
  <c r="AL35" i="9" s="1" a="1"/>
  <c r="AL35" i="9" s="1"/>
  <c r="AM36" i="9" s="1" a="1"/>
  <c r="AM36" i="9" s="1"/>
  <c r="AN37" i="9" s="1" a="1"/>
  <c r="AN37" i="9" s="1"/>
  <c r="AO38" i="9" s="1" a="1"/>
  <c r="AO38" i="9" s="1"/>
  <c r="AP39" i="9" s="1" a="1"/>
  <c r="AP39" i="9" s="1"/>
  <c r="AQ40" i="9" s="1" a="1"/>
  <c r="AQ40" i="9" s="1"/>
  <c r="AR41" i="9" s="1" a="1"/>
  <c r="AR41" i="9" s="1"/>
  <c r="AS42" i="9" s="1" a="1"/>
  <c r="AS42" i="9" s="1"/>
  <c r="AT43" i="9" s="1" a="1"/>
  <c r="AT43" i="9" s="1"/>
  <c r="AU44" i="9" s="1" a="1"/>
  <c r="AU44" i="9" s="1"/>
  <c r="AV45" i="9" s="1" a="1"/>
  <c r="AV45" i="9" s="1"/>
  <c r="AW46" i="9" s="1" a="1"/>
  <c r="AW46" i="9" s="1"/>
  <c r="AX47" i="9" s="1" a="1"/>
  <c r="AX47" i="9" s="1"/>
  <c r="AY48" i="9" s="1" a="1"/>
  <c r="AY48" i="9" s="1"/>
  <c r="AZ49" i="9" s="1" a="1"/>
  <c r="AZ49" i="9" s="1"/>
  <c r="BA50" i="9" s="1" a="1"/>
  <c r="BA50" i="9" s="1"/>
  <c r="BB51" i="9" s="1" a="1"/>
  <c r="BB51" i="9" s="1"/>
  <c r="BC52" i="9" s="1" a="1"/>
  <c r="BC52" i="9" s="1"/>
  <c r="BD53" i="9" s="1" a="1"/>
  <c r="BD53" i="9" s="1"/>
  <c r="BE54" i="9" s="1" a="1"/>
  <c r="BE54" i="9" s="1"/>
  <c r="BF55" i="9" s="1" a="1"/>
  <c r="BF55" i="9" s="1"/>
  <c r="BG56" i="9" s="1" a="1"/>
  <c r="BG56" i="9" s="1"/>
  <c r="BH57" i="9" s="1" a="1"/>
  <c r="BH57" i="9" s="1"/>
  <c r="BI58" i="9" s="1" a="1"/>
  <c r="BI58" i="9" s="1"/>
  <c r="BJ59" i="9" s="1" a="1"/>
  <c r="BJ59" i="9" s="1"/>
  <c r="BK60" i="9" s="1" a="1"/>
  <c r="BK60" i="9" s="1"/>
  <c r="BL61" i="9" s="1" a="1"/>
  <c r="BL61" i="9" s="1"/>
  <c r="BM62" i="9" s="1" a="1"/>
  <c r="BM62" i="9" s="1"/>
  <c r="BN63" i="9" s="1" a="1"/>
  <c r="BN63" i="9" s="1"/>
  <c r="BO64" i="9" s="1" a="1"/>
  <c r="BO64" i="9" s="1"/>
  <c r="BP65" i="9" s="1" a="1"/>
  <c r="BP65" i="9" s="1"/>
  <c r="BQ66" i="9" s="1" a="1"/>
  <c r="BQ66" i="9" s="1"/>
  <c r="BR67" i="9" s="1" a="1"/>
  <c r="BR67" i="9" s="1"/>
  <c r="BS68" i="9" s="1" a="1"/>
  <c r="BS68" i="9" s="1"/>
  <c r="BT69" i="9" s="1" a="1"/>
  <c r="BT69" i="9" s="1"/>
  <c r="BU70" i="9" s="1" a="1"/>
  <c r="BU70" i="9" s="1"/>
  <c r="BV71" i="9" s="1" a="1"/>
  <c r="BV71" i="9" s="1"/>
  <c r="BW72" i="9" s="1" a="1"/>
  <c r="BW72" i="9" s="1"/>
  <c r="BX73" i="9" s="1" a="1"/>
  <c r="BX73" i="9" s="1"/>
  <c r="BY74" i="9" s="1" a="1"/>
  <c r="BY74" i="9" s="1"/>
  <c r="BZ75" i="9" s="1" a="1"/>
  <c r="BZ75" i="9" s="1"/>
  <c r="CA76" i="9" s="1" a="1"/>
  <c r="CA76" i="9" s="1"/>
  <c r="CB77" i="9" s="1" a="1"/>
  <c r="CB77" i="9" s="1"/>
  <c r="CC78" i="9" s="1" a="1"/>
  <c r="CC78" i="9" s="1"/>
  <c r="CD79" i="9" s="1" a="1"/>
  <c r="CD79" i="9" s="1"/>
  <c r="CE80" i="9" s="1" a="1"/>
  <c r="CE80" i="9" s="1"/>
  <c r="CF81" i="9" s="1" a="1"/>
  <c r="CF81" i="9" s="1"/>
  <c r="CG82" i="9" s="1" a="1"/>
  <c r="CG82" i="9" s="1"/>
  <c r="CH83" i="9" s="1" a="1"/>
  <c r="CH83" i="9" s="1"/>
  <c r="CI84" i="9" s="1" a="1"/>
  <c r="CI84" i="9" s="1"/>
  <c r="CJ85" i="9" s="1" a="1"/>
  <c r="CJ85" i="9" s="1"/>
  <c r="CK86" i="9" s="1" a="1"/>
  <c r="CK86" i="9" s="1"/>
  <c r="CL87" i="9" s="1" a="1"/>
  <c r="CL87" i="9" s="1"/>
  <c r="CM88" i="9" s="1" a="1"/>
  <c r="CM88" i="9" s="1"/>
  <c r="CN89" i="9" s="1" a="1"/>
  <c r="CN89" i="9" s="1"/>
  <c r="CO90" i="9" s="1" a="1"/>
  <c r="CO90" i="9" s="1"/>
  <c r="CP91" i="9" s="1" a="1"/>
  <c r="CP91" i="9" s="1"/>
  <c r="CQ92" i="9" s="1" a="1"/>
  <c r="CQ92" i="9" s="1"/>
  <c r="CR93" i="9" s="1" a="1"/>
  <c r="CR93" i="9" s="1"/>
  <c r="CS94" i="9" s="1" a="1"/>
  <c r="CS94" i="9" s="1"/>
  <c r="CT95" i="9" s="1" a="1"/>
  <c r="CT95" i="9" s="1"/>
  <c r="CU96" i="9" s="1" a="1"/>
  <c r="CU96" i="9" s="1"/>
  <c r="CV97" i="9" s="1" a="1"/>
  <c r="CV97" i="9" s="1"/>
  <c r="CW98" i="9" s="1" a="1"/>
  <c r="CW98" i="9" s="1"/>
  <c r="CX99" i="9" s="1" a="1"/>
  <c r="CX99" i="9" s="1"/>
  <c r="CY100" i="9" s="1" a="1"/>
  <c r="CY100" i="9" s="1"/>
  <c r="CZ101" i="9" s="1" a="1"/>
  <c r="CZ101" i="9" s="1"/>
  <c r="C8" i="10"/>
  <c r="K16" i="9"/>
  <c r="L17" i="9" s="1" a="1"/>
  <c r="L17" i="9" s="1"/>
  <c r="M18" i="9" s="1" a="1"/>
  <c r="M18" i="9" s="1"/>
  <c r="N19" i="9" s="1" a="1"/>
  <c r="N19" i="9" s="1"/>
  <c r="O20" i="9" s="1" a="1"/>
  <c r="O20" i="9" s="1"/>
  <c r="P21" i="9" s="1" a="1"/>
  <c r="P21" i="9" s="1"/>
  <c r="Q22" i="9" s="1" a="1"/>
  <c r="Q22" i="9" s="1"/>
  <c r="R23" i="9" s="1" a="1"/>
  <c r="R23" i="9" s="1"/>
  <c r="S24" i="9" s="1" a="1"/>
  <c r="S24" i="9" s="1"/>
  <c r="T25" i="9" s="1" a="1"/>
  <c r="T25" i="9" s="1"/>
  <c r="U26" i="9" s="1" a="1"/>
  <c r="U26" i="9" s="1"/>
  <c r="V27" i="9" s="1" a="1"/>
  <c r="V27" i="9" s="1"/>
  <c r="W28" i="9" s="1" a="1"/>
  <c r="W28" i="9" s="1"/>
  <c r="X29" i="9" s="1" a="1"/>
  <c r="X29" i="9" s="1"/>
  <c r="Y30" i="9" s="1" a="1"/>
  <c r="Y30" i="9" s="1"/>
  <c r="Z31" i="9" s="1" a="1"/>
  <c r="Z31" i="9" s="1"/>
  <c r="AA32" i="9" s="1" a="1"/>
  <c r="AA32" i="9" s="1"/>
  <c r="AB33" i="9" s="1" a="1"/>
  <c r="AB33" i="9" s="1"/>
  <c r="AC34" i="9" s="1" a="1"/>
  <c r="AC34" i="9" s="1"/>
  <c r="AD35" i="9" s="1" a="1"/>
  <c r="AD35" i="9" s="1"/>
  <c r="AE36" i="9" s="1" a="1"/>
  <c r="AE36" i="9" s="1"/>
  <c r="AF37" i="9" s="1" a="1"/>
  <c r="AF37" i="9" s="1"/>
  <c r="AG38" i="9" s="1" a="1"/>
  <c r="AG38" i="9" s="1"/>
  <c r="AH39" i="9" s="1" a="1"/>
  <c r="AH39" i="9" s="1"/>
  <c r="AI40" i="9" s="1" a="1"/>
  <c r="AI40" i="9" s="1"/>
  <c r="AJ41" i="9" s="1" a="1"/>
  <c r="AJ41" i="9" s="1"/>
  <c r="AK42" i="9" s="1" a="1"/>
  <c r="AK42" i="9" s="1"/>
  <c r="AL43" i="9" s="1" a="1"/>
  <c r="AL43" i="9" s="1"/>
  <c r="AM44" i="9" s="1" a="1"/>
  <c r="AM44" i="9" s="1"/>
  <c r="AN45" i="9" s="1" a="1"/>
  <c r="AN45" i="9" s="1"/>
  <c r="AO46" i="9" s="1" a="1"/>
  <c r="AO46" i="9" s="1"/>
  <c r="AP47" i="9" s="1" a="1"/>
  <c r="AP47" i="9" s="1"/>
  <c r="AQ48" i="9" s="1" a="1"/>
  <c r="AQ48" i="9" s="1"/>
  <c r="AR49" i="9" s="1" a="1"/>
  <c r="AR49" i="9" s="1"/>
  <c r="AS50" i="9" s="1" a="1"/>
  <c r="AS50" i="9" s="1"/>
  <c r="AT51" i="9" s="1" a="1"/>
  <c r="AT51" i="9" s="1"/>
  <c r="AU52" i="9" s="1" a="1"/>
  <c r="AU52" i="9" s="1"/>
  <c r="AV53" i="9" s="1" a="1"/>
  <c r="AV53" i="9" s="1"/>
  <c r="AW54" i="9" s="1" a="1"/>
  <c r="AW54" i="9" s="1"/>
  <c r="AX55" i="9" s="1" a="1"/>
  <c r="AX55" i="9" s="1"/>
  <c r="AY56" i="9" s="1" a="1"/>
  <c r="AY56" i="9" s="1"/>
  <c r="AZ57" i="9" s="1" a="1"/>
  <c r="AZ57" i="9" s="1"/>
  <c r="BA58" i="9" s="1" a="1"/>
  <c r="BA58" i="9" s="1"/>
  <c r="BB59" i="9" s="1" a="1"/>
  <c r="BB59" i="9" s="1"/>
  <c r="BC60" i="9" s="1" a="1"/>
  <c r="BC60" i="9" s="1"/>
  <c r="BD61" i="9" s="1" a="1"/>
  <c r="BD61" i="9" s="1"/>
  <c r="BE62" i="9" s="1" a="1"/>
  <c r="BE62" i="9" s="1"/>
  <c r="BF63" i="9" s="1" a="1"/>
  <c r="BF63" i="9" s="1"/>
  <c r="BG64" i="9" s="1" a="1"/>
  <c r="BG64" i="9" s="1"/>
  <c r="BH65" i="9" s="1" a="1"/>
  <c r="BH65" i="9" s="1"/>
  <c r="BI66" i="9" s="1" a="1"/>
  <c r="BI66" i="9" s="1"/>
  <c r="BJ67" i="9" s="1" a="1"/>
  <c r="BJ67" i="9" s="1"/>
  <c r="BK68" i="9" s="1" a="1"/>
  <c r="BK68" i="9" s="1"/>
  <c r="BL69" i="9" s="1" a="1"/>
  <c r="BL69" i="9" s="1"/>
  <c r="BM70" i="9" s="1" a="1"/>
  <c r="BM70" i="9" s="1"/>
  <c r="BN71" i="9" s="1" a="1"/>
  <c r="BN71" i="9" s="1"/>
  <c r="BO72" i="9" s="1" a="1"/>
  <c r="BO72" i="9" s="1"/>
  <c r="BP73" i="9" s="1" a="1"/>
  <c r="BP73" i="9" s="1"/>
  <c r="BQ74" i="9" s="1" a="1"/>
  <c r="BQ74" i="9" s="1"/>
  <c r="BR75" i="9" s="1" a="1"/>
  <c r="BR75" i="9" s="1"/>
  <c r="BS76" i="9" s="1" a="1"/>
  <c r="BS76" i="9" s="1"/>
  <c r="BT77" i="9" s="1" a="1"/>
  <c r="BT77" i="9" s="1"/>
  <c r="BU78" i="9" s="1" a="1"/>
  <c r="BU78" i="9" s="1"/>
  <c r="BV79" i="9" s="1" a="1"/>
  <c r="BV79" i="9" s="1"/>
  <c r="BW80" i="9" s="1" a="1"/>
  <c r="BW80" i="9" s="1"/>
  <c r="BX81" i="9" s="1" a="1"/>
  <c r="BX81" i="9" s="1"/>
  <c r="BY82" i="9" s="1" a="1"/>
  <c r="BY82" i="9" s="1"/>
  <c r="BZ83" i="9" s="1" a="1"/>
  <c r="BZ83" i="9" s="1"/>
  <c r="CA84" i="9" s="1" a="1"/>
  <c r="CA84" i="9" s="1"/>
  <c r="CB85" i="9" s="1" a="1"/>
  <c r="CB85" i="9" s="1"/>
  <c r="CC86" i="9" s="1" a="1"/>
  <c r="CC86" i="9" s="1"/>
  <c r="CD87" i="9" s="1" a="1"/>
  <c r="CD87" i="9" s="1"/>
  <c r="CE88" i="9" s="1" a="1"/>
  <c r="CE88" i="9" s="1"/>
  <c r="CF89" i="9" s="1" a="1"/>
  <c r="CF89" i="9" s="1"/>
  <c r="CG90" i="9" s="1" a="1"/>
  <c r="CG90" i="9" s="1"/>
  <c r="CH91" i="9" s="1" a="1"/>
  <c r="CH91" i="9" s="1"/>
  <c r="CI92" i="9" s="1" a="1"/>
  <c r="CI92" i="9" s="1"/>
  <c r="CJ93" i="9" s="1" a="1"/>
  <c r="CJ93" i="9" s="1"/>
  <c r="CK94" i="9" s="1" a="1"/>
  <c r="CK94" i="9" s="1"/>
  <c r="CL95" i="9" s="1" a="1"/>
  <c r="CL95" i="9" s="1"/>
  <c r="CM96" i="9" s="1" a="1"/>
  <c r="CM96" i="9" s="1"/>
  <c r="CN97" i="9" s="1" a="1"/>
  <c r="CN97" i="9" s="1"/>
  <c r="CO98" i="9" s="1" a="1"/>
  <c r="CO98" i="9" s="1"/>
  <c r="CP99" i="9" s="1" a="1"/>
  <c r="CP99" i="9" s="1"/>
  <c r="CQ100" i="9" s="1" a="1"/>
  <c r="CQ100" i="9" s="1"/>
  <c r="CR101" i="9" s="1" a="1"/>
  <c r="CR101" i="9" s="1"/>
  <c r="C16" i="10"/>
  <c r="K27" i="9"/>
  <c r="L28" i="9" s="1" a="1"/>
  <c r="L28" i="9" s="1"/>
  <c r="M29" i="9" s="1" a="1"/>
  <c r="M29" i="9" s="1"/>
  <c r="N30" i="9" s="1" a="1"/>
  <c r="N30" i="9" s="1"/>
  <c r="O31" i="9" s="1" a="1"/>
  <c r="O31" i="9" s="1"/>
  <c r="P32" i="9" s="1" a="1"/>
  <c r="P32" i="9" s="1"/>
  <c r="Q33" i="9" s="1" a="1"/>
  <c r="Q33" i="9" s="1"/>
  <c r="R34" i="9" s="1" a="1"/>
  <c r="R34" i="9" s="1"/>
  <c r="S35" i="9" s="1" a="1"/>
  <c r="S35" i="9" s="1"/>
  <c r="T36" i="9" s="1" a="1"/>
  <c r="T36" i="9" s="1"/>
  <c r="U37" i="9" s="1" a="1"/>
  <c r="U37" i="9" s="1"/>
  <c r="V38" i="9" s="1" a="1"/>
  <c r="V38" i="9" s="1"/>
  <c r="W39" i="9" s="1" a="1"/>
  <c r="W39" i="9" s="1"/>
  <c r="X40" i="9" s="1" a="1"/>
  <c r="X40" i="9" s="1"/>
  <c r="Y41" i="9" s="1" a="1"/>
  <c r="Y41" i="9" s="1"/>
  <c r="Z42" i="9" s="1" a="1"/>
  <c r="Z42" i="9" s="1"/>
  <c r="AA43" i="9" s="1" a="1"/>
  <c r="AA43" i="9" s="1"/>
  <c r="AB44" i="9" s="1" a="1"/>
  <c r="AB44" i="9" s="1"/>
  <c r="AC45" i="9" s="1" a="1"/>
  <c r="AC45" i="9" s="1"/>
  <c r="AD46" i="9" s="1" a="1"/>
  <c r="AD46" i="9" s="1"/>
  <c r="AE47" i="9" s="1" a="1"/>
  <c r="AE47" i="9" s="1"/>
  <c r="AF48" i="9" s="1" a="1"/>
  <c r="AF48" i="9" s="1"/>
  <c r="AG49" i="9" s="1" a="1"/>
  <c r="AG49" i="9" s="1"/>
  <c r="AH50" i="9" s="1" a="1"/>
  <c r="AH50" i="9" s="1"/>
  <c r="AI51" i="9" s="1" a="1"/>
  <c r="AI51" i="9" s="1"/>
  <c r="AJ52" i="9" s="1" a="1"/>
  <c r="AJ52" i="9" s="1"/>
  <c r="AK53" i="9" s="1" a="1"/>
  <c r="AK53" i="9" s="1"/>
  <c r="AL54" i="9" s="1" a="1"/>
  <c r="AL54" i="9" s="1"/>
  <c r="AM55" i="9" s="1" a="1"/>
  <c r="AM55" i="9" s="1"/>
  <c r="AN56" i="9" s="1" a="1"/>
  <c r="AN56" i="9" s="1"/>
  <c r="AO57" i="9" s="1" a="1"/>
  <c r="AO57" i="9" s="1"/>
  <c r="AP58" i="9" s="1" a="1"/>
  <c r="AP58" i="9" s="1"/>
  <c r="AQ59" i="9" s="1" a="1"/>
  <c r="AQ59" i="9" s="1"/>
  <c r="AR60" i="9" s="1" a="1"/>
  <c r="AR60" i="9" s="1"/>
  <c r="AS61" i="9" s="1" a="1"/>
  <c r="AS61" i="9" s="1"/>
  <c r="AT62" i="9" s="1" a="1"/>
  <c r="AT62" i="9" s="1"/>
  <c r="AU63" i="9" s="1" a="1"/>
  <c r="AU63" i="9" s="1"/>
  <c r="AV64" i="9" s="1" a="1"/>
  <c r="AV64" i="9" s="1"/>
  <c r="AW65" i="9" s="1" a="1"/>
  <c r="AW65" i="9" s="1"/>
  <c r="AX66" i="9" s="1" a="1"/>
  <c r="AX66" i="9" s="1"/>
  <c r="AY67" i="9" s="1" a="1"/>
  <c r="AY67" i="9" s="1"/>
  <c r="AZ68" i="9" s="1" a="1"/>
  <c r="AZ68" i="9" s="1"/>
  <c r="BA69" i="9" s="1" a="1"/>
  <c r="BA69" i="9" s="1"/>
  <c r="BB70" i="9" s="1" a="1"/>
  <c r="BB70" i="9" s="1"/>
  <c r="BC71" i="9" s="1" a="1"/>
  <c r="BC71" i="9" s="1"/>
  <c r="BD72" i="9" s="1" a="1"/>
  <c r="BD72" i="9" s="1"/>
  <c r="BE73" i="9" s="1" a="1"/>
  <c r="BE73" i="9" s="1"/>
  <c r="BF74" i="9" s="1" a="1"/>
  <c r="BF74" i="9" s="1"/>
  <c r="BG75" i="9" s="1" a="1"/>
  <c r="BG75" i="9" s="1"/>
  <c r="BH76" i="9" s="1" a="1"/>
  <c r="BH76" i="9" s="1"/>
  <c r="BI77" i="9" s="1" a="1"/>
  <c r="BI77" i="9" s="1"/>
  <c r="BJ78" i="9" s="1" a="1"/>
  <c r="BJ78" i="9" s="1"/>
  <c r="BK79" i="9" s="1" a="1"/>
  <c r="BK79" i="9" s="1"/>
  <c r="BL80" i="9" s="1" a="1"/>
  <c r="BL80" i="9" s="1"/>
  <c r="BM81" i="9" s="1" a="1"/>
  <c r="BM81" i="9" s="1"/>
  <c r="BN82" i="9" s="1" a="1"/>
  <c r="BN82" i="9" s="1"/>
  <c r="BO83" i="9" s="1" a="1"/>
  <c r="BO83" i="9" s="1"/>
  <c r="BP84" i="9" s="1" a="1"/>
  <c r="BP84" i="9" s="1"/>
  <c r="BQ85" i="9" s="1" a="1"/>
  <c r="BQ85" i="9" s="1"/>
  <c r="BR86" i="9" s="1" a="1"/>
  <c r="BR86" i="9" s="1"/>
  <c r="BS87" i="9" s="1" a="1"/>
  <c r="BS87" i="9" s="1"/>
  <c r="BT88" i="9" s="1" a="1"/>
  <c r="BT88" i="9" s="1"/>
  <c r="BU89" i="9" s="1" a="1"/>
  <c r="BU89" i="9" s="1"/>
  <c r="BV90" i="9" s="1" a="1"/>
  <c r="BV90" i="9" s="1"/>
  <c r="BW91" i="9" s="1" a="1"/>
  <c r="BW91" i="9" s="1"/>
  <c r="BX92" i="9" s="1" a="1"/>
  <c r="BX92" i="9" s="1"/>
  <c r="BY93" i="9" s="1" a="1"/>
  <c r="BY93" i="9" s="1"/>
  <c r="BZ94" i="9" s="1" a="1"/>
  <c r="BZ94" i="9" s="1"/>
  <c r="CA95" i="9" s="1" a="1"/>
  <c r="CA95" i="9" s="1"/>
  <c r="CB96" i="9" s="1" a="1"/>
  <c r="CB96" i="9" s="1"/>
  <c r="CC97" i="9" s="1" a="1"/>
  <c r="CC97" i="9" s="1"/>
  <c r="CD98" i="9" s="1" a="1"/>
  <c r="CD98" i="9" s="1"/>
  <c r="CE99" i="9" s="1" a="1"/>
  <c r="CE99" i="9" s="1"/>
  <c r="CF100" i="9" s="1" a="1"/>
  <c r="CF100" i="9" s="1"/>
  <c r="CG101" i="9" s="1" a="1"/>
  <c r="CG101" i="9" s="1"/>
  <c r="C27" i="10"/>
  <c r="K30" i="9"/>
  <c r="L31" i="9" s="1" a="1"/>
  <c r="L31" i="9" s="1"/>
  <c r="M32" i="9" s="1" a="1"/>
  <c r="M32" i="9" s="1"/>
  <c r="N33" i="9" s="1" a="1"/>
  <c r="N33" i="9" s="1"/>
  <c r="O34" i="9" s="1" a="1"/>
  <c r="O34" i="9" s="1"/>
  <c r="P35" i="9" s="1" a="1"/>
  <c r="P35" i="9" s="1"/>
  <c r="Q36" i="9" s="1" a="1"/>
  <c r="Q36" i="9" s="1"/>
  <c r="R37" i="9" s="1" a="1"/>
  <c r="R37" i="9" s="1"/>
  <c r="S38" i="9" s="1" a="1"/>
  <c r="S38" i="9" s="1"/>
  <c r="T39" i="9" s="1" a="1"/>
  <c r="T39" i="9" s="1"/>
  <c r="U40" i="9" s="1" a="1"/>
  <c r="U40" i="9" s="1"/>
  <c r="V41" i="9" s="1" a="1"/>
  <c r="V41" i="9" s="1"/>
  <c r="W42" i="9" s="1" a="1"/>
  <c r="W42" i="9" s="1"/>
  <c r="X43" i="9" s="1" a="1"/>
  <c r="X43" i="9" s="1"/>
  <c r="Y44" i="9" s="1" a="1"/>
  <c r="Y44" i="9" s="1"/>
  <c r="Z45" i="9" s="1" a="1"/>
  <c r="Z45" i="9" s="1"/>
  <c r="AA46" i="9" s="1" a="1"/>
  <c r="AA46" i="9" s="1"/>
  <c r="AB47" i="9" s="1" a="1"/>
  <c r="AB47" i="9" s="1"/>
  <c r="AC48" i="9" s="1" a="1"/>
  <c r="AC48" i="9" s="1"/>
  <c r="AD49" i="9" s="1" a="1"/>
  <c r="AD49" i="9" s="1"/>
  <c r="AE50" i="9" s="1" a="1"/>
  <c r="AE50" i="9" s="1"/>
  <c r="AF51" i="9" s="1" a="1"/>
  <c r="AF51" i="9" s="1"/>
  <c r="AG52" i="9" s="1" a="1"/>
  <c r="AG52" i="9" s="1"/>
  <c r="AH53" i="9" s="1" a="1"/>
  <c r="AH53" i="9" s="1"/>
  <c r="AI54" i="9" s="1" a="1"/>
  <c r="AI54" i="9" s="1"/>
  <c r="AJ55" i="9" s="1" a="1"/>
  <c r="AJ55" i="9" s="1"/>
  <c r="AK56" i="9" s="1" a="1"/>
  <c r="AK56" i="9" s="1"/>
  <c r="AL57" i="9" s="1" a="1"/>
  <c r="AL57" i="9" s="1"/>
  <c r="AM58" i="9" s="1" a="1"/>
  <c r="AM58" i="9" s="1"/>
  <c r="AN59" i="9" s="1" a="1"/>
  <c r="AN59" i="9" s="1"/>
  <c r="AO60" i="9" s="1" a="1"/>
  <c r="AO60" i="9" s="1"/>
  <c r="AP61" i="9" s="1" a="1"/>
  <c r="AP61" i="9" s="1"/>
  <c r="AQ62" i="9" s="1" a="1"/>
  <c r="AQ62" i="9" s="1"/>
  <c r="AR63" i="9" s="1" a="1"/>
  <c r="AR63" i="9" s="1"/>
  <c r="AS64" i="9" s="1" a="1"/>
  <c r="AS64" i="9" s="1"/>
  <c r="AT65" i="9" s="1" a="1"/>
  <c r="AT65" i="9" s="1"/>
  <c r="AU66" i="9" s="1" a="1"/>
  <c r="AU66" i="9" s="1"/>
  <c r="AV67" i="9" s="1" a="1"/>
  <c r="AV67" i="9" s="1"/>
  <c r="AW68" i="9" s="1" a="1"/>
  <c r="AW68" i="9" s="1"/>
  <c r="AX69" i="9" s="1" a="1"/>
  <c r="AX69" i="9" s="1"/>
  <c r="AY70" i="9" s="1" a="1"/>
  <c r="AY70" i="9" s="1"/>
  <c r="AZ71" i="9" s="1" a="1"/>
  <c r="AZ71" i="9" s="1"/>
  <c r="BA72" i="9" s="1" a="1"/>
  <c r="BA72" i="9" s="1"/>
  <c r="BB73" i="9" s="1" a="1"/>
  <c r="BB73" i="9" s="1"/>
  <c r="BC74" i="9" s="1" a="1"/>
  <c r="BC74" i="9" s="1"/>
  <c r="BD75" i="9" s="1" a="1"/>
  <c r="BD75" i="9" s="1"/>
  <c r="BE76" i="9" s="1" a="1"/>
  <c r="BE76" i="9" s="1"/>
  <c r="BF77" i="9" s="1" a="1"/>
  <c r="BF77" i="9" s="1"/>
  <c r="BG78" i="9" s="1" a="1"/>
  <c r="BG78" i="9" s="1"/>
  <c r="BH79" i="9" s="1" a="1"/>
  <c r="BH79" i="9" s="1"/>
  <c r="BI80" i="9" s="1" a="1"/>
  <c r="BI80" i="9" s="1"/>
  <c r="BJ81" i="9" s="1" a="1"/>
  <c r="BJ81" i="9" s="1"/>
  <c r="BK82" i="9" s="1" a="1"/>
  <c r="BK82" i="9" s="1"/>
  <c r="BL83" i="9" s="1" a="1"/>
  <c r="BL83" i="9" s="1"/>
  <c r="BM84" i="9" s="1" a="1"/>
  <c r="BM84" i="9" s="1"/>
  <c r="BN85" i="9" s="1" a="1"/>
  <c r="BN85" i="9" s="1"/>
  <c r="BO86" i="9" s="1" a="1"/>
  <c r="BO86" i="9" s="1"/>
  <c r="BP87" i="9" s="1" a="1"/>
  <c r="BP87" i="9" s="1"/>
  <c r="BQ88" i="9" s="1" a="1"/>
  <c r="BQ88" i="9" s="1"/>
  <c r="BR89" i="9" s="1" a="1"/>
  <c r="BR89" i="9" s="1"/>
  <c r="BS90" i="9" s="1" a="1"/>
  <c r="BS90" i="9" s="1"/>
  <c r="BT91" i="9" s="1" a="1"/>
  <c r="BT91" i="9" s="1"/>
  <c r="BU92" i="9" s="1" a="1"/>
  <c r="BU92" i="9" s="1"/>
  <c r="BV93" i="9" s="1" a="1"/>
  <c r="BV93" i="9" s="1"/>
  <c r="BW94" i="9" s="1" a="1"/>
  <c r="BW94" i="9" s="1"/>
  <c r="BX95" i="9" s="1" a="1"/>
  <c r="BX95" i="9" s="1"/>
  <c r="BY96" i="9" s="1" a="1"/>
  <c r="BY96" i="9" s="1"/>
  <c r="BZ97" i="9" s="1" a="1"/>
  <c r="BZ97" i="9" s="1"/>
  <c r="CA98" i="9" s="1" a="1"/>
  <c r="CA98" i="9" s="1"/>
  <c r="CB99" i="9" s="1" a="1"/>
  <c r="CB99" i="9" s="1"/>
  <c r="CC100" i="9" s="1" a="1"/>
  <c r="CC100" i="9" s="1"/>
  <c r="CD101" i="9" s="1" a="1"/>
  <c r="CD101" i="9" s="1"/>
  <c r="C30" i="10"/>
  <c r="K41" i="9"/>
  <c r="L42" i="9" s="1" a="1"/>
  <c r="L42" i="9" s="1"/>
  <c r="M43" i="9" s="1" a="1"/>
  <c r="M43" i="9" s="1"/>
  <c r="N44" i="9" s="1" a="1"/>
  <c r="N44" i="9" s="1"/>
  <c r="O45" i="9" s="1" a="1"/>
  <c r="O45" i="9" s="1"/>
  <c r="P46" i="9" s="1" a="1"/>
  <c r="P46" i="9" s="1"/>
  <c r="Q47" i="9" s="1" a="1"/>
  <c r="Q47" i="9" s="1"/>
  <c r="R48" i="9" s="1" a="1"/>
  <c r="R48" i="9" s="1"/>
  <c r="S49" i="9" s="1" a="1"/>
  <c r="S49" i="9" s="1"/>
  <c r="T50" i="9" s="1" a="1"/>
  <c r="T50" i="9" s="1"/>
  <c r="U51" i="9" s="1" a="1"/>
  <c r="U51" i="9" s="1"/>
  <c r="V52" i="9" s="1" a="1"/>
  <c r="V52" i="9" s="1"/>
  <c r="W53" i="9" s="1" a="1"/>
  <c r="W53" i="9" s="1"/>
  <c r="X54" i="9" s="1" a="1"/>
  <c r="X54" i="9" s="1"/>
  <c r="Y55" i="9" s="1" a="1"/>
  <c r="Y55" i="9" s="1"/>
  <c r="Z56" i="9" s="1" a="1"/>
  <c r="Z56" i="9" s="1"/>
  <c r="AA57" i="9" s="1" a="1"/>
  <c r="AA57" i="9" s="1"/>
  <c r="AB58" i="9" s="1" a="1"/>
  <c r="AB58" i="9" s="1"/>
  <c r="AC59" i="9" s="1" a="1"/>
  <c r="AC59" i="9" s="1"/>
  <c r="AD60" i="9" s="1" a="1"/>
  <c r="AD60" i="9" s="1"/>
  <c r="AE61" i="9" s="1" a="1"/>
  <c r="AE61" i="9" s="1"/>
  <c r="AF62" i="9" s="1" a="1"/>
  <c r="AF62" i="9" s="1"/>
  <c r="AG63" i="9" s="1" a="1"/>
  <c r="AG63" i="9" s="1"/>
  <c r="AH64" i="9" s="1" a="1"/>
  <c r="AH64" i="9" s="1"/>
  <c r="AI65" i="9" s="1" a="1"/>
  <c r="AI65" i="9" s="1"/>
  <c r="AJ66" i="9" s="1" a="1"/>
  <c r="AJ66" i="9" s="1"/>
  <c r="AK67" i="9" s="1" a="1"/>
  <c r="AK67" i="9" s="1"/>
  <c r="AL68" i="9" s="1" a="1"/>
  <c r="AL68" i="9" s="1"/>
  <c r="AM69" i="9" s="1" a="1"/>
  <c r="AM69" i="9" s="1"/>
  <c r="AN70" i="9" s="1" a="1"/>
  <c r="AN70" i="9" s="1"/>
  <c r="AO71" i="9" s="1" a="1"/>
  <c r="AO71" i="9" s="1"/>
  <c r="AP72" i="9" s="1" a="1"/>
  <c r="AP72" i="9" s="1"/>
  <c r="AQ73" i="9" s="1" a="1"/>
  <c r="AQ73" i="9" s="1"/>
  <c r="AR74" i="9" s="1" a="1"/>
  <c r="AR74" i="9" s="1"/>
  <c r="AS75" i="9" s="1" a="1"/>
  <c r="AS75" i="9" s="1"/>
  <c r="AT76" i="9" s="1" a="1"/>
  <c r="AT76" i="9" s="1"/>
  <c r="AU77" i="9" s="1" a="1"/>
  <c r="AU77" i="9" s="1"/>
  <c r="AV78" i="9" s="1" a="1"/>
  <c r="AV78" i="9" s="1"/>
  <c r="AW79" i="9" s="1" a="1"/>
  <c r="AW79" i="9" s="1"/>
  <c r="AX80" i="9" s="1" a="1"/>
  <c r="AX80" i="9" s="1"/>
  <c r="AY81" i="9" s="1" a="1"/>
  <c r="AY81" i="9" s="1"/>
  <c r="AZ82" i="9" s="1" a="1"/>
  <c r="AZ82" i="9" s="1"/>
  <c r="BA83" i="9" s="1" a="1"/>
  <c r="BA83" i="9" s="1"/>
  <c r="BB84" i="9" s="1" a="1"/>
  <c r="BB84" i="9" s="1"/>
  <c r="BC85" i="9" s="1" a="1"/>
  <c r="BC85" i="9" s="1"/>
  <c r="BD86" i="9" s="1" a="1"/>
  <c r="BD86" i="9" s="1"/>
  <c r="BE87" i="9" s="1" a="1"/>
  <c r="BE87" i="9" s="1"/>
  <c r="BF88" i="9" s="1" a="1"/>
  <c r="BF88" i="9" s="1"/>
  <c r="BG89" i="9" s="1" a="1"/>
  <c r="BG89" i="9" s="1"/>
  <c r="BH90" i="9" s="1" a="1"/>
  <c r="BH90" i="9" s="1"/>
  <c r="BI91" i="9" s="1" a="1"/>
  <c r="BI91" i="9" s="1"/>
  <c r="BJ92" i="9" s="1" a="1"/>
  <c r="BJ92" i="9" s="1"/>
  <c r="BK93" i="9" s="1" a="1"/>
  <c r="BK93" i="9" s="1"/>
  <c r="BL94" i="9" s="1" a="1"/>
  <c r="BL94" i="9" s="1"/>
  <c r="BM95" i="9" s="1" a="1"/>
  <c r="BM95" i="9" s="1"/>
  <c r="BN96" i="9" s="1" a="1"/>
  <c r="BN96" i="9" s="1"/>
  <c r="BO97" i="9" s="1" a="1"/>
  <c r="BO97" i="9" s="1"/>
  <c r="BP98" i="9" s="1" a="1"/>
  <c r="BP98" i="9" s="1"/>
  <c r="BQ99" i="9" s="1" a="1"/>
  <c r="BQ99" i="9" s="1"/>
  <c r="BR100" i="9" s="1" a="1"/>
  <c r="BR100" i="9" s="1"/>
  <c r="BS101" i="9" s="1" a="1"/>
  <c r="BS101" i="9" s="1"/>
  <c r="C41" i="10"/>
  <c r="K55" i="9"/>
  <c r="L56" i="9" s="1" a="1"/>
  <c r="L56" i="9" s="1"/>
  <c r="M57" i="9" s="1" a="1"/>
  <c r="M57" i="9" s="1"/>
  <c r="N58" i="9" s="1" a="1"/>
  <c r="N58" i="9" s="1"/>
  <c r="O59" i="9" s="1" a="1"/>
  <c r="O59" i="9" s="1"/>
  <c r="P60" i="9" s="1" a="1"/>
  <c r="P60" i="9" s="1"/>
  <c r="Q61" i="9" s="1" a="1"/>
  <c r="Q61" i="9" s="1"/>
  <c r="R62" i="9" s="1" a="1"/>
  <c r="R62" i="9" s="1"/>
  <c r="S63" i="9" s="1" a="1"/>
  <c r="S63" i="9" s="1"/>
  <c r="T64" i="9" s="1" a="1"/>
  <c r="T64" i="9" s="1"/>
  <c r="U65" i="9" s="1" a="1"/>
  <c r="U65" i="9" s="1"/>
  <c r="V66" i="9" s="1" a="1"/>
  <c r="V66" i="9" s="1"/>
  <c r="W67" i="9" s="1" a="1"/>
  <c r="W67" i="9" s="1"/>
  <c r="X68" i="9" s="1" a="1"/>
  <c r="X68" i="9" s="1"/>
  <c r="Y69" i="9" s="1" a="1"/>
  <c r="Y69" i="9" s="1"/>
  <c r="Z70" i="9" s="1" a="1"/>
  <c r="Z70" i="9" s="1"/>
  <c r="AA71" i="9" s="1" a="1"/>
  <c r="AA71" i="9" s="1"/>
  <c r="AB72" i="9" s="1" a="1"/>
  <c r="AB72" i="9" s="1"/>
  <c r="AC73" i="9" s="1" a="1"/>
  <c r="AC73" i="9" s="1"/>
  <c r="AD74" i="9" s="1" a="1"/>
  <c r="AD74" i="9" s="1"/>
  <c r="AE75" i="9" s="1" a="1"/>
  <c r="AE75" i="9" s="1"/>
  <c r="AF76" i="9" s="1" a="1"/>
  <c r="AF76" i="9" s="1"/>
  <c r="AG77" i="9" s="1" a="1"/>
  <c r="AG77" i="9" s="1"/>
  <c r="AH78" i="9" s="1" a="1"/>
  <c r="AH78" i="9" s="1"/>
  <c r="AI79" i="9" s="1" a="1"/>
  <c r="AI79" i="9" s="1"/>
  <c r="AJ80" i="9" s="1" a="1"/>
  <c r="AJ80" i="9" s="1"/>
  <c r="AK81" i="9" s="1" a="1"/>
  <c r="AK81" i="9" s="1"/>
  <c r="AL82" i="9" s="1" a="1"/>
  <c r="AL82" i="9" s="1"/>
  <c r="AM83" i="9" s="1" a="1"/>
  <c r="AM83" i="9" s="1"/>
  <c r="AN84" i="9" s="1" a="1"/>
  <c r="AN84" i="9" s="1"/>
  <c r="AO85" i="9" s="1" a="1"/>
  <c r="AO85" i="9" s="1"/>
  <c r="AP86" i="9" s="1" a="1"/>
  <c r="AP86" i="9" s="1"/>
  <c r="AQ87" i="9" s="1" a="1"/>
  <c r="AQ87" i="9" s="1"/>
  <c r="AR88" i="9" s="1" a="1"/>
  <c r="AR88" i="9" s="1"/>
  <c r="AS89" i="9" s="1" a="1"/>
  <c r="AS89" i="9" s="1"/>
  <c r="AT90" i="9" s="1" a="1"/>
  <c r="AT90" i="9" s="1"/>
  <c r="AU91" i="9" s="1" a="1"/>
  <c r="AU91" i="9" s="1"/>
  <c r="AV92" i="9" s="1" a="1"/>
  <c r="AV92" i="9" s="1"/>
  <c r="AW93" i="9" s="1" a="1"/>
  <c r="AW93" i="9" s="1"/>
  <c r="AX94" i="9" s="1" a="1"/>
  <c r="AX94" i="9" s="1"/>
  <c r="AY95" i="9" s="1" a="1"/>
  <c r="AY95" i="9" s="1"/>
  <c r="AZ96" i="9" s="1" a="1"/>
  <c r="AZ96" i="9" s="1"/>
  <c r="BA97" i="9" s="1" a="1"/>
  <c r="BA97" i="9" s="1"/>
  <c r="BB98" i="9" s="1" a="1"/>
  <c r="BB98" i="9" s="1"/>
  <c r="BC99" i="9" s="1" a="1"/>
  <c r="BC99" i="9" s="1"/>
  <c r="BD100" i="9" s="1" a="1"/>
  <c r="BD100" i="9" s="1"/>
  <c r="BE101" i="9" s="1" a="1"/>
  <c r="BE101" i="9" s="1"/>
  <c r="C55" i="10"/>
  <c r="D55" i="10" s="1"/>
  <c r="K60" i="9"/>
  <c r="L61" i="9" s="1" a="1"/>
  <c r="L61" i="9" s="1"/>
  <c r="M62" i="9" s="1" a="1"/>
  <c r="M62" i="9" s="1"/>
  <c r="N63" i="9" s="1" a="1"/>
  <c r="N63" i="9" s="1"/>
  <c r="O64" i="9" s="1" a="1"/>
  <c r="O64" i="9" s="1"/>
  <c r="P65" i="9" s="1" a="1"/>
  <c r="P65" i="9" s="1"/>
  <c r="Q66" i="9" s="1" a="1"/>
  <c r="Q66" i="9" s="1"/>
  <c r="R67" i="9" s="1" a="1"/>
  <c r="R67" i="9" s="1"/>
  <c r="S68" i="9" s="1" a="1"/>
  <c r="S68" i="9" s="1"/>
  <c r="T69" i="9" s="1" a="1"/>
  <c r="T69" i="9" s="1"/>
  <c r="U70" i="9" s="1" a="1"/>
  <c r="U70" i="9" s="1"/>
  <c r="V71" i="9" s="1" a="1"/>
  <c r="V71" i="9" s="1"/>
  <c r="W72" i="9" s="1" a="1"/>
  <c r="W72" i="9" s="1"/>
  <c r="X73" i="9" s="1" a="1"/>
  <c r="X73" i="9" s="1"/>
  <c r="Y74" i="9" s="1" a="1"/>
  <c r="Y74" i="9" s="1"/>
  <c r="Z75" i="9" s="1" a="1"/>
  <c r="Z75" i="9" s="1"/>
  <c r="AA76" i="9" s="1" a="1"/>
  <c r="AA76" i="9" s="1"/>
  <c r="AB77" i="9" s="1" a="1"/>
  <c r="AB77" i="9" s="1"/>
  <c r="AC78" i="9" s="1" a="1"/>
  <c r="AC78" i="9" s="1"/>
  <c r="AD79" i="9" s="1" a="1"/>
  <c r="AD79" i="9" s="1"/>
  <c r="AE80" i="9" s="1" a="1"/>
  <c r="AE80" i="9" s="1"/>
  <c r="AF81" i="9" s="1" a="1"/>
  <c r="AF81" i="9" s="1"/>
  <c r="AG82" i="9" s="1" a="1"/>
  <c r="AG82" i="9" s="1"/>
  <c r="AH83" i="9" s="1" a="1"/>
  <c r="AH83" i="9" s="1"/>
  <c r="AI84" i="9" s="1" a="1"/>
  <c r="AI84" i="9" s="1"/>
  <c r="AJ85" i="9" s="1" a="1"/>
  <c r="AJ85" i="9" s="1"/>
  <c r="AK86" i="9" s="1" a="1"/>
  <c r="AK86" i="9" s="1"/>
  <c r="AL87" i="9" s="1" a="1"/>
  <c r="AL87" i="9" s="1"/>
  <c r="AM88" i="9" s="1" a="1"/>
  <c r="AM88" i="9" s="1"/>
  <c r="AN89" i="9" s="1" a="1"/>
  <c r="AN89" i="9" s="1"/>
  <c r="AO90" i="9" s="1" a="1"/>
  <c r="AO90" i="9" s="1"/>
  <c r="AP91" i="9" s="1" a="1"/>
  <c r="AP91" i="9" s="1"/>
  <c r="AQ92" i="9" s="1" a="1"/>
  <c r="AQ92" i="9" s="1"/>
  <c r="AR93" i="9" s="1" a="1"/>
  <c r="AR93" i="9" s="1"/>
  <c r="AS94" i="9" s="1" a="1"/>
  <c r="AS94" i="9" s="1"/>
  <c r="AT95" i="9" s="1" a="1"/>
  <c r="AT95" i="9" s="1"/>
  <c r="AU96" i="9" s="1" a="1"/>
  <c r="AU96" i="9" s="1"/>
  <c r="AV97" i="9" s="1" a="1"/>
  <c r="AV97" i="9" s="1"/>
  <c r="AW98" i="9" s="1" a="1"/>
  <c r="AW98" i="9" s="1"/>
  <c r="AX99" i="9" s="1" a="1"/>
  <c r="AX99" i="9" s="1"/>
  <c r="AY100" i="9" s="1" a="1"/>
  <c r="AY100" i="9" s="1"/>
  <c r="AZ101" i="9" s="1" a="1"/>
  <c r="AZ101" i="9" s="1"/>
  <c r="C60" i="10"/>
  <c r="D60" i="10" s="1"/>
  <c r="K65" i="9"/>
  <c r="L66" i="9" s="1" a="1"/>
  <c r="L66" i="9" s="1"/>
  <c r="M67" i="9" s="1" a="1"/>
  <c r="M67" i="9" s="1"/>
  <c r="N68" i="9" s="1" a="1"/>
  <c r="N68" i="9" s="1"/>
  <c r="O69" i="9" s="1" a="1"/>
  <c r="O69" i="9" s="1"/>
  <c r="P70" i="9" s="1" a="1"/>
  <c r="P70" i="9" s="1"/>
  <c r="Q71" i="9" s="1" a="1"/>
  <c r="Q71" i="9" s="1"/>
  <c r="R72" i="9" s="1" a="1"/>
  <c r="R72" i="9" s="1"/>
  <c r="S73" i="9" s="1" a="1"/>
  <c r="S73" i="9" s="1"/>
  <c r="T74" i="9" s="1" a="1"/>
  <c r="T74" i="9" s="1"/>
  <c r="U75" i="9" s="1" a="1"/>
  <c r="U75" i="9" s="1"/>
  <c r="V76" i="9" s="1" a="1"/>
  <c r="V76" i="9" s="1"/>
  <c r="W77" i="9" s="1" a="1"/>
  <c r="W77" i="9" s="1"/>
  <c r="X78" i="9" s="1" a="1"/>
  <c r="X78" i="9" s="1"/>
  <c r="Y79" i="9" s="1" a="1"/>
  <c r="Y79" i="9" s="1"/>
  <c r="Z80" i="9" s="1" a="1"/>
  <c r="Z80" i="9" s="1"/>
  <c r="AA81" i="9" s="1" a="1"/>
  <c r="AA81" i="9" s="1"/>
  <c r="AB82" i="9" s="1" a="1"/>
  <c r="AB82" i="9" s="1"/>
  <c r="AC83" i="9" s="1" a="1"/>
  <c r="AC83" i="9" s="1"/>
  <c r="AD84" i="9" s="1" a="1"/>
  <c r="AD84" i="9" s="1"/>
  <c r="AE85" i="9" s="1" a="1"/>
  <c r="AE85" i="9" s="1"/>
  <c r="AF86" i="9" s="1" a="1"/>
  <c r="AF86" i="9" s="1"/>
  <c r="AG87" i="9" s="1" a="1"/>
  <c r="AG87" i="9" s="1"/>
  <c r="AH88" i="9" s="1" a="1"/>
  <c r="AH88" i="9" s="1"/>
  <c r="AI89" i="9" s="1" a="1"/>
  <c r="AI89" i="9" s="1"/>
  <c r="AJ90" i="9" s="1" a="1"/>
  <c r="AJ90" i="9" s="1"/>
  <c r="AK91" i="9" s="1" a="1"/>
  <c r="AK91" i="9" s="1"/>
  <c r="AL92" i="9" s="1" a="1"/>
  <c r="AL92" i="9" s="1"/>
  <c r="AM93" i="9" s="1" a="1"/>
  <c r="AM93" i="9" s="1"/>
  <c r="AN94" i="9" s="1" a="1"/>
  <c r="AN94" i="9" s="1"/>
  <c r="AO95" i="9" s="1" a="1"/>
  <c r="AO95" i="9" s="1"/>
  <c r="AP96" i="9" s="1" a="1"/>
  <c r="AP96" i="9" s="1"/>
  <c r="AQ97" i="9" s="1" a="1"/>
  <c r="AQ97" i="9" s="1"/>
  <c r="AR98" i="9" s="1" a="1"/>
  <c r="AR98" i="9" s="1"/>
  <c r="AS99" i="9" s="1" a="1"/>
  <c r="AS99" i="9" s="1"/>
  <c r="AT100" i="9" s="1" a="1"/>
  <c r="AT100" i="9" s="1"/>
  <c r="AU101" i="9" s="1" a="1"/>
  <c r="AU101" i="9" s="1"/>
  <c r="C65" i="10"/>
  <c r="D65" i="10" s="1"/>
  <c r="K79" i="9"/>
  <c r="L80" i="9" s="1" a="1"/>
  <c r="L80" i="9" s="1"/>
  <c r="M81" i="9" s="1" a="1"/>
  <c r="M81" i="9" s="1"/>
  <c r="N82" i="9" s="1" a="1"/>
  <c r="N82" i="9" s="1"/>
  <c r="O83" i="9" s="1" a="1"/>
  <c r="O83" i="9" s="1"/>
  <c r="P84" i="9" s="1" a="1"/>
  <c r="P84" i="9" s="1"/>
  <c r="Q85" i="9" s="1" a="1"/>
  <c r="Q85" i="9" s="1"/>
  <c r="R86" i="9" s="1" a="1"/>
  <c r="R86" i="9" s="1"/>
  <c r="S87" i="9" s="1" a="1"/>
  <c r="S87" i="9" s="1"/>
  <c r="T88" i="9" s="1" a="1"/>
  <c r="T88" i="9" s="1"/>
  <c r="U89" i="9" s="1" a="1"/>
  <c r="U89" i="9" s="1"/>
  <c r="V90" i="9" s="1" a="1"/>
  <c r="V90" i="9" s="1"/>
  <c r="W91" i="9" s="1" a="1"/>
  <c r="W91" i="9" s="1"/>
  <c r="X92" i="9" s="1" a="1"/>
  <c r="X92" i="9" s="1"/>
  <c r="Y93" i="9" s="1" a="1"/>
  <c r="Y93" i="9" s="1"/>
  <c r="Z94" i="9" s="1" a="1"/>
  <c r="Z94" i="9" s="1"/>
  <c r="AA95" i="9" s="1" a="1"/>
  <c r="AA95" i="9" s="1"/>
  <c r="AB96" i="9" s="1" a="1"/>
  <c r="AB96" i="9" s="1"/>
  <c r="AC97" i="9" s="1" a="1"/>
  <c r="AC97" i="9" s="1"/>
  <c r="AD98" i="9" s="1" a="1"/>
  <c r="AD98" i="9" s="1"/>
  <c r="AE99" i="9" s="1" a="1"/>
  <c r="AE99" i="9" s="1"/>
  <c r="AF100" i="9" s="1" a="1"/>
  <c r="AF100" i="9" s="1"/>
  <c r="AG101" i="9" s="1" a="1"/>
  <c r="AG101" i="9" s="1"/>
  <c r="C79" i="10"/>
  <c r="D79" i="10" s="1"/>
  <c r="K85" i="9"/>
  <c r="L86" i="9" s="1" a="1"/>
  <c r="L86" i="9" s="1"/>
  <c r="M87" i="9" s="1" a="1"/>
  <c r="M87" i="9" s="1"/>
  <c r="N88" i="9" s="1" a="1"/>
  <c r="N88" i="9" s="1"/>
  <c r="O89" i="9" s="1" a="1"/>
  <c r="O89" i="9" s="1"/>
  <c r="P90" i="9" s="1" a="1"/>
  <c r="P90" i="9" s="1"/>
  <c r="Q91" i="9" s="1" a="1"/>
  <c r="Q91" i="9" s="1"/>
  <c r="R92" i="9" s="1" a="1"/>
  <c r="R92" i="9" s="1"/>
  <c r="S93" i="9" s="1" a="1"/>
  <c r="S93" i="9" s="1"/>
  <c r="T94" i="9" s="1" a="1"/>
  <c r="T94" i="9" s="1"/>
  <c r="U95" i="9" s="1" a="1"/>
  <c r="U95" i="9" s="1"/>
  <c r="V96" i="9" s="1" a="1"/>
  <c r="V96" i="9" s="1"/>
  <c r="W97" i="9" s="1" a="1"/>
  <c r="W97" i="9" s="1"/>
  <c r="X98" i="9" s="1" a="1"/>
  <c r="X98" i="9" s="1"/>
  <c r="Y99" i="9" s="1" a="1"/>
  <c r="Y99" i="9" s="1"/>
  <c r="Z100" i="9" s="1" a="1"/>
  <c r="Z100" i="9" s="1"/>
  <c r="AA101" i="9" s="1" a="1"/>
  <c r="AA101" i="9" s="1"/>
  <c r="C85" i="10"/>
  <c r="D85" i="10" s="1"/>
  <c r="K75" i="9"/>
  <c r="L76" i="9" s="1" a="1"/>
  <c r="L76" i="9" s="1"/>
  <c r="M77" i="9" s="1" a="1"/>
  <c r="M77" i="9" s="1"/>
  <c r="N78" i="9" s="1" a="1"/>
  <c r="N78" i="9" s="1"/>
  <c r="O79" i="9" s="1" a="1"/>
  <c r="O79" i="9" s="1"/>
  <c r="P80" i="9" s="1" a="1"/>
  <c r="P80" i="9" s="1"/>
  <c r="Q81" i="9" s="1" a="1"/>
  <c r="Q81" i="9" s="1"/>
  <c r="R82" i="9" s="1" a="1"/>
  <c r="R82" i="9" s="1"/>
  <c r="S83" i="9" s="1" a="1"/>
  <c r="S83" i="9" s="1"/>
  <c r="T84" i="9" s="1" a="1"/>
  <c r="T84" i="9" s="1"/>
  <c r="U85" i="9" s="1" a="1"/>
  <c r="U85" i="9" s="1"/>
  <c r="V86" i="9" s="1" a="1"/>
  <c r="V86" i="9" s="1"/>
  <c r="W87" i="9" s="1" a="1"/>
  <c r="W87" i="9" s="1"/>
  <c r="X88" i="9" s="1" a="1"/>
  <c r="X88" i="9" s="1"/>
  <c r="Y89" i="9" s="1" a="1"/>
  <c r="Y89" i="9" s="1"/>
  <c r="Z90" i="9" s="1" a="1"/>
  <c r="Z90" i="9" s="1"/>
  <c r="AA91" i="9" s="1" a="1"/>
  <c r="AA91" i="9" s="1"/>
  <c r="AB92" i="9" s="1" a="1"/>
  <c r="AB92" i="9" s="1"/>
  <c r="AC93" i="9" s="1" a="1"/>
  <c r="AC93" i="9" s="1"/>
  <c r="AD94" i="9" s="1" a="1"/>
  <c r="AD94" i="9" s="1"/>
  <c r="AE95" i="9" s="1" a="1"/>
  <c r="AE95" i="9" s="1"/>
  <c r="AF96" i="9" s="1" a="1"/>
  <c r="AF96" i="9" s="1"/>
  <c r="AG97" i="9" s="1" a="1"/>
  <c r="AG97" i="9" s="1"/>
  <c r="AH98" i="9" s="1" a="1"/>
  <c r="AH98" i="9" s="1"/>
  <c r="AI99" i="9" s="1" a="1"/>
  <c r="AI99" i="9" s="1"/>
  <c r="AJ100" i="9" s="1" a="1"/>
  <c r="AJ100" i="9" s="1"/>
  <c r="AK101" i="9" s="1" a="1"/>
  <c r="AK101" i="9" s="1"/>
  <c r="C75" i="10"/>
  <c r="D75" i="10" s="1"/>
  <c r="K99" i="9"/>
  <c r="L100" i="9" s="1" a="1"/>
  <c r="L100" i="9" s="1"/>
  <c r="M101" i="9" s="1" a="1"/>
  <c r="M101" i="9" s="1"/>
  <c r="C99" i="10"/>
  <c r="D99" i="10" s="1"/>
  <c r="K25" i="9"/>
  <c r="L26" i="9" s="1" a="1"/>
  <c r="L26" i="9" s="1"/>
  <c r="M27" i="9" s="1" a="1"/>
  <c r="M27" i="9" s="1"/>
  <c r="N28" i="9" s="1" a="1"/>
  <c r="N28" i="9" s="1"/>
  <c r="O29" i="9" s="1" a="1"/>
  <c r="O29" i="9" s="1"/>
  <c r="P30" i="9" s="1" a="1"/>
  <c r="P30" i="9" s="1"/>
  <c r="Q31" i="9" s="1" a="1"/>
  <c r="Q31" i="9" s="1"/>
  <c r="R32" i="9" s="1" a="1"/>
  <c r="R32" i="9" s="1"/>
  <c r="S33" i="9" s="1" a="1"/>
  <c r="S33" i="9" s="1"/>
  <c r="T34" i="9" s="1" a="1"/>
  <c r="T34" i="9" s="1"/>
  <c r="U35" i="9" s="1" a="1"/>
  <c r="U35" i="9" s="1"/>
  <c r="V36" i="9" s="1" a="1"/>
  <c r="V36" i="9" s="1"/>
  <c r="W37" i="9" s="1" a="1"/>
  <c r="W37" i="9" s="1"/>
  <c r="X38" i="9" s="1" a="1"/>
  <c r="X38" i="9" s="1"/>
  <c r="Y39" i="9" s="1" a="1"/>
  <c r="Y39" i="9" s="1"/>
  <c r="Z40" i="9" s="1" a="1"/>
  <c r="Z40" i="9" s="1"/>
  <c r="AA41" i="9" s="1" a="1"/>
  <c r="AA41" i="9" s="1"/>
  <c r="AB42" i="9" s="1" a="1"/>
  <c r="AB42" i="9" s="1"/>
  <c r="AC43" i="9" s="1" a="1"/>
  <c r="AC43" i="9" s="1"/>
  <c r="AD44" i="9" s="1" a="1"/>
  <c r="AD44" i="9" s="1"/>
  <c r="AE45" i="9" s="1" a="1"/>
  <c r="AE45" i="9" s="1"/>
  <c r="AF46" i="9" s="1" a="1"/>
  <c r="AF46" i="9" s="1"/>
  <c r="AG47" i="9" s="1" a="1"/>
  <c r="AG47" i="9" s="1"/>
  <c r="AH48" i="9" s="1" a="1"/>
  <c r="AH48" i="9" s="1"/>
  <c r="AI49" i="9" s="1" a="1"/>
  <c r="AI49" i="9" s="1"/>
  <c r="AJ50" i="9" s="1" a="1"/>
  <c r="AJ50" i="9" s="1"/>
  <c r="AK51" i="9" s="1" a="1"/>
  <c r="AK51" i="9" s="1"/>
  <c r="AL52" i="9" s="1" a="1"/>
  <c r="AL52" i="9" s="1"/>
  <c r="AM53" i="9" s="1" a="1"/>
  <c r="AM53" i="9" s="1"/>
  <c r="AN54" i="9" s="1" a="1"/>
  <c r="AN54" i="9" s="1"/>
  <c r="AO55" i="9" s="1" a="1"/>
  <c r="AO55" i="9" s="1"/>
  <c r="AP56" i="9" s="1" a="1"/>
  <c r="AP56" i="9" s="1"/>
  <c r="AQ57" i="9" s="1" a="1"/>
  <c r="AQ57" i="9" s="1"/>
  <c r="AR58" i="9" s="1" a="1"/>
  <c r="AR58" i="9" s="1"/>
  <c r="AS59" i="9" s="1" a="1"/>
  <c r="AS59" i="9" s="1"/>
  <c r="AT60" i="9" s="1" a="1"/>
  <c r="AT60" i="9" s="1"/>
  <c r="AU61" i="9" s="1" a="1"/>
  <c r="AU61" i="9" s="1"/>
  <c r="AV62" i="9" s="1" a="1"/>
  <c r="AV62" i="9" s="1"/>
  <c r="AW63" i="9" s="1" a="1"/>
  <c r="AW63" i="9" s="1"/>
  <c r="AX64" i="9" s="1" a="1"/>
  <c r="AX64" i="9" s="1"/>
  <c r="AY65" i="9" s="1" a="1"/>
  <c r="AY65" i="9" s="1"/>
  <c r="AZ66" i="9" s="1" a="1"/>
  <c r="AZ66" i="9" s="1"/>
  <c r="BA67" i="9" s="1" a="1"/>
  <c r="BA67" i="9" s="1"/>
  <c r="BB68" i="9" s="1" a="1"/>
  <c r="BB68" i="9" s="1"/>
  <c r="BC69" i="9" s="1" a="1"/>
  <c r="BC69" i="9" s="1"/>
  <c r="BD70" i="9" s="1" a="1"/>
  <c r="BD70" i="9" s="1"/>
  <c r="BE71" i="9" s="1" a="1"/>
  <c r="BE71" i="9" s="1"/>
  <c r="BF72" i="9" s="1" a="1"/>
  <c r="BF72" i="9" s="1"/>
  <c r="BG73" i="9" s="1" a="1"/>
  <c r="BG73" i="9" s="1"/>
  <c r="BH74" i="9" s="1" a="1"/>
  <c r="BH74" i="9" s="1"/>
  <c r="BI75" i="9" s="1" a="1"/>
  <c r="BI75" i="9" s="1"/>
  <c r="BJ76" i="9" s="1" a="1"/>
  <c r="BJ76" i="9" s="1"/>
  <c r="BK77" i="9" s="1" a="1"/>
  <c r="BK77" i="9" s="1"/>
  <c r="BL78" i="9" s="1" a="1"/>
  <c r="BL78" i="9" s="1"/>
  <c r="BM79" i="9" s="1" a="1"/>
  <c r="BM79" i="9" s="1"/>
  <c r="BN80" i="9" s="1" a="1"/>
  <c r="BN80" i="9" s="1"/>
  <c r="BO81" i="9" s="1" a="1"/>
  <c r="BO81" i="9" s="1"/>
  <c r="BP82" i="9" s="1" a="1"/>
  <c r="BP82" i="9" s="1"/>
  <c r="BQ83" i="9" s="1" a="1"/>
  <c r="BQ83" i="9" s="1"/>
  <c r="BR84" i="9" s="1" a="1"/>
  <c r="BR84" i="9" s="1"/>
  <c r="BS85" i="9" s="1" a="1"/>
  <c r="BS85" i="9" s="1"/>
  <c r="BT86" i="9" s="1" a="1"/>
  <c r="BT86" i="9" s="1"/>
  <c r="BU87" i="9" s="1" a="1"/>
  <c r="BU87" i="9" s="1"/>
  <c r="BV88" i="9" s="1" a="1"/>
  <c r="BV88" i="9" s="1"/>
  <c r="BW89" i="9" s="1" a="1"/>
  <c r="BW89" i="9" s="1"/>
  <c r="BX90" i="9" s="1" a="1"/>
  <c r="BX90" i="9" s="1"/>
  <c r="BY91" i="9" s="1" a="1"/>
  <c r="BY91" i="9" s="1"/>
  <c r="BZ92" i="9" s="1" a="1"/>
  <c r="BZ92" i="9" s="1"/>
  <c r="CA93" i="9" s="1" a="1"/>
  <c r="CA93" i="9" s="1"/>
  <c r="CB94" i="9" s="1" a="1"/>
  <c r="CB94" i="9" s="1"/>
  <c r="CC95" i="9" s="1" a="1"/>
  <c r="CC95" i="9" s="1"/>
  <c r="CD96" i="9" s="1" a="1"/>
  <c r="CD96" i="9" s="1"/>
  <c r="CE97" i="9" s="1" a="1"/>
  <c r="CE97" i="9" s="1"/>
  <c r="CF98" i="9" s="1" a="1"/>
  <c r="CF98" i="9" s="1"/>
  <c r="CG99" i="9" s="1" a="1"/>
  <c r="CG99" i="9" s="1"/>
  <c r="CH100" i="9" s="1" a="1"/>
  <c r="CH100" i="9" s="1"/>
  <c r="CI101" i="9" s="1" a="1"/>
  <c r="CI101" i="9" s="1"/>
  <c r="C25" i="10"/>
  <c r="K6" i="9"/>
  <c r="L7" i="9" s="1" a="1"/>
  <c r="L7" i="9" s="1"/>
  <c r="M8" i="9" s="1" a="1"/>
  <c r="M8" i="9" s="1"/>
  <c r="N9" i="9" s="1" a="1"/>
  <c r="N9" i="9" s="1"/>
  <c r="O10" i="9" s="1" a="1"/>
  <c r="O10" i="9" s="1"/>
  <c r="P11" i="9" s="1" a="1"/>
  <c r="P11" i="9" s="1"/>
  <c r="Q12" i="9" s="1" a="1"/>
  <c r="Q12" i="9" s="1"/>
  <c r="R13" i="9" s="1" a="1"/>
  <c r="R13" i="9" s="1"/>
  <c r="S14" i="9" s="1" a="1"/>
  <c r="S14" i="9" s="1"/>
  <c r="T15" i="9" s="1" a="1"/>
  <c r="T15" i="9" s="1"/>
  <c r="U16" i="9" s="1" a="1"/>
  <c r="U16" i="9" s="1"/>
  <c r="V17" i="9" s="1" a="1"/>
  <c r="V17" i="9" s="1"/>
  <c r="W18" i="9" s="1" a="1"/>
  <c r="W18" i="9" s="1"/>
  <c r="X19" i="9" s="1" a="1"/>
  <c r="X19" i="9" s="1"/>
  <c r="Y20" i="9" s="1" a="1"/>
  <c r="Y20" i="9" s="1"/>
  <c r="Z21" i="9" s="1" a="1"/>
  <c r="Z21" i="9" s="1"/>
  <c r="AA22" i="9" s="1" a="1"/>
  <c r="AA22" i="9" s="1"/>
  <c r="AB23" i="9" s="1" a="1"/>
  <c r="AB23" i="9" s="1"/>
  <c r="AC24" i="9" s="1" a="1"/>
  <c r="AC24" i="9" s="1"/>
  <c r="AD25" i="9" s="1" a="1"/>
  <c r="AD25" i="9" s="1"/>
  <c r="AE26" i="9" s="1" a="1"/>
  <c r="AE26" i="9" s="1"/>
  <c r="AF27" i="9" s="1" a="1"/>
  <c r="AF27" i="9" s="1"/>
  <c r="AG28" i="9" s="1" a="1"/>
  <c r="AG28" i="9" s="1"/>
  <c r="AH29" i="9" s="1" a="1"/>
  <c r="AH29" i="9" s="1"/>
  <c r="AI30" i="9" s="1" a="1"/>
  <c r="AI30" i="9" s="1"/>
  <c r="AJ31" i="9" s="1" a="1"/>
  <c r="AJ31" i="9" s="1"/>
  <c r="AK32" i="9" s="1" a="1"/>
  <c r="AK32" i="9" s="1"/>
  <c r="AL33" i="9" s="1" a="1"/>
  <c r="AL33" i="9" s="1"/>
  <c r="AM34" i="9" s="1" a="1"/>
  <c r="AM34" i="9" s="1"/>
  <c r="AN35" i="9" s="1" a="1"/>
  <c r="AN35" i="9" s="1"/>
  <c r="AO36" i="9" s="1" a="1"/>
  <c r="AO36" i="9" s="1"/>
  <c r="AP37" i="9" s="1" a="1"/>
  <c r="AP37" i="9" s="1"/>
  <c r="AQ38" i="9" s="1" a="1"/>
  <c r="AQ38" i="9" s="1"/>
  <c r="AR39" i="9" s="1" a="1"/>
  <c r="AR39" i="9" s="1"/>
  <c r="AS40" i="9" s="1" a="1"/>
  <c r="AS40" i="9" s="1"/>
  <c r="AT41" i="9" s="1" a="1"/>
  <c r="AT41" i="9" s="1"/>
  <c r="AU42" i="9" s="1" a="1"/>
  <c r="AU42" i="9" s="1"/>
  <c r="AV43" i="9" s="1" a="1"/>
  <c r="AV43" i="9" s="1"/>
  <c r="AW44" i="9" s="1" a="1"/>
  <c r="AW44" i="9" s="1"/>
  <c r="AX45" i="9" s="1" a="1"/>
  <c r="AX45" i="9" s="1"/>
  <c r="AY46" i="9" s="1" a="1"/>
  <c r="AY46" i="9" s="1"/>
  <c r="AZ47" i="9" s="1" a="1"/>
  <c r="AZ47" i="9" s="1"/>
  <c r="BA48" i="9" s="1" a="1"/>
  <c r="BA48" i="9" s="1"/>
  <c r="BB49" i="9" s="1" a="1"/>
  <c r="BB49" i="9" s="1"/>
  <c r="BC50" i="9" s="1" a="1"/>
  <c r="BC50" i="9" s="1"/>
  <c r="BD51" i="9" s="1" a="1"/>
  <c r="BD51" i="9" s="1"/>
  <c r="BE52" i="9" s="1" a="1"/>
  <c r="BE52" i="9" s="1"/>
  <c r="BF53" i="9" s="1" a="1"/>
  <c r="BF53" i="9" s="1"/>
  <c r="BG54" i="9" s="1" a="1"/>
  <c r="BG54" i="9" s="1"/>
  <c r="BH55" i="9" s="1" a="1"/>
  <c r="BH55" i="9" s="1"/>
  <c r="BI56" i="9" s="1" a="1"/>
  <c r="BI56" i="9" s="1"/>
  <c r="BJ57" i="9" s="1" a="1"/>
  <c r="BJ57" i="9" s="1"/>
  <c r="BK58" i="9" s="1" a="1"/>
  <c r="BK58" i="9" s="1"/>
  <c r="BL59" i="9" s="1" a="1"/>
  <c r="BL59" i="9" s="1"/>
  <c r="BM60" i="9" s="1" a="1"/>
  <c r="BM60" i="9" s="1"/>
  <c r="BN61" i="9" s="1" a="1"/>
  <c r="BN61" i="9" s="1"/>
  <c r="BO62" i="9" s="1" a="1"/>
  <c r="BO62" i="9" s="1"/>
  <c r="BP63" i="9" s="1" a="1"/>
  <c r="BP63" i="9" s="1"/>
  <c r="BQ64" i="9" s="1" a="1"/>
  <c r="BQ64" i="9" s="1"/>
  <c r="BR65" i="9" s="1" a="1"/>
  <c r="BR65" i="9" s="1"/>
  <c r="BS66" i="9" s="1" a="1"/>
  <c r="BS66" i="9" s="1"/>
  <c r="BT67" i="9" s="1" a="1"/>
  <c r="BT67" i="9" s="1"/>
  <c r="BU68" i="9" s="1" a="1"/>
  <c r="BU68" i="9" s="1"/>
  <c r="BV69" i="9" s="1" a="1"/>
  <c r="BV69" i="9" s="1"/>
  <c r="BW70" i="9" s="1" a="1"/>
  <c r="BW70" i="9" s="1"/>
  <c r="BX71" i="9" s="1" a="1"/>
  <c r="BX71" i="9" s="1"/>
  <c r="BY72" i="9" s="1" a="1"/>
  <c r="BY72" i="9" s="1"/>
  <c r="BZ73" i="9" s="1" a="1"/>
  <c r="BZ73" i="9" s="1"/>
  <c r="CA74" i="9" s="1" a="1"/>
  <c r="CA74" i="9" s="1"/>
  <c r="CB75" i="9" s="1" a="1"/>
  <c r="CB75" i="9" s="1"/>
  <c r="CC76" i="9" s="1" a="1"/>
  <c r="CC76" i="9" s="1"/>
  <c r="CD77" i="9" s="1" a="1"/>
  <c r="CD77" i="9" s="1"/>
  <c r="CE78" i="9" s="1" a="1"/>
  <c r="CE78" i="9" s="1"/>
  <c r="CF79" i="9" s="1" a="1"/>
  <c r="CF79" i="9" s="1"/>
  <c r="CG80" i="9" s="1" a="1"/>
  <c r="CG80" i="9" s="1"/>
  <c r="CH81" i="9" s="1" a="1"/>
  <c r="CH81" i="9" s="1"/>
  <c r="CI82" i="9" s="1" a="1"/>
  <c r="CI82" i="9" s="1"/>
  <c r="CJ83" i="9" s="1" a="1"/>
  <c r="CJ83" i="9" s="1"/>
  <c r="CK84" i="9" s="1" a="1"/>
  <c r="CK84" i="9" s="1"/>
  <c r="CL85" i="9" s="1" a="1"/>
  <c r="CL85" i="9" s="1"/>
  <c r="CM86" i="9" s="1" a="1"/>
  <c r="CM86" i="9" s="1"/>
  <c r="CN87" i="9" s="1" a="1"/>
  <c r="CN87" i="9" s="1"/>
  <c r="CO88" i="9" s="1" a="1"/>
  <c r="CO88" i="9" s="1"/>
  <c r="CP89" i="9" s="1" a="1"/>
  <c r="CP89" i="9" s="1"/>
  <c r="CQ90" i="9" s="1" a="1"/>
  <c r="CQ90" i="9" s="1"/>
  <c r="CR91" i="9" s="1" a="1"/>
  <c r="CR91" i="9" s="1"/>
  <c r="CS92" i="9" s="1" a="1"/>
  <c r="CS92" i="9" s="1"/>
  <c r="CT93" i="9" s="1" a="1"/>
  <c r="CT93" i="9" s="1"/>
  <c r="CU94" i="9" s="1" a="1"/>
  <c r="CU94" i="9" s="1"/>
  <c r="CV95" i="9" s="1" a="1"/>
  <c r="CV95" i="9" s="1"/>
  <c r="CW96" i="9" s="1" a="1"/>
  <c r="CW96" i="9" s="1"/>
  <c r="CX97" i="9" s="1" a="1"/>
  <c r="CX97" i="9" s="1"/>
  <c r="CY98" i="9" s="1" a="1"/>
  <c r="CY98" i="9" s="1"/>
  <c r="CZ99" i="9" s="1" a="1"/>
  <c r="CZ99" i="9" s="1"/>
  <c r="DA100" i="9" s="1" a="1"/>
  <c r="DA100" i="9" s="1"/>
  <c r="DB101" i="9" s="1" a="1"/>
  <c r="DB101" i="9" s="1"/>
  <c r="C6" i="10"/>
  <c r="K31" i="9"/>
  <c r="L32" i="9" s="1" a="1"/>
  <c r="L32" i="9" s="1"/>
  <c r="M33" i="9" s="1" a="1"/>
  <c r="M33" i="9" s="1"/>
  <c r="N34" i="9" s="1" a="1"/>
  <c r="N34" i="9" s="1"/>
  <c r="O35" i="9" s="1" a="1"/>
  <c r="O35" i="9" s="1"/>
  <c r="P36" i="9" s="1" a="1"/>
  <c r="P36" i="9" s="1"/>
  <c r="Q37" i="9" s="1" a="1"/>
  <c r="Q37" i="9" s="1"/>
  <c r="R38" i="9" s="1" a="1"/>
  <c r="R38" i="9" s="1"/>
  <c r="S39" i="9" s="1" a="1"/>
  <c r="S39" i="9" s="1"/>
  <c r="T40" i="9" s="1" a="1"/>
  <c r="T40" i="9" s="1"/>
  <c r="U41" i="9" s="1" a="1"/>
  <c r="U41" i="9" s="1"/>
  <c r="V42" i="9" s="1" a="1"/>
  <c r="V42" i="9" s="1"/>
  <c r="W43" i="9" s="1" a="1"/>
  <c r="W43" i="9" s="1"/>
  <c r="X44" i="9" s="1" a="1"/>
  <c r="X44" i="9" s="1"/>
  <c r="Y45" i="9" s="1" a="1"/>
  <c r="Y45" i="9" s="1"/>
  <c r="Z46" i="9" s="1" a="1"/>
  <c r="Z46" i="9" s="1"/>
  <c r="AA47" i="9" s="1" a="1"/>
  <c r="AA47" i="9" s="1"/>
  <c r="AB48" i="9" s="1" a="1"/>
  <c r="AB48" i="9" s="1"/>
  <c r="AC49" i="9" s="1" a="1"/>
  <c r="AC49" i="9" s="1"/>
  <c r="AD50" i="9" s="1" a="1"/>
  <c r="AD50" i="9" s="1"/>
  <c r="AE51" i="9" s="1" a="1"/>
  <c r="AE51" i="9" s="1"/>
  <c r="AF52" i="9" s="1" a="1"/>
  <c r="AF52" i="9" s="1"/>
  <c r="AG53" i="9" s="1" a="1"/>
  <c r="AG53" i="9" s="1"/>
  <c r="AH54" i="9" s="1" a="1"/>
  <c r="AH54" i="9" s="1"/>
  <c r="AI55" i="9" s="1" a="1"/>
  <c r="AI55" i="9" s="1"/>
  <c r="AJ56" i="9" s="1" a="1"/>
  <c r="AJ56" i="9" s="1"/>
  <c r="AK57" i="9" s="1" a="1"/>
  <c r="AK57" i="9" s="1"/>
  <c r="AL58" i="9" s="1" a="1"/>
  <c r="AL58" i="9" s="1"/>
  <c r="AM59" i="9" s="1" a="1"/>
  <c r="AM59" i="9" s="1"/>
  <c r="AN60" i="9" s="1" a="1"/>
  <c r="AN60" i="9" s="1"/>
  <c r="AO61" i="9" s="1" a="1"/>
  <c r="AO61" i="9" s="1"/>
  <c r="AP62" i="9" s="1" a="1"/>
  <c r="AP62" i="9" s="1"/>
  <c r="AQ63" i="9" s="1" a="1"/>
  <c r="AQ63" i="9" s="1"/>
  <c r="AR64" i="9" s="1" a="1"/>
  <c r="AR64" i="9" s="1"/>
  <c r="AS65" i="9" s="1" a="1"/>
  <c r="AS65" i="9" s="1"/>
  <c r="AT66" i="9" s="1" a="1"/>
  <c r="AT66" i="9" s="1"/>
  <c r="AU67" i="9" s="1" a="1"/>
  <c r="AU67" i="9" s="1"/>
  <c r="AV68" i="9" s="1" a="1"/>
  <c r="AV68" i="9" s="1"/>
  <c r="AW69" i="9" s="1" a="1"/>
  <c r="AW69" i="9" s="1"/>
  <c r="AX70" i="9" s="1" a="1"/>
  <c r="AX70" i="9" s="1"/>
  <c r="AY71" i="9" s="1" a="1"/>
  <c r="AY71" i="9" s="1"/>
  <c r="AZ72" i="9" s="1" a="1"/>
  <c r="AZ72" i="9" s="1"/>
  <c r="BA73" i="9" s="1" a="1"/>
  <c r="BA73" i="9" s="1"/>
  <c r="BB74" i="9" s="1" a="1"/>
  <c r="BB74" i="9" s="1"/>
  <c r="BC75" i="9" s="1" a="1"/>
  <c r="BC75" i="9" s="1"/>
  <c r="BD76" i="9" s="1" a="1"/>
  <c r="BD76" i="9" s="1"/>
  <c r="BE77" i="9" s="1" a="1"/>
  <c r="BE77" i="9" s="1"/>
  <c r="BF78" i="9" s="1" a="1"/>
  <c r="BF78" i="9" s="1"/>
  <c r="BG79" i="9" s="1" a="1"/>
  <c r="BG79" i="9" s="1"/>
  <c r="BH80" i="9" s="1" a="1"/>
  <c r="BH80" i="9" s="1"/>
  <c r="BI81" i="9" s="1" a="1"/>
  <c r="BI81" i="9" s="1"/>
  <c r="BJ82" i="9" s="1" a="1"/>
  <c r="BJ82" i="9" s="1"/>
  <c r="BK83" i="9" s="1" a="1"/>
  <c r="BK83" i="9" s="1"/>
  <c r="BL84" i="9" s="1" a="1"/>
  <c r="BL84" i="9" s="1"/>
  <c r="BM85" i="9" s="1" a="1"/>
  <c r="BM85" i="9" s="1"/>
  <c r="BN86" i="9" s="1" a="1"/>
  <c r="BN86" i="9" s="1"/>
  <c r="BO87" i="9" s="1" a="1"/>
  <c r="BO87" i="9" s="1"/>
  <c r="BP88" i="9" s="1" a="1"/>
  <c r="BP88" i="9" s="1"/>
  <c r="BQ89" i="9" s="1" a="1"/>
  <c r="BQ89" i="9" s="1"/>
  <c r="BR90" i="9" s="1" a="1"/>
  <c r="BR90" i="9" s="1"/>
  <c r="BS91" i="9" s="1" a="1"/>
  <c r="BS91" i="9" s="1"/>
  <c r="BT92" i="9" s="1" a="1"/>
  <c r="BT92" i="9" s="1"/>
  <c r="BU93" i="9" s="1" a="1"/>
  <c r="BU93" i="9" s="1"/>
  <c r="BV94" i="9" s="1" a="1"/>
  <c r="BV94" i="9" s="1"/>
  <c r="BW95" i="9" s="1" a="1"/>
  <c r="BW95" i="9" s="1"/>
  <c r="BX96" i="9" s="1" a="1"/>
  <c r="BX96" i="9" s="1"/>
  <c r="BY97" i="9" s="1" a="1"/>
  <c r="BY97" i="9" s="1"/>
  <c r="BZ98" i="9" s="1" a="1"/>
  <c r="BZ98" i="9" s="1"/>
  <c r="CA99" i="9" s="1" a="1"/>
  <c r="CA99" i="9" s="1"/>
  <c r="CB100" i="9" s="1" a="1"/>
  <c r="CB100" i="9" s="1"/>
  <c r="CC101" i="9" s="1" a="1"/>
  <c r="CC101" i="9" s="1"/>
  <c r="C31" i="10"/>
  <c r="K81" i="9"/>
  <c r="L82" i="9" s="1" a="1"/>
  <c r="L82" i="9" s="1"/>
  <c r="M83" i="9" s="1" a="1"/>
  <c r="M83" i="9" s="1"/>
  <c r="N84" i="9" s="1" a="1"/>
  <c r="N84" i="9" s="1"/>
  <c r="O85" i="9" s="1" a="1"/>
  <c r="O85" i="9" s="1"/>
  <c r="P86" i="9" s="1" a="1"/>
  <c r="P86" i="9" s="1"/>
  <c r="Q87" i="9" s="1" a="1"/>
  <c r="Q87" i="9" s="1"/>
  <c r="R88" i="9" s="1" a="1"/>
  <c r="R88" i="9" s="1"/>
  <c r="S89" i="9" s="1" a="1"/>
  <c r="S89" i="9" s="1"/>
  <c r="T90" i="9" s="1" a="1"/>
  <c r="T90" i="9" s="1"/>
  <c r="U91" i="9" s="1" a="1"/>
  <c r="U91" i="9" s="1"/>
  <c r="V92" i="9" s="1" a="1"/>
  <c r="V92" i="9" s="1"/>
  <c r="W93" i="9" s="1" a="1"/>
  <c r="W93" i="9" s="1"/>
  <c r="X94" i="9" s="1" a="1"/>
  <c r="X94" i="9" s="1"/>
  <c r="Y95" i="9" s="1" a="1"/>
  <c r="Y95" i="9" s="1"/>
  <c r="Z96" i="9" s="1" a="1"/>
  <c r="Z96" i="9" s="1"/>
  <c r="AA97" i="9" s="1" a="1"/>
  <c r="AA97" i="9" s="1"/>
  <c r="AB98" i="9" s="1" a="1"/>
  <c r="AB98" i="9" s="1"/>
  <c r="AC99" i="9" s="1" a="1"/>
  <c r="AC99" i="9" s="1"/>
  <c r="AD100" i="9" s="1" a="1"/>
  <c r="AD100" i="9" s="1"/>
  <c r="AE101" i="9" s="1" a="1"/>
  <c r="AE101" i="9" s="1"/>
  <c r="C81" i="10"/>
  <c r="D81" i="10" s="1"/>
  <c r="K37" i="9"/>
  <c r="L38" i="9" s="1" a="1"/>
  <c r="L38" i="9" s="1"/>
  <c r="M39" i="9" s="1" a="1"/>
  <c r="M39" i="9" s="1"/>
  <c r="N40" i="9" s="1" a="1"/>
  <c r="N40" i="9" s="1"/>
  <c r="O41" i="9" s="1" a="1"/>
  <c r="O41" i="9" s="1"/>
  <c r="P42" i="9" s="1" a="1"/>
  <c r="P42" i="9" s="1"/>
  <c r="Q43" i="9" s="1" a="1"/>
  <c r="Q43" i="9" s="1"/>
  <c r="R44" i="9" s="1" a="1"/>
  <c r="R44" i="9" s="1"/>
  <c r="S45" i="9" s="1" a="1"/>
  <c r="S45" i="9" s="1"/>
  <c r="T46" i="9" s="1" a="1"/>
  <c r="T46" i="9" s="1"/>
  <c r="U47" i="9" s="1" a="1"/>
  <c r="U47" i="9" s="1"/>
  <c r="V48" i="9" s="1" a="1"/>
  <c r="V48" i="9" s="1"/>
  <c r="W49" i="9" s="1" a="1"/>
  <c r="W49" i="9" s="1"/>
  <c r="X50" i="9" s="1" a="1"/>
  <c r="X50" i="9" s="1"/>
  <c r="Y51" i="9" s="1" a="1"/>
  <c r="Y51" i="9" s="1"/>
  <c r="Z52" i="9" s="1" a="1"/>
  <c r="Z52" i="9" s="1"/>
  <c r="AA53" i="9" s="1" a="1"/>
  <c r="AA53" i="9" s="1"/>
  <c r="AB54" i="9" s="1" a="1"/>
  <c r="AB54" i="9" s="1"/>
  <c r="AC55" i="9" s="1" a="1"/>
  <c r="AC55" i="9" s="1"/>
  <c r="AD56" i="9" s="1" a="1"/>
  <c r="AD56" i="9" s="1"/>
  <c r="AE57" i="9" s="1" a="1"/>
  <c r="AE57" i="9" s="1"/>
  <c r="AF58" i="9" s="1" a="1"/>
  <c r="AF58" i="9" s="1"/>
  <c r="AG59" i="9" s="1" a="1"/>
  <c r="AG59" i="9" s="1"/>
  <c r="AH60" i="9" s="1" a="1"/>
  <c r="AH60" i="9" s="1"/>
  <c r="AI61" i="9" s="1" a="1"/>
  <c r="AI61" i="9" s="1"/>
  <c r="AJ62" i="9" s="1" a="1"/>
  <c r="AJ62" i="9" s="1"/>
  <c r="AK63" i="9" s="1" a="1"/>
  <c r="AK63" i="9" s="1"/>
  <c r="AL64" i="9" s="1" a="1"/>
  <c r="AL64" i="9" s="1"/>
  <c r="AM65" i="9" s="1" a="1"/>
  <c r="AM65" i="9" s="1"/>
  <c r="AN66" i="9" s="1" a="1"/>
  <c r="AN66" i="9" s="1"/>
  <c r="AO67" i="9" s="1" a="1"/>
  <c r="AO67" i="9" s="1"/>
  <c r="AP68" i="9" s="1" a="1"/>
  <c r="AP68" i="9" s="1"/>
  <c r="AQ69" i="9" s="1" a="1"/>
  <c r="AQ69" i="9" s="1"/>
  <c r="AR70" i="9" s="1" a="1"/>
  <c r="AR70" i="9" s="1"/>
  <c r="AS71" i="9" s="1" a="1"/>
  <c r="AS71" i="9" s="1"/>
  <c r="AT72" i="9" s="1" a="1"/>
  <c r="AT72" i="9" s="1"/>
  <c r="AU73" i="9" s="1" a="1"/>
  <c r="AU73" i="9" s="1"/>
  <c r="AV74" i="9" s="1" a="1"/>
  <c r="AV74" i="9" s="1"/>
  <c r="AW75" i="9" s="1" a="1"/>
  <c r="AW75" i="9" s="1"/>
  <c r="AX76" i="9" s="1" a="1"/>
  <c r="AX76" i="9" s="1"/>
  <c r="AY77" i="9" s="1" a="1"/>
  <c r="AY77" i="9" s="1"/>
  <c r="AZ78" i="9" s="1" a="1"/>
  <c r="AZ78" i="9" s="1"/>
  <c r="BA79" i="9" s="1" a="1"/>
  <c r="BA79" i="9" s="1"/>
  <c r="BB80" i="9" s="1" a="1"/>
  <c r="BB80" i="9" s="1"/>
  <c r="BC81" i="9" s="1" a="1"/>
  <c r="BC81" i="9" s="1"/>
  <c r="BD82" i="9" s="1" a="1"/>
  <c r="BD82" i="9" s="1"/>
  <c r="BE83" i="9" s="1" a="1"/>
  <c r="BE83" i="9" s="1"/>
  <c r="BF84" i="9" s="1" a="1"/>
  <c r="BF84" i="9" s="1"/>
  <c r="BG85" i="9" s="1" a="1"/>
  <c r="BG85" i="9" s="1"/>
  <c r="BH86" i="9" s="1" a="1"/>
  <c r="BH86" i="9" s="1"/>
  <c r="BI87" i="9" s="1" a="1"/>
  <c r="BI87" i="9" s="1"/>
  <c r="BJ88" i="9" s="1" a="1"/>
  <c r="BJ88" i="9" s="1"/>
  <c r="BK89" i="9" s="1" a="1"/>
  <c r="BK89" i="9" s="1"/>
  <c r="BL90" i="9" s="1" a="1"/>
  <c r="BL90" i="9" s="1"/>
  <c r="BM91" i="9" s="1" a="1"/>
  <c r="BM91" i="9" s="1"/>
  <c r="BN92" i="9" s="1" a="1"/>
  <c r="BN92" i="9" s="1"/>
  <c r="BO93" i="9" s="1" a="1"/>
  <c r="BO93" i="9" s="1"/>
  <c r="BP94" i="9" s="1" a="1"/>
  <c r="BP94" i="9" s="1"/>
  <c r="BQ95" i="9" s="1" a="1"/>
  <c r="BQ95" i="9" s="1"/>
  <c r="BR96" i="9" s="1" a="1"/>
  <c r="BR96" i="9" s="1"/>
  <c r="BS97" i="9" s="1" a="1"/>
  <c r="BS97" i="9" s="1"/>
  <c r="BT98" i="9" s="1" a="1"/>
  <c r="BT98" i="9" s="1"/>
  <c r="BU99" i="9" s="1" a="1"/>
  <c r="BU99" i="9" s="1"/>
  <c r="BV100" i="9" s="1" a="1"/>
  <c r="BV100" i="9" s="1"/>
  <c r="BW101" i="9" s="1" a="1"/>
  <c r="BW101" i="9" s="1"/>
  <c r="C37" i="10"/>
  <c r="K63" i="9"/>
  <c r="L64" i="9" s="1" a="1"/>
  <c r="L64" i="9" s="1"/>
  <c r="M65" i="9" s="1" a="1"/>
  <c r="M65" i="9" s="1"/>
  <c r="N66" i="9" s="1" a="1"/>
  <c r="N66" i="9" s="1"/>
  <c r="O67" i="9" s="1" a="1"/>
  <c r="O67" i="9" s="1"/>
  <c r="P68" i="9" s="1" a="1"/>
  <c r="P68" i="9" s="1"/>
  <c r="Q69" i="9" s="1" a="1"/>
  <c r="Q69" i="9" s="1"/>
  <c r="R70" i="9" s="1" a="1"/>
  <c r="R70" i="9" s="1"/>
  <c r="S71" i="9" s="1" a="1"/>
  <c r="S71" i="9" s="1"/>
  <c r="T72" i="9" s="1" a="1"/>
  <c r="T72" i="9" s="1"/>
  <c r="U73" i="9" s="1" a="1"/>
  <c r="U73" i="9" s="1"/>
  <c r="V74" i="9" s="1" a="1"/>
  <c r="V74" i="9" s="1"/>
  <c r="W75" i="9" s="1" a="1"/>
  <c r="W75" i="9" s="1"/>
  <c r="X76" i="9" s="1" a="1"/>
  <c r="X76" i="9" s="1"/>
  <c r="Y77" i="9" s="1" a="1"/>
  <c r="Y77" i="9" s="1"/>
  <c r="Z78" i="9" s="1" a="1"/>
  <c r="Z78" i="9" s="1"/>
  <c r="AA79" i="9" s="1" a="1"/>
  <c r="AA79" i="9" s="1"/>
  <c r="AB80" i="9" s="1" a="1"/>
  <c r="AB80" i="9" s="1"/>
  <c r="AC81" i="9" s="1" a="1"/>
  <c r="AC81" i="9" s="1"/>
  <c r="AD82" i="9" s="1" a="1"/>
  <c r="AD82" i="9" s="1"/>
  <c r="AE83" i="9" s="1" a="1"/>
  <c r="AE83" i="9" s="1"/>
  <c r="AF84" i="9" s="1" a="1"/>
  <c r="AF84" i="9" s="1"/>
  <c r="AG85" i="9" s="1" a="1"/>
  <c r="AG85" i="9" s="1"/>
  <c r="AH86" i="9" s="1" a="1"/>
  <c r="AH86" i="9" s="1"/>
  <c r="AI87" i="9" s="1" a="1"/>
  <c r="AI87" i="9" s="1"/>
  <c r="AJ88" i="9" s="1" a="1"/>
  <c r="AJ88" i="9" s="1"/>
  <c r="AK89" i="9" s="1" a="1"/>
  <c r="AK89" i="9" s="1"/>
  <c r="AL90" i="9" s="1" a="1"/>
  <c r="AL90" i="9" s="1"/>
  <c r="AM91" i="9" s="1" a="1"/>
  <c r="AM91" i="9" s="1"/>
  <c r="AN92" i="9" s="1" a="1"/>
  <c r="AN92" i="9" s="1"/>
  <c r="AO93" i="9" s="1" a="1"/>
  <c r="AO93" i="9" s="1"/>
  <c r="AP94" i="9" s="1" a="1"/>
  <c r="AP94" i="9" s="1"/>
  <c r="AQ95" i="9" s="1" a="1"/>
  <c r="AQ95" i="9" s="1"/>
  <c r="AR96" i="9" s="1" a="1"/>
  <c r="AR96" i="9" s="1"/>
  <c r="AS97" i="9" s="1" a="1"/>
  <c r="AS97" i="9" s="1"/>
  <c r="AT98" i="9" s="1" a="1"/>
  <c r="AT98" i="9" s="1"/>
  <c r="AU99" i="9" s="1" a="1"/>
  <c r="AU99" i="9" s="1"/>
  <c r="AV100" i="9" s="1" a="1"/>
  <c r="AV100" i="9" s="1"/>
  <c r="AW101" i="9" s="1" a="1"/>
  <c r="AW101" i="9" s="1"/>
  <c r="C63" i="10"/>
  <c r="D63" i="10" s="1"/>
  <c r="K14" i="9"/>
  <c r="L15" i="9" s="1" a="1"/>
  <c r="L15" i="9" s="1"/>
  <c r="M16" i="9" s="1" a="1"/>
  <c r="M16" i="9" s="1"/>
  <c r="N17" i="9" s="1" a="1"/>
  <c r="N17" i="9" s="1"/>
  <c r="O18" i="9" s="1" a="1"/>
  <c r="O18" i="9" s="1"/>
  <c r="P19" i="9" s="1" a="1"/>
  <c r="P19" i="9" s="1"/>
  <c r="Q20" i="9" s="1" a="1"/>
  <c r="Q20" i="9" s="1"/>
  <c r="R21" i="9" s="1" a="1"/>
  <c r="R21" i="9" s="1"/>
  <c r="S22" i="9" s="1" a="1"/>
  <c r="S22" i="9" s="1"/>
  <c r="T23" i="9" s="1" a="1"/>
  <c r="T23" i="9" s="1"/>
  <c r="U24" i="9" s="1" a="1"/>
  <c r="U24" i="9" s="1"/>
  <c r="V25" i="9" s="1" a="1"/>
  <c r="V25" i="9" s="1"/>
  <c r="W26" i="9" s="1" a="1"/>
  <c r="W26" i="9" s="1"/>
  <c r="X27" i="9" s="1" a="1"/>
  <c r="X27" i="9" s="1"/>
  <c r="Y28" i="9" s="1" a="1"/>
  <c r="Y28" i="9" s="1"/>
  <c r="Z29" i="9" s="1" a="1"/>
  <c r="Z29" i="9" s="1"/>
  <c r="AA30" i="9" s="1" a="1"/>
  <c r="AA30" i="9" s="1"/>
  <c r="AB31" i="9" s="1" a="1"/>
  <c r="AB31" i="9" s="1"/>
  <c r="AC32" i="9" s="1" a="1"/>
  <c r="AC32" i="9" s="1"/>
  <c r="AD33" i="9" s="1" a="1"/>
  <c r="AD33" i="9" s="1"/>
  <c r="AE34" i="9" s="1" a="1"/>
  <c r="AE34" i="9" s="1"/>
  <c r="AF35" i="9" s="1" a="1"/>
  <c r="AF35" i="9" s="1"/>
  <c r="AG36" i="9" s="1" a="1"/>
  <c r="AG36" i="9" s="1"/>
  <c r="AH37" i="9" s="1" a="1"/>
  <c r="AH37" i="9" s="1"/>
  <c r="AI38" i="9" s="1" a="1"/>
  <c r="AI38" i="9" s="1"/>
  <c r="AJ39" i="9" s="1" a="1"/>
  <c r="AJ39" i="9" s="1"/>
  <c r="AK40" i="9" s="1" a="1"/>
  <c r="AK40" i="9" s="1"/>
  <c r="AL41" i="9" s="1" a="1"/>
  <c r="AL41" i="9" s="1"/>
  <c r="AM42" i="9" s="1" a="1"/>
  <c r="AM42" i="9" s="1"/>
  <c r="AN43" i="9" s="1" a="1"/>
  <c r="AN43" i="9" s="1"/>
  <c r="AO44" i="9" s="1" a="1"/>
  <c r="AO44" i="9" s="1"/>
  <c r="AP45" i="9" s="1" a="1"/>
  <c r="AP45" i="9" s="1"/>
  <c r="AQ46" i="9" s="1" a="1"/>
  <c r="AQ46" i="9" s="1"/>
  <c r="AR47" i="9" s="1" a="1"/>
  <c r="AR47" i="9" s="1"/>
  <c r="AS48" i="9" s="1" a="1"/>
  <c r="AS48" i="9" s="1"/>
  <c r="AT49" i="9" s="1" a="1"/>
  <c r="AT49" i="9" s="1"/>
  <c r="AU50" i="9" s="1" a="1"/>
  <c r="AU50" i="9" s="1"/>
  <c r="AV51" i="9" s="1" a="1"/>
  <c r="AV51" i="9" s="1"/>
  <c r="AW52" i="9" s="1" a="1"/>
  <c r="AW52" i="9" s="1"/>
  <c r="AX53" i="9" s="1" a="1"/>
  <c r="AX53" i="9" s="1"/>
  <c r="AY54" i="9" s="1" a="1"/>
  <c r="AY54" i="9" s="1"/>
  <c r="AZ55" i="9" s="1" a="1"/>
  <c r="AZ55" i="9" s="1"/>
  <c r="BA56" i="9" s="1" a="1"/>
  <c r="BA56" i="9" s="1"/>
  <c r="BB57" i="9" s="1" a="1"/>
  <c r="BB57" i="9" s="1"/>
  <c r="BC58" i="9" s="1" a="1"/>
  <c r="BC58" i="9" s="1"/>
  <c r="BD59" i="9" s="1" a="1"/>
  <c r="BD59" i="9" s="1"/>
  <c r="BE60" i="9" s="1" a="1"/>
  <c r="BE60" i="9" s="1"/>
  <c r="BF61" i="9" s="1" a="1"/>
  <c r="BF61" i="9" s="1"/>
  <c r="BG62" i="9" s="1" a="1"/>
  <c r="BG62" i="9" s="1"/>
  <c r="BH63" i="9" s="1" a="1"/>
  <c r="BH63" i="9" s="1"/>
  <c r="BI64" i="9" s="1" a="1"/>
  <c r="BI64" i="9" s="1"/>
  <c r="BJ65" i="9" s="1" a="1"/>
  <c r="BJ65" i="9" s="1"/>
  <c r="BK66" i="9" s="1" a="1"/>
  <c r="BK66" i="9" s="1"/>
  <c r="BL67" i="9" s="1" a="1"/>
  <c r="BL67" i="9" s="1"/>
  <c r="BM68" i="9" s="1" a="1"/>
  <c r="BM68" i="9" s="1"/>
  <c r="BN69" i="9" s="1" a="1"/>
  <c r="BN69" i="9" s="1"/>
  <c r="BO70" i="9" s="1" a="1"/>
  <c r="BO70" i="9" s="1"/>
  <c r="BP71" i="9" s="1" a="1"/>
  <c r="BP71" i="9" s="1"/>
  <c r="BQ72" i="9" s="1" a="1"/>
  <c r="BQ72" i="9" s="1"/>
  <c r="BR73" i="9" s="1" a="1"/>
  <c r="BR73" i="9" s="1"/>
  <c r="BS74" i="9" s="1" a="1"/>
  <c r="BS74" i="9" s="1"/>
  <c r="BT75" i="9" s="1" a="1"/>
  <c r="BT75" i="9" s="1"/>
  <c r="BU76" i="9" s="1" a="1"/>
  <c r="BU76" i="9" s="1"/>
  <c r="BV77" i="9" s="1" a="1"/>
  <c r="BV77" i="9" s="1"/>
  <c r="BW78" i="9" s="1" a="1"/>
  <c r="BW78" i="9" s="1"/>
  <c r="BX79" i="9" s="1" a="1"/>
  <c r="BX79" i="9" s="1"/>
  <c r="BY80" i="9" s="1" a="1"/>
  <c r="BY80" i="9" s="1"/>
  <c r="BZ81" i="9" s="1" a="1"/>
  <c r="BZ81" i="9" s="1"/>
  <c r="CA82" i="9" s="1" a="1"/>
  <c r="CA82" i="9" s="1"/>
  <c r="CB83" i="9" s="1" a="1"/>
  <c r="CB83" i="9" s="1"/>
  <c r="CC84" i="9" s="1" a="1"/>
  <c r="CC84" i="9" s="1"/>
  <c r="CD85" i="9" s="1" a="1"/>
  <c r="CD85" i="9" s="1"/>
  <c r="CE86" i="9" s="1" a="1"/>
  <c r="CE86" i="9" s="1"/>
  <c r="CF87" i="9" s="1" a="1"/>
  <c r="CF87" i="9" s="1"/>
  <c r="CG88" i="9" s="1" a="1"/>
  <c r="CG88" i="9" s="1"/>
  <c r="CH89" i="9" s="1" a="1"/>
  <c r="CH89" i="9" s="1"/>
  <c r="CI90" i="9" s="1" a="1"/>
  <c r="CI90" i="9" s="1"/>
  <c r="CJ91" i="9" s="1" a="1"/>
  <c r="CJ91" i="9" s="1"/>
  <c r="CK92" i="9" s="1" a="1"/>
  <c r="CK92" i="9" s="1"/>
  <c r="CL93" i="9" s="1" a="1"/>
  <c r="CL93" i="9" s="1"/>
  <c r="CM94" i="9" s="1" a="1"/>
  <c r="CM94" i="9" s="1"/>
  <c r="CN95" i="9" s="1" a="1"/>
  <c r="CN95" i="9" s="1"/>
  <c r="CO96" i="9" s="1" a="1"/>
  <c r="CO96" i="9" s="1"/>
  <c r="CP97" i="9" s="1" a="1"/>
  <c r="CP97" i="9" s="1"/>
  <c r="CQ98" i="9" s="1" a="1"/>
  <c r="CQ98" i="9" s="1"/>
  <c r="CR99" i="9" s="1" a="1"/>
  <c r="CR99" i="9" s="1"/>
  <c r="CS100" i="9" s="1" a="1"/>
  <c r="CS100" i="9" s="1"/>
  <c r="CT101" i="9" s="1" a="1"/>
  <c r="CT101" i="9" s="1"/>
  <c r="C14" i="10"/>
  <c r="K20" i="9"/>
  <c r="L21" i="9" s="1" a="1"/>
  <c r="L21" i="9" s="1"/>
  <c r="M22" i="9" s="1" a="1"/>
  <c r="M22" i="9" s="1"/>
  <c r="N23" i="9" s="1" a="1"/>
  <c r="N23" i="9" s="1"/>
  <c r="O24" i="9" s="1" a="1"/>
  <c r="O24" i="9" s="1"/>
  <c r="P25" i="9" s="1" a="1"/>
  <c r="P25" i="9" s="1"/>
  <c r="Q26" i="9" s="1" a="1"/>
  <c r="Q26" i="9" s="1"/>
  <c r="R27" i="9" s="1" a="1"/>
  <c r="R27" i="9" s="1"/>
  <c r="S28" i="9" s="1" a="1"/>
  <c r="S28" i="9" s="1"/>
  <c r="T29" i="9" s="1" a="1"/>
  <c r="T29" i="9" s="1"/>
  <c r="U30" i="9" s="1" a="1"/>
  <c r="U30" i="9" s="1"/>
  <c r="V31" i="9" s="1" a="1"/>
  <c r="V31" i="9" s="1"/>
  <c r="W32" i="9" s="1" a="1"/>
  <c r="W32" i="9" s="1"/>
  <c r="X33" i="9" s="1" a="1"/>
  <c r="X33" i="9" s="1"/>
  <c r="Y34" i="9" s="1" a="1"/>
  <c r="Y34" i="9" s="1"/>
  <c r="Z35" i="9" s="1" a="1"/>
  <c r="Z35" i="9" s="1"/>
  <c r="AA36" i="9" s="1" a="1"/>
  <c r="AA36" i="9" s="1"/>
  <c r="AB37" i="9" s="1" a="1"/>
  <c r="AB37" i="9" s="1"/>
  <c r="AC38" i="9" s="1" a="1"/>
  <c r="AC38" i="9" s="1"/>
  <c r="AD39" i="9" s="1" a="1"/>
  <c r="AD39" i="9" s="1"/>
  <c r="AE40" i="9" s="1" a="1"/>
  <c r="AE40" i="9" s="1"/>
  <c r="AF41" i="9" s="1" a="1"/>
  <c r="AF41" i="9" s="1"/>
  <c r="AG42" i="9" s="1" a="1"/>
  <c r="AG42" i="9" s="1"/>
  <c r="AH43" i="9" s="1" a="1"/>
  <c r="AH43" i="9" s="1"/>
  <c r="AI44" i="9" s="1" a="1"/>
  <c r="AI44" i="9" s="1"/>
  <c r="AJ45" i="9" s="1" a="1"/>
  <c r="AJ45" i="9" s="1"/>
  <c r="AK46" i="9" s="1" a="1"/>
  <c r="AK46" i="9" s="1"/>
  <c r="AL47" i="9" s="1" a="1"/>
  <c r="AL47" i="9" s="1"/>
  <c r="AM48" i="9" s="1" a="1"/>
  <c r="AM48" i="9" s="1"/>
  <c r="AN49" i="9" s="1" a="1"/>
  <c r="AN49" i="9" s="1"/>
  <c r="AO50" i="9" s="1" a="1"/>
  <c r="AO50" i="9" s="1"/>
  <c r="AP51" i="9" s="1" a="1"/>
  <c r="AP51" i="9" s="1"/>
  <c r="AQ52" i="9" s="1" a="1"/>
  <c r="AQ52" i="9" s="1"/>
  <c r="AR53" i="9" s="1" a="1"/>
  <c r="AR53" i="9" s="1"/>
  <c r="AS54" i="9" s="1" a="1"/>
  <c r="AS54" i="9" s="1"/>
  <c r="AT55" i="9" s="1" a="1"/>
  <c r="AT55" i="9" s="1"/>
  <c r="AU56" i="9" s="1" a="1"/>
  <c r="AU56" i="9" s="1"/>
  <c r="AV57" i="9" s="1" a="1"/>
  <c r="AV57" i="9" s="1"/>
  <c r="AW58" i="9" s="1" a="1"/>
  <c r="AW58" i="9" s="1"/>
  <c r="AX59" i="9" s="1" a="1"/>
  <c r="AX59" i="9" s="1"/>
  <c r="AY60" i="9" s="1" a="1"/>
  <c r="AY60" i="9" s="1"/>
  <c r="AZ61" i="9" s="1" a="1"/>
  <c r="AZ61" i="9" s="1"/>
  <c r="BA62" i="9" s="1" a="1"/>
  <c r="BA62" i="9" s="1"/>
  <c r="BB63" i="9" s="1" a="1"/>
  <c r="BB63" i="9" s="1"/>
  <c r="BC64" i="9" s="1" a="1"/>
  <c r="BC64" i="9" s="1"/>
  <c r="BD65" i="9" s="1" a="1"/>
  <c r="BD65" i="9" s="1"/>
  <c r="BE66" i="9" s="1" a="1"/>
  <c r="BE66" i="9" s="1"/>
  <c r="BF67" i="9" s="1" a="1"/>
  <c r="BF67" i="9" s="1"/>
  <c r="BG68" i="9" s="1" a="1"/>
  <c r="BG68" i="9" s="1"/>
  <c r="BH69" i="9" s="1" a="1"/>
  <c r="BH69" i="9" s="1"/>
  <c r="BI70" i="9" s="1" a="1"/>
  <c r="BI70" i="9" s="1"/>
  <c r="BJ71" i="9" s="1" a="1"/>
  <c r="BJ71" i="9" s="1"/>
  <c r="BK72" i="9" s="1" a="1"/>
  <c r="BK72" i="9" s="1"/>
  <c r="BL73" i="9" s="1" a="1"/>
  <c r="BL73" i="9" s="1"/>
  <c r="BM74" i="9" s="1" a="1"/>
  <c r="BM74" i="9" s="1"/>
  <c r="BN75" i="9" s="1" a="1"/>
  <c r="BN75" i="9" s="1"/>
  <c r="BO76" i="9" s="1" a="1"/>
  <c r="BO76" i="9" s="1"/>
  <c r="BP77" i="9" s="1" a="1"/>
  <c r="BP77" i="9" s="1"/>
  <c r="BQ78" i="9" s="1" a="1"/>
  <c r="BQ78" i="9" s="1"/>
  <c r="BR79" i="9" s="1" a="1"/>
  <c r="BR79" i="9" s="1"/>
  <c r="BS80" i="9" s="1" a="1"/>
  <c r="BS80" i="9" s="1"/>
  <c r="BT81" i="9" s="1" a="1"/>
  <c r="BT81" i="9" s="1"/>
  <c r="BU82" i="9" s="1" a="1"/>
  <c r="BU82" i="9" s="1"/>
  <c r="BV83" i="9" s="1" a="1"/>
  <c r="BV83" i="9" s="1"/>
  <c r="BW84" i="9" s="1" a="1"/>
  <c r="BW84" i="9" s="1"/>
  <c r="BX85" i="9" s="1" a="1"/>
  <c r="BX85" i="9" s="1"/>
  <c r="BY86" i="9" s="1" a="1"/>
  <c r="BY86" i="9" s="1"/>
  <c r="BZ87" i="9" s="1" a="1"/>
  <c r="BZ87" i="9" s="1"/>
  <c r="CA88" i="9" s="1" a="1"/>
  <c r="CA88" i="9" s="1"/>
  <c r="CB89" i="9" s="1" a="1"/>
  <c r="CB89" i="9" s="1"/>
  <c r="CC90" i="9" s="1" a="1"/>
  <c r="CC90" i="9" s="1"/>
  <c r="CD91" i="9" s="1" a="1"/>
  <c r="CD91" i="9" s="1"/>
  <c r="CE92" i="9" s="1" a="1"/>
  <c r="CE92" i="9" s="1"/>
  <c r="CF93" i="9" s="1" a="1"/>
  <c r="CF93" i="9" s="1"/>
  <c r="CG94" i="9" s="1" a="1"/>
  <c r="CG94" i="9" s="1"/>
  <c r="CH95" i="9" s="1" a="1"/>
  <c r="CH95" i="9" s="1"/>
  <c r="CI96" i="9" s="1" a="1"/>
  <c r="CI96" i="9" s="1"/>
  <c r="CJ97" i="9" s="1" a="1"/>
  <c r="CJ97" i="9" s="1"/>
  <c r="CK98" i="9" s="1" a="1"/>
  <c r="CK98" i="9" s="1"/>
  <c r="CL99" i="9" s="1" a="1"/>
  <c r="CL99" i="9" s="1"/>
  <c r="CM100" i="9" s="1" a="1"/>
  <c r="CM100" i="9" s="1"/>
  <c r="CN101" i="9" s="1" a="1"/>
  <c r="CN101" i="9" s="1"/>
  <c r="C20" i="10"/>
  <c r="K28" i="9"/>
  <c r="L29" i="9" s="1" a="1"/>
  <c r="L29" i="9" s="1"/>
  <c r="M30" i="9" s="1" a="1"/>
  <c r="M30" i="9" s="1"/>
  <c r="N31" i="9" s="1" a="1"/>
  <c r="N31" i="9" s="1"/>
  <c r="O32" i="9" s="1" a="1"/>
  <c r="O32" i="9" s="1"/>
  <c r="P33" i="9" s="1" a="1"/>
  <c r="P33" i="9" s="1"/>
  <c r="Q34" i="9" s="1" a="1"/>
  <c r="Q34" i="9" s="1"/>
  <c r="R35" i="9" s="1" a="1"/>
  <c r="R35" i="9" s="1"/>
  <c r="S36" i="9" s="1" a="1"/>
  <c r="S36" i="9" s="1"/>
  <c r="T37" i="9" s="1" a="1"/>
  <c r="T37" i="9" s="1"/>
  <c r="U38" i="9" s="1" a="1"/>
  <c r="U38" i="9" s="1"/>
  <c r="V39" i="9" s="1" a="1"/>
  <c r="V39" i="9" s="1"/>
  <c r="W40" i="9" s="1" a="1"/>
  <c r="W40" i="9" s="1"/>
  <c r="X41" i="9" s="1" a="1"/>
  <c r="X41" i="9" s="1"/>
  <c r="Y42" i="9" s="1" a="1"/>
  <c r="Y42" i="9" s="1"/>
  <c r="Z43" i="9" s="1" a="1"/>
  <c r="Z43" i="9" s="1"/>
  <c r="AA44" i="9" s="1" a="1"/>
  <c r="AA44" i="9" s="1"/>
  <c r="AB45" i="9" s="1" a="1"/>
  <c r="AB45" i="9" s="1"/>
  <c r="AC46" i="9" s="1" a="1"/>
  <c r="AC46" i="9" s="1"/>
  <c r="AD47" i="9" s="1" a="1"/>
  <c r="AD47" i="9" s="1"/>
  <c r="AE48" i="9" s="1" a="1"/>
  <c r="AE48" i="9" s="1"/>
  <c r="AF49" i="9" s="1" a="1"/>
  <c r="AF49" i="9" s="1"/>
  <c r="AG50" i="9" s="1" a="1"/>
  <c r="AG50" i="9" s="1"/>
  <c r="AH51" i="9" s="1" a="1"/>
  <c r="AH51" i="9" s="1"/>
  <c r="AI52" i="9" s="1" a="1"/>
  <c r="AI52" i="9" s="1"/>
  <c r="AJ53" i="9" s="1" a="1"/>
  <c r="AJ53" i="9" s="1"/>
  <c r="AK54" i="9" s="1" a="1"/>
  <c r="AK54" i="9" s="1"/>
  <c r="AL55" i="9" s="1" a="1"/>
  <c r="AL55" i="9" s="1"/>
  <c r="AM56" i="9" s="1" a="1"/>
  <c r="AM56" i="9" s="1"/>
  <c r="AN57" i="9" s="1" a="1"/>
  <c r="AN57" i="9" s="1"/>
  <c r="AO58" i="9" s="1" a="1"/>
  <c r="AO58" i="9" s="1"/>
  <c r="AP59" i="9" s="1" a="1"/>
  <c r="AP59" i="9" s="1"/>
  <c r="AQ60" i="9" s="1" a="1"/>
  <c r="AQ60" i="9" s="1"/>
  <c r="AR61" i="9" s="1" a="1"/>
  <c r="AR61" i="9" s="1"/>
  <c r="AS62" i="9" s="1" a="1"/>
  <c r="AS62" i="9" s="1"/>
  <c r="AT63" i="9" s="1" a="1"/>
  <c r="AT63" i="9" s="1"/>
  <c r="AU64" i="9" s="1" a="1"/>
  <c r="AU64" i="9" s="1"/>
  <c r="AV65" i="9" s="1" a="1"/>
  <c r="AV65" i="9" s="1"/>
  <c r="AW66" i="9" s="1" a="1"/>
  <c r="AW66" i="9" s="1"/>
  <c r="AX67" i="9" s="1" a="1"/>
  <c r="AX67" i="9" s="1"/>
  <c r="AY68" i="9" s="1" a="1"/>
  <c r="AY68" i="9" s="1"/>
  <c r="AZ69" i="9" s="1" a="1"/>
  <c r="AZ69" i="9" s="1"/>
  <c r="BA70" i="9" s="1" a="1"/>
  <c r="BA70" i="9" s="1"/>
  <c r="BB71" i="9" s="1" a="1"/>
  <c r="BB71" i="9" s="1"/>
  <c r="BC72" i="9" s="1" a="1"/>
  <c r="BC72" i="9" s="1"/>
  <c r="BD73" i="9" s="1" a="1"/>
  <c r="BD73" i="9" s="1"/>
  <c r="BE74" i="9" s="1" a="1"/>
  <c r="BE74" i="9" s="1"/>
  <c r="BF75" i="9" s="1" a="1"/>
  <c r="BF75" i="9" s="1"/>
  <c r="BG76" i="9" s="1" a="1"/>
  <c r="BG76" i="9" s="1"/>
  <c r="BH77" i="9" s="1" a="1"/>
  <c r="BH77" i="9" s="1"/>
  <c r="BI78" i="9" s="1" a="1"/>
  <c r="BI78" i="9" s="1"/>
  <c r="BJ79" i="9" s="1" a="1"/>
  <c r="BJ79" i="9" s="1"/>
  <c r="BK80" i="9" s="1" a="1"/>
  <c r="BK80" i="9" s="1"/>
  <c r="BL81" i="9" s="1" a="1"/>
  <c r="BL81" i="9" s="1"/>
  <c r="BM82" i="9" s="1" a="1"/>
  <c r="BM82" i="9" s="1"/>
  <c r="BN83" i="9" s="1" a="1"/>
  <c r="BN83" i="9" s="1"/>
  <c r="BO84" i="9" s="1" a="1"/>
  <c r="BO84" i="9" s="1"/>
  <c r="BP85" i="9" s="1" a="1"/>
  <c r="BP85" i="9" s="1"/>
  <c r="BQ86" i="9" s="1" a="1"/>
  <c r="BQ86" i="9" s="1"/>
  <c r="BR87" i="9" s="1" a="1"/>
  <c r="BR87" i="9" s="1"/>
  <c r="BS88" i="9" s="1" a="1"/>
  <c r="BS88" i="9" s="1"/>
  <c r="BT89" i="9" s="1" a="1"/>
  <c r="BT89" i="9" s="1"/>
  <c r="BU90" i="9" s="1" a="1"/>
  <c r="BU90" i="9" s="1"/>
  <c r="BV91" i="9" s="1" a="1"/>
  <c r="BV91" i="9" s="1"/>
  <c r="BW92" i="9" s="1" a="1"/>
  <c r="BW92" i="9" s="1"/>
  <c r="BX93" i="9" s="1" a="1"/>
  <c r="BX93" i="9" s="1"/>
  <c r="BY94" i="9" s="1" a="1"/>
  <c r="BY94" i="9" s="1"/>
  <c r="BZ95" i="9" s="1" a="1"/>
  <c r="BZ95" i="9" s="1"/>
  <c r="CA96" i="9" s="1" a="1"/>
  <c r="CA96" i="9" s="1"/>
  <c r="CB97" i="9" s="1" a="1"/>
  <c r="CB97" i="9" s="1"/>
  <c r="CC98" i="9" s="1" a="1"/>
  <c r="CC98" i="9" s="1"/>
  <c r="CD99" i="9" s="1" a="1"/>
  <c r="CD99" i="9" s="1"/>
  <c r="CE100" i="9" s="1" a="1"/>
  <c r="CE100" i="9" s="1"/>
  <c r="CF101" i="9" s="1" a="1"/>
  <c r="CF101" i="9" s="1"/>
  <c r="C28" i="10"/>
  <c r="K34" i="9"/>
  <c r="L35" i="9" s="1" a="1"/>
  <c r="L35" i="9" s="1"/>
  <c r="M36" i="9" s="1" a="1"/>
  <c r="M36" i="9" s="1"/>
  <c r="N37" i="9" s="1" a="1"/>
  <c r="N37" i="9" s="1"/>
  <c r="O38" i="9" s="1" a="1"/>
  <c r="O38" i="9" s="1"/>
  <c r="P39" i="9" s="1" a="1"/>
  <c r="P39" i="9" s="1"/>
  <c r="Q40" i="9" s="1" a="1"/>
  <c r="Q40" i="9" s="1"/>
  <c r="R41" i="9" s="1" a="1"/>
  <c r="R41" i="9" s="1"/>
  <c r="S42" i="9" s="1" a="1"/>
  <c r="S42" i="9" s="1"/>
  <c r="T43" i="9" s="1" a="1"/>
  <c r="T43" i="9" s="1"/>
  <c r="U44" i="9" s="1" a="1"/>
  <c r="U44" i="9" s="1"/>
  <c r="V45" i="9" s="1" a="1"/>
  <c r="V45" i="9" s="1"/>
  <c r="W46" i="9" s="1" a="1"/>
  <c r="W46" i="9" s="1"/>
  <c r="X47" i="9" s="1" a="1"/>
  <c r="X47" i="9" s="1"/>
  <c r="Y48" i="9" s="1" a="1"/>
  <c r="Y48" i="9" s="1"/>
  <c r="Z49" i="9" s="1" a="1"/>
  <c r="Z49" i="9" s="1"/>
  <c r="AA50" i="9" s="1" a="1"/>
  <c r="AA50" i="9" s="1"/>
  <c r="AB51" i="9" s="1" a="1"/>
  <c r="AB51" i="9" s="1"/>
  <c r="AC52" i="9" s="1" a="1"/>
  <c r="AC52" i="9" s="1"/>
  <c r="AD53" i="9" s="1" a="1"/>
  <c r="AD53" i="9" s="1"/>
  <c r="AE54" i="9" s="1" a="1"/>
  <c r="AE54" i="9" s="1"/>
  <c r="AF55" i="9" s="1" a="1"/>
  <c r="AF55" i="9" s="1"/>
  <c r="AG56" i="9" s="1" a="1"/>
  <c r="AG56" i="9" s="1"/>
  <c r="AH57" i="9" s="1" a="1"/>
  <c r="AH57" i="9" s="1"/>
  <c r="AI58" i="9" s="1" a="1"/>
  <c r="AI58" i="9" s="1"/>
  <c r="AJ59" i="9" s="1" a="1"/>
  <c r="AJ59" i="9" s="1"/>
  <c r="AK60" i="9" s="1" a="1"/>
  <c r="AK60" i="9" s="1"/>
  <c r="AL61" i="9" s="1" a="1"/>
  <c r="AL61" i="9" s="1"/>
  <c r="AM62" i="9" s="1" a="1"/>
  <c r="AM62" i="9" s="1"/>
  <c r="AN63" i="9" s="1" a="1"/>
  <c r="AN63" i="9" s="1"/>
  <c r="AO64" i="9" s="1" a="1"/>
  <c r="AO64" i="9" s="1"/>
  <c r="AP65" i="9" s="1" a="1"/>
  <c r="AP65" i="9" s="1"/>
  <c r="AQ66" i="9" s="1" a="1"/>
  <c r="AQ66" i="9" s="1"/>
  <c r="AR67" i="9" s="1" a="1"/>
  <c r="AR67" i="9" s="1"/>
  <c r="AS68" i="9" s="1" a="1"/>
  <c r="AS68" i="9" s="1"/>
  <c r="AT69" i="9" s="1" a="1"/>
  <c r="AT69" i="9" s="1"/>
  <c r="AU70" i="9" s="1" a="1"/>
  <c r="AU70" i="9" s="1"/>
  <c r="AV71" i="9" s="1" a="1"/>
  <c r="AV71" i="9" s="1"/>
  <c r="AW72" i="9" s="1" a="1"/>
  <c r="AW72" i="9" s="1"/>
  <c r="AX73" i="9" s="1" a="1"/>
  <c r="AX73" i="9" s="1"/>
  <c r="AY74" i="9" s="1" a="1"/>
  <c r="AY74" i="9" s="1"/>
  <c r="AZ75" i="9" s="1" a="1"/>
  <c r="AZ75" i="9" s="1"/>
  <c r="BA76" i="9" s="1" a="1"/>
  <c r="BA76" i="9" s="1"/>
  <c r="BB77" i="9" s="1" a="1"/>
  <c r="BB77" i="9" s="1"/>
  <c r="BC78" i="9" s="1" a="1"/>
  <c r="BC78" i="9" s="1"/>
  <c r="BD79" i="9" s="1" a="1"/>
  <c r="BD79" i="9" s="1"/>
  <c r="BE80" i="9" s="1" a="1"/>
  <c r="BE80" i="9" s="1"/>
  <c r="BF81" i="9" s="1" a="1"/>
  <c r="BF81" i="9" s="1"/>
  <c r="BG82" i="9" s="1" a="1"/>
  <c r="BG82" i="9" s="1"/>
  <c r="BH83" i="9" s="1" a="1"/>
  <c r="BH83" i="9" s="1"/>
  <c r="BI84" i="9" s="1" a="1"/>
  <c r="BI84" i="9" s="1"/>
  <c r="BJ85" i="9" s="1" a="1"/>
  <c r="BJ85" i="9" s="1"/>
  <c r="BK86" i="9" s="1" a="1"/>
  <c r="BK86" i="9" s="1"/>
  <c r="BL87" i="9" s="1" a="1"/>
  <c r="BL87" i="9" s="1"/>
  <c r="BM88" i="9" s="1" a="1"/>
  <c r="BM88" i="9" s="1"/>
  <c r="BN89" i="9" s="1" a="1"/>
  <c r="BN89" i="9" s="1"/>
  <c r="BO90" i="9" s="1" a="1"/>
  <c r="BO90" i="9" s="1"/>
  <c r="BP91" i="9" s="1" a="1"/>
  <c r="BP91" i="9" s="1"/>
  <c r="BQ92" i="9" s="1" a="1"/>
  <c r="BQ92" i="9" s="1"/>
  <c r="BR93" i="9" s="1" a="1"/>
  <c r="BR93" i="9" s="1"/>
  <c r="BS94" i="9" s="1" a="1"/>
  <c r="BS94" i="9" s="1"/>
  <c r="BT95" i="9" s="1" a="1"/>
  <c r="BT95" i="9" s="1"/>
  <c r="BU96" i="9" s="1" a="1"/>
  <c r="BU96" i="9" s="1"/>
  <c r="BV97" i="9" s="1" a="1"/>
  <c r="BV97" i="9" s="1"/>
  <c r="BW98" i="9" s="1" a="1"/>
  <c r="BW98" i="9" s="1"/>
  <c r="BX99" i="9" s="1" a="1"/>
  <c r="BX99" i="9" s="1"/>
  <c r="BY100" i="9" s="1" a="1"/>
  <c r="BY100" i="9" s="1"/>
  <c r="BZ101" i="9" s="1" a="1"/>
  <c r="BZ101" i="9" s="1"/>
  <c r="C34" i="10"/>
  <c r="K42" i="9"/>
  <c r="L43" i="9" s="1" a="1"/>
  <c r="L43" i="9" s="1"/>
  <c r="M44" i="9" s="1" a="1"/>
  <c r="M44" i="9" s="1"/>
  <c r="N45" i="9" s="1" a="1"/>
  <c r="N45" i="9" s="1"/>
  <c r="O46" i="9" s="1" a="1"/>
  <c r="O46" i="9" s="1"/>
  <c r="P47" i="9" s="1" a="1"/>
  <c r="P47" i="9" s="1"/>
  <c r="Q48" i="9" s="1" a="1"/>
  <c r="Q48" i="9" s="1"/>
  <c r="R49" i="9" s="1" a="1"/>
  <c r="R49" i="9" s="1"/>
  <c r="S50" i="9" s="1" a="1"/>
  <c r="S50" i="9" s="1"/>
  <c r="T51" i="9" s="1" a="1"/>
  <c r="T51" i="9" s="1"/>
  <c r="U52" i="9" s="1" a="1"/>
  <c r="U52" i="9" s="1"/>
  <c r="V53" i="9" s="1" a="1"/>
  <c r="V53" i="9" s="1"/>
  <c r="W54" i="9" s="1" a="1"/>
  <c r="W54" i="9" s="1"/>
  <c r="X55" i="9" s="1" a="1"/>
  <c r="X55" i="9" s="1"/>
  <c r="Y56" i="9" s="1" a="1"/>
  <c r="Y56" i="9" s="1"/>
  <c r="Z57" i="9" s="1" a="1"/>
  <c r="Z57" i="9" s="1"/>
  <c r="AA58" i="9" s="1" a="1"/>
  <c r="AA58" i="9" s="1"/>
  <c r="AB59" i="9" s="1" a="1"/>
  <c r="AB59" i="9" s="1"/>
  <c r="AC60" i="9" s="1" a="1"/>
  <c r="AC60" i="9" s="1"/>
  <c r="AD61" i="9" s="1" a="1"/>
  <c r="AD61" i="9" s="1"/>
  <c r="AE62" i="9" s="1" a="1"/>
  <c r="AE62" i="9" s="1"/>
  <c r="AF63" i="9" s="1" a="1"/>
  <c r="AF63" i="9" s="1"/>
  <c r="AG64" i="9" s="1" a="1"/>
  <c r="AG64" i="9" s="1"/>
  <c r="AH65" i="9" s="1" a="1"/>
  <c r="AH65" i="9" s="1"/>
  <c r="AI66" i="9" s="1" a="1"/>
  <c r="AI66" i="9" s="1"/>
  <c r="AJ67" i="9" s="1" a="1"/>
  <c r="AJ67" i="9" s="1"/>
  <c r="AK68" i="9" s="1" a="1"/>
  <c r="AK68" i="9" s="1"/>
  <c r="AL69" i="9" s="1" a="1"/>
  <c r="AL69" i="9" s="1"/>
  <c r="AM70" i="9" s="1" a="1"/>
  <c r="AM70" i="9" s="1"/>
  <c r="AN71" i="9" s="1" a="1"/>
  <c r="AN71" i="9" s="1"/>
  <c r="AO72" i="9" s="1" a="1"/>
  <c r="AO72" i="9" s="1"/>
  <c r="AP73" i="9" s="1" a="1"/>
  <c r="AP73" i="9" s="1"/>
  <c r="AQ74" i="9" s="1" a="1"/>
  <c r="AQ74" i="9" s="1"/>
  <c r="AR75" i="9" s="1" a="1"/>
  <c r="AR75" i="9" s="1"/>
  <c r="AS76" i="9" s="1" a="1"/>
  <c r="AS76" i="9" s="1"/>
  <c r="AT77" i="9" s="1" a="1"/>
  <c r="AT77" i="9" s="1"/>
  <c r="AU78" i="9" s="1" a="1"/>
  <c r="AU78" i="9" s="1"/>
  <c r="AV79" i="9" s="1" a="1"/>
  <c r="AV79" i="9" s="1"/>
  <c r="AW80" i="9" s="1" a="1"/>
  <c r="AW80" i="9" s="1"/>
  <c r="AX81" i="9" s="1" a="1"/>
  <c r="AX81" i="9" s="1"/>
  <c r="AY82" i="9" s="1" a="1"/>
  <c r="AY82" i="9" s="1"/>
  <c r="AZ83" i="9" s="1" a="1"/>
  <c r="AZ83" i="9" s="1"/>
  <c r="BA84" i="9" s="1" a="1"/>
  <c r="BA84" i="9" s="1"/>
  <c r="BB85" i="9" s="1" a="1"/>
  <c r="BB85" i="9" s="1"/>
  <c r="BC86" i="9" s="1" a="1"/>
  <c r="BC86" i="9" s="1"/>
  <c r="BD87" i="9" s="1" a="1"/>
  <c r="BD87" i="9" s="1"/>
  <c r="BE88" i="9" s="1" a="1"/>
  <c r="BE88" i="9" s="1"/>
  <c r="BF89" i="9" s="1" a="1"/>
  <c r="BF89" i="9" s="1"/>
  <c r="BG90" i="9" s="1" a="1"/>
  <c r="BG90" i="9" s="1"/>
  <c r="BH91" i="9" s="1" a="1"/>
  <c r="BH91" i="9" s="1"/>
  <c r="BI92" i="9" s="1" a="1"/>
  <c r="BI92" i="9" s="1"/>
  <c r="BJ93" i="9" s="1" a="1"/>
  <c r="BJ93" i="9" s="1"/>
  <c r="BK94" i="9" s="1" a="1"/>
  <c r="BK94" i="9" s="1"/>
  <c r="BL95" i="9" s="1" a="1"/>
  <c r="BL95" i="9" s="1"/>
  <c r="BM96" i="9" s="1" a="1"/>
  <c r="BM96" i="9" s="1"/>
  <c r="BN97" i="9" s="1" a="1"/>
  <c r="BN97" i="9" s="1"/>
  <c r="BO98" i="9" s="1" a="1"/>
  <c r="BO98" i="9" s="1"/>
  <c r="BP99" i="9" s="1" a="1"/>
  <c r="BP99" i="9" s="1"/>
  <c r="BQ100" i="9" s="1" a="1"/>
  <c r="BQ100" i="9" s="1"/>
  <c r="BR101" i="9" s="1" a="1"/>
  <c r="BR101" i="9" s="1"/>
  <c r="C42" i="10"/>
  <c r="K48" i="9"/>
  <c r="L49" i="9" s="1" a="1"/>
  <c r="L49" i="9" s="1"/>
  <c r="M50" i="9" s="1" a="1"/>
  <c r="M50" i="9" s="1"/>
  <c r="N51" i="9" s="1" a="1"/>
  <c r="N51" i="9" s="1"/>
  <c r="O52" i="9" s="1" a="1"/>
  <c r="O52" i="9" s="1"/>
  <c r="P53" i="9" s="1" a="1"/>
  <c r="P53" i="9" s="1"/>
  <c r="Q54" i="9" s="1" a="1"/>
  <c r="Q54" i="9" s="1"/>
  <c r="R55" i="9" s="1" a="1"/>
  <c r="R55" i="9" s="1"/>
  <c r="S56" i="9" s="1" a="1"/>
  <c r="S56" i="9" s="1"/>
  <c r="T57" i="9" s="1" a="1"/>
  <c r="T57" i="9" s="1"/>
  <c r="U58" i="9" s="1" a="1"/>
  <c r="U58" i="9" s="1"/>
  <c r="V59" i="9" s="1" a="1"/>
  <c r="V59" i="9" s="1"/>
  <c r="W60" i="9" s="1" a="1"/>
  <c r="W60" i="9" s="1"/>
  <c r="X61" i="9" s="1" a="1"/>
  <c r="X61" i="9" s="1"/>
  <c r="Y62" i="9" s="1" a="1"/>
  <c r="Y62" i="9" s="1"/>
  <c r="Z63" i="9" s="1" a="1"/>
  <c r="Z63" i="9" s="1"/>
  <c r="AA64" i="9" s="1" a="1"/>
  <c r="AA64" i="9" s="1"/>
  <c r="AB65" i="9" s="1" a="1"/>
  <c r="AB65" i="9" s="1"/>
  <c r="AC66" i="9" s="1" a="1"/>
  <c r="AC66" i="9" s="1"/>
  <c r="AD67" i="9" s="1" a="1"/>
  <c r="AD67" i="9" s="1"/>
  <c r="AE68" i="9" s="1" a="1"/>
  <c r="AE68" i="9" s="1"/>
  <c r="AF69" i="9" s="1" a="1"/>
  <c r="AF69" i="9" s="1"/>
  <c r="AG70" i="9" s="1" a="1"/>
  <c r="AG70" i="9" s="1"/>
  <c r="AH71" i="9" s="1" a="1"/>
  <c r="AH71" i="9" s="1"/>
  <c r="AI72" i="9" s="1" a="1"/>
  <c r="AI72" i="9" s="1"/>
  <c r="AJ73" i="9" s="1" a="1"/>
  <c r="AJ73" i="9" s="1"/>
  <c r="AK74" i="9" s="1" a="1"/>
  <c r="AK74" i="9" s="1"/>
  <c r="AL75" i="9" s="1" a="1"/>
  <c r="AL75" i="9" s="1"/>
  <c r="AM76" i="9" s="1" a="1"/>
  <c r="AM76" i="9" s="1"/>
  <c r="AN77" i="9" s="1" a="1"/>
  <c r="AN77" i="9" s="1"/>
  <c r="AO78" i="9" s="1" a="1"/>
  <c r="AO78" i="9" s="1"/>
  <c r="AP79" i="9" s="1" a="1"/>
  <c r="AP79" i="9" s="1"/>
  <c r="AQ80" i="9" s="1" a="1"/>
  <c r="AQ80" i="9" s="1"/>
  <c r="AR81" i="9" s="1" a="1"/>
  <c r="AR81" i="9" s="1"/>
  <c r="AS82" i="9" s="1" a="1"/>
  <c r="AS82" i="9" s="1"/>
  <c r="AT83" i="9" s="1" a="1"/>
  <c r="AT83" i="9" s="1"/>
  <c r="AU84" i="9" s="1" a="1"/>
  <c r="AU84" i="9" s="1"/>
  <c r="AV85" i="9" s="1" a="1"/>
  <c r="AV85" i="9" s="1"/>
  <c r="AW86" i="9" s="1" a="1"/>
  <c r="AW86" i="9" s="1"/>
  <c r="AX87" i="9" s="1" a="1"/>
  <c r="AX87" i="9" s="1"/>
  <c r="AY88" i="9" s="1" a="1"/>
  <c r="AY88" i="9" s="1"/>
  <c r="AZ89" i="9" s="1" a="1"/>
  <c r="AZ89" i="9" s="1"/>
  <c r="BA90" i="9" s="1" a="1"/>
  <c r="BA90" i="9" s="1"/>
  <c r="BB91" i="9" s="1" a="1"/>
  <c r="BB91" i="9" s="1"/>
  <c r="BC92" i="9" s="1" a="1"/>
  <c r="BC92" i="9" s="1"/>
  <c r="BD93" i="9" s="1" a="1"/>
  <c r="BD93" i="9" s="1"/>
  <c r="BE94" i="9" s="1" a="1"/>
  <c r="BE94" i="9" s="1"/>
  <c r="BF95" i="9" s="1" a="1"/>
  <c r="BF95" i="9" s="1"/>
  <c r="BG96" i="9" s="1" a="1"/>
  <c r="BG96" i="9" s="1"/>
  <c r="BH97" i="9" s="1" a="1"/>
  <c r="BH97" i="9" s="1"/>
  <c r="BI98" i="9" s="1" a="1"/>
  <c r="BI98" i="9" s="1"/>
  <c r="BJ99" i="9" s="1" a="1"/>
  <c r="BJ99" i="9" s="1"/>
  <c r="BK100" i="9" s="1" a="1"/>
  <c r="BK100" i="9" s="1"/>
  <c r="BL101" i="9" s="1" a="1"/>
  <c r="BL101" i="9" s="1"/>
  <c r="C48" i="10"/>
  <c r="K66" i="9"/>
  <c r="L67" i="9" s="1" a="1"/>
  <c r="L67" i="9" s="1"/>
  <c r="M68" i="9" s="1" a="1"/>
  <c r="M68" i="9" s="1"/>
  <c r="N69" i="9" s="1" a="1"/>
  <c r="N69" i="9" s="1"/>
  <c r="O70" i="9" s="1" a="1"/>
  <c r="O70" i="9" s="1"/>
  <c r="P71" i="9" s="1" a="1"/>
  <c r="P71" i="9" s="1"/>
  <c r="Q72" i="9" s="1" a="1"/>
  <c r="Q72" i="9" s="1"/>
  <c r="R73" i="9" s="1" a="1"/>
  <c r="R73" i="9" s="1"/>
  <c r="S74" i="9" s="1" a="1"/>
  <c r="S74" i="9" s="1"/>
  <c r="T75" i="9" s="1" a="1"/>
  <c r="T75" i="9" s="1"/>
  <c r="U76" i="9" s="1" a="1"/>
  <c r="U76" i="9" s="1"/>
  <c r="V77" i="9" s="1" a="1"/>
  <c r="V77" i="9" s="1"/>
  <c r="W78" i="9" s="1" a="1"/>
  <c r="W78" i="9" s="1"/>
  <c r="X79" i="9" s="1" a="1"/>
  <c r="X79" i="9" s="1"/>
  <c r="Y80" i="9" s="1" a="1"/>
  <c r="Y80" i="9" s="1"/>
  <c r="Z81" i="9" s="1" a="1"/>
  <c r="Z81" i="9" s="1"/>
  <c r="AA82" i="9" s="1" a="1"/>
  <c r="AA82" i="9" s="1"/>
  <c r="AB83" i="9" s="1" a="1"/>
  <c r="AB83" i="9" s="1"/>
  <c r="AC84" i="9" s="1" a="1"/>
  <c r="AC84" i="9" s="1"/>
  <c r="AD85" i="9" s="1" a="1"/>
  <c r="AD85" i="9" s="1"/>
  <c r="AE86" i="9" s="1" a="1"/>
  <c r="AE86" i="9" s="1"/>
  <c r="AF87" i="9" s="1" a="1"/>
  <c r="AF87" i="9" s="1"/>
  <c r="AG88" i="9" s="1" a="1"/>
  <c r="AG88" i="9" s="1"/>
  <c r="AH89" i="9" s="1" a="1"/>
  <c r="AH89" i="9" s="1"/>
  <c r="AI90" i="9" s="1" a="1"/>
  <c r="AI90" i="9" s="1"/>
  <c r="AJ91" i="9" s="1" a="1"/>
  <c r="AJ91" i="9" s="1"/>
  <c r="AK92" i="9" s="1" a="1"/>
  <c r="AK92" i="9" s="1"/>
  <c r="AL93" i="9" s="1" a="1"/>
  <c r="AL93" i="9" s="1"/>
  <c r="AM94" i="9" s="1" a="1"/>
  <c r="AM94" i="9" s="1"/>
  <c r="AN95" i="9" s="1" a="1"/>
  <c r="AN95" i="9" s="1"/>
  <c r="AO96" i="9" s="1" a="1"/>
  <c r="AO96" i="9" s="1"/>
  <c r="AP97" i="9" s="1" a="1"/>
  <c r="AP97" i="9" s="1"/>
  <c r="AQ98" i="9" s="1" a="1"/>
  <c r="AQ98" i="9" s="1"/>
  <c r="AR99" i="9" s="1" a="1"/>
  <c r="AR99" i="9" s="1"/>
  <c r="AS100" i="9" s="1" a="1"/>
  <c r="AS100" i="9" s="1"/>
  <c r="AT101" i="9" s="1" a="1"/>
  <c r="AT101" i="9" s="1"/>
  <c r="C66" i="10"/>
  <c r="D66" i="10" s="1"/>
  <c r="K73" i="9"/>
  <c r="L74" i="9" s="1" a="1"/>
  <c r="L74" i="9" s="1"/>
  <c r="M75" i="9" s="1" a="1"/>
  <c r="M75" i="9" s="1"/>
  <c r="N76" i="9" s="1" a="1"/>
  <c r="N76" i="9" s="1"/>
  <c r="O77" i="9" s="1" a="1"/>
  <c r="O77" i="9" s="1"/>
  <c r="P78" i="9" s="1" a="1"/>
  <c r="P78" i="9" s="1"/>
  <c r="Q79" i="9" s="1" a="1"/>
  <c r="Q79" i="9" s="1"/>
  <c r="R80" i="9" s="1" a="1"/>
  <c r="R80" i="9" s="1"/>
  <c r="S81" i="9" s="1" a="1"/>
  <c r="S81" i="9" s="1"/>
  <c r="T82" i="9" s="1" a="1"/>
  <c r="T82" i="9" s="1"/>
  <c r="U83" i="9" s="1" a="1"/>
  <c r="U83" i="9" s="1"/>
  <c r="V84" i="9" s="1" a="1"/>
  <c r="V84" i="9" s="1"/>
  <c r="W85" i="9" s="1" a="1"/>
  <c r="W85" i="9" s="1"/>
  <c r="X86" i="9" s="1" a="1"/>
  <c r="X86" i="9" s="1"/>
  <c r="Y87" i="9" s="1" a="1"/>
  <c r="Y87" i="9" s="1"/>
  <c r="Z88" i="9" s="1" a="1"/>
  <c r="Z88" i="9" s="1"/>
  <c r="AA89" i="9" s="1" a="1"/>
  <c r="AA89" i="9" s="1"/>
  <c r="AB90" i="9" s="1" a="1"/>
  <c r="AB90" i="9" s="1"/>
  <c r="AC91" i="9" s="1" a="1"/>
  <c r="AC91" i="9" s="1"/>
  <c r="AD92" i="9" s="1" a="1"/>
  <c r="AD92" i="9" s="1"/>
  <c r="AE93" i="9" s="1" a="1"/>
  <c r="AE93" i="9" s="1"/>
  <c r="AF94" i="9" s="1" a="1"/>
  <c r="AF94" i="9" s="1"/>
  <c r="AG95" i="9" s="1" a="1"/>
  <c r="AG95" i="9" s="1"/>
  <c r="AH96" i="9" s="1" a="1"/>
  <c r="AH96" i="9" s="1"/>
  <c r="AI97" i="9" s="1" a="1"/>
  <c r="AI97" i="9" s="1"/>
  <c r="AJ98" i="9" s="1" a="1"/>
  <c r="AJ98" i="9" s="1"/>
  <c r="AK99" i="9" s="1" a="1"/>
  <c r="AK99" i="9" s="1"/>
  <c r="AL100" i="9" s="1" a="1"/>
  <c r="AL100" i="9" s="1"/>
  <c r="AM101" i="9" s="1" a="1"/>
  <c r="AM101" i="9" s="1"/>
  <c r="C73" i="10"/>
  <c r="D73" i="10" s="1"/>
  <c r="K80" i="9"/>
  <c r="L81" i="9" s="1" a="1"/>
  <c r="L81" i="9" s="1"/>
  <c r="M82" i="9" s="1" a="1"/>
  <c r="M82" i="9" s="1"/>
  <c r="N83" i="9" s="1" a="1"/>
  <c r="N83" i="9" s="1"/>
  <c r="O84" i="9" s="1" a="1"/>
  <c r="O84" i="9" s="1"/>
  <c r="P85" i="9" s="1" a="1"/>
  <c r="P85" i="9" s="1"/>
  <c r="Q86" i="9" s="1" a="1"/>
  <c r="Q86" i="9" s="1"/>
  <c r="R87" i="9" s="1" a="1"/>
  <c r="R87" i="9" s="1"/>
  <c r="S88" i="9" s="1" a="1"/>
  <c r="S88" i="9" s="1"/>
  <c r="T89" i="9" s="1" a="1"/>
  <c r="T89" i="9" s="1"/>
  <c r="U90" i="9" s="1" a="1"/>
  <c r="U90" i="9" s="1"/>
  <c r="V91" i="9" s="1" a="1"/>
  <c r="V91" i="9" s="1"/>
  <c r="W92" i="9" s="1" a="1"/>
  <c r="W92" i="9" s="1"/>
  <c r="X93" i="9" s="1" a="1"/>
  <c r="X93" i="9" s="1"/>
  <c r="Y94" i="9" s="1" a="1"/>
  <c r="Y94" i="9" s="1"/>
  <c r="Z95" i="9" s="1" a="1"/>
  <c r="Z95" i="9" s="1"/>
  <c r="AA96" i="9" s="1" a="1"/>
  <c r="AA96" i="9" s="1"/>
  <c r="AB97" i="9" s="1" a="1"/>
  <c r="AB97" i="9" s="1"/>
  <c r="AC98" i="9" s="1" a="1"/>
  <c r="AC98" i="9" s="1"/>
  <c r="AD99" i="9" s="1" a="1"/>
  <c r="AD99" i="9" s="1"/>
  <c r="AE100" i="9" s="1" a="1"/>
  <c r="AE100" i="9" s="1"/>
  <c r="AF101" i="9" s="1" a="1"/>
  <c r="AF101" i="9" s="1"/>
  <c r="C80" i="10"/>
  <c r="D80" i="10" s="1"/>
  <c r="K71" i="9"/>
  <c r="L72" i="9" s="1" a="1"/>
  <c r="L72" i="9" s="1"/>
  <c r="M73" i="9" s="1" a="1"/>
  <c r="M73" i="9" s="1"/>
  <c r="N74" i="9" s="1" a="1"/>
  <c r="N74" i="9" s="1"/>
  <c r="O75" i="9" s="1" a="1"/>
  <c r="O75" i="9" s="1"/>
  <c r="P76" i="9" s="1" a="1"/>
  <c r="P76" i="9" s="1"/>
  <c r="Q77" i="9" s="1" a="1"/>
  <c r="Q77" i="9" s="1"/>
  <c r="R78" i="9" s="1" a="1"/>
  <c r="R78" i="9" s="1"/>
  <c r="S79" i="9" s="1" a="1"/>
  <c r="S79" i="9" s="1"/>
  <c r="T80" i="9" s="1" a="1"/>
  <c r="T80" i="9" s="1"/>
  <c r="U81" i="9" s="1" a="1"/>
  <c r="U81" i="9" s="1"/>
  <c r="V82" i="9" s="1" a="1"/>
  <c r="V82" i="9" s="1"/>
  <c r="W83" i="9" s="1" a="1"/>
  <c r="W83" i="9" s="1"/>
  <c r="X84" i="9" s="1" a="1"/>
  <c r="X84" i="9" s="1"/>
  <c r="Y85" i="9" s="1" a="1"/>
  <c r="Y85" i="9" s="1"/>
  <c r="Z86" i="9" s="1" a="1"/>
  <c r="Z86" i="9" s="1"/>
  <c r="AA87" i="9" s="1" a="1"/>
  <c r="AA87" i="9" s="1"/>
  <c r="AB88" i="9" s="1" a="1"/>
  <c r="AB88" i="9" s="1"/>
  <c r="AC89" i="9" s="1" a="1"/>
  <c r="AC89" i="9" s="1"/>
  <c r="AD90" i="9" s="1" a="1"/>
  <c r="AD90" i="9" s="1"/>
  <c r="AE91" i="9" s="1" a="1"/>
  <c r="AE91" i="9" s="1"/>
  <c r="AF92" i="9" s="1" a="1"/>
  <c r="AF92" i="9" s="1"/>
  <c r="AG93" i="9" s="1" a="1"/>
  <c r="AG93" i="9" s="1"/>
  <c r="AH94" i="9" s="1" a="1"/>
  <c r="AH94" i="9" s="1"/>
  <c r="AI95" i="9" s="1" a="1"/>
  <c r="AI95" i="9" s="1"/>
  <c r="AJ96" i="9" s="1" a="1"/>
  <c r="AJ96" i="9" s="1"/>
  <c r="AK97" i="9" s="1" a="1"/>
  <c r="AK97" i="9" s="1"/>
  <c r="AL98" i="9" s="1" a="1"/>
  <c r="AL98" i="9" s="1"/>
  <c r="AM99" i="9" s="1" a="1"/>
  <c r="AM99" i="9" s="1"/>
  <c r="AN100" i="9" s="1" a="1"/>
  <c r="AN100" i="9" s="1"/>
  <c r="AO101" i="9" s="1" a="1"/>
  <c r="AO101" i="9" s="1"/>
  <c r="C71" i="10"/>
  <c r="D71" i="10" s="1"/>
  <c r="K88" i="9"/>
  <c r="L89" i="9" s="1" a="1"/>
  <c r="L89" i="9" s="1"/>
  <c r="M90" i="9" s="1" a="1"/>
  <c r="M90" i="9" s="1"/>
  <c r="N91" i="9" s="1" a="1"/>
  <c r="N91" i="9" s="1"/>
  <c r="O92" i="9" s="1" a="1"/>
  <c r="O92" i="9" s="1"/>
  <c r="P93" i="9" s="1" a="1"/>
  <c r="P93" i="9" s="1"/>
  <c r="Q94" i="9" s="1" a="1"/>
  <c r="Q94" i="9" s="1"/>
  <c r="R95" i="9" s="1" a="1"/>
  <c r="R95" i="9" s="1"/>
  <c r="S96" i="9" s="1" a="1"/>
  <c r="S96" i="9" s="1"/>
  <c r="T97" i="9" s="1" a="1"/>
  <c r="T97" i="9" s="1"/>
  <c r="U98" i="9" s="1" a="1"/>
  <c r="U98" i="9" s="1"/>
  <c r="V99" i="9" s="1" a="1"/>
  <c r="V99" i="9" s="1"/>
  <c r="W100" i="9" s="1" a="1"/>
  <c r="W100" i="9" s="1"/>
  <c r="X101" i="9" s="1" a="1"/>
  <c r="X101" i="9" s="1"/>
  <c r="C88" i="10"/>
  <c r="D88" i="10" s="1"/>
  <c r="K101" i="9"/>
  <c r="C101" i="10"/>
  <c r="D101" i="10" s="1"/>
  <c r="K3" i="9"/>
  <c r="L4" i="9" s="1" a="1"/>
  <c r="L4" i="9" s="1"/>
  <c r="M5" i="9" s="1" a="1"/>
  <c r="M5" i="9" s="1"/>
  <c r="N6" i="9" s="1" a="1"/>
  <c r="N6" i="9" s="1"/>
  <c r="O7" i="9" s="1" a="1"/>
  <c r="O7" i="9" s="1"/>
  <c r="P8" i="9" s="1" a="1"/>
  <c r="P8" i="9" s="1"/>
  <c r="Q9" i="9" s="1" a="1"/>
  <c r="Q9" i="9" s="1"/>
  <c r="R10" i="9" s="1" a="1"/>
  <c r="R10" i="9" s="1"/>
  <c r="S11" i="9" s="1" a="1"/>
  <c r="S11" i="9" s="1"/>
  <c r="T12" i="9" s="1" a="1"/>
  <c r="T12" i="9" s="1"/>
  <c r="U13" i="9" s="1" a="1"/>
  <c r="U13" i="9" s="1"/>
  <c r="V14" i="9" s="1" a="1"/>
  <c r="V14" i="9" s="1"/>
  <c r="W15" i="9" s="1" a="1"/>
  <c r="W15" i="9" s="1"/>
  <c r="X16" i="9" s="1" a="1"/>
  <c r="X16" i="9" s="1"/>
  <c r="Y17" i="9" s="1" a="1"/>
  <c r="Y17" i="9" s="1"/>
  <c r="Z18" i="9" s="1" a="1"/>
  <c r="Z18" i="9" s="1"/>
  <c r="AA19" i="9" s="1" a="1"/>
  <c r="AA19" i="9" s="1"/>
  <c r="AB20" i="9" s="1" a="1"/>
  <c r="AB20" i="9" s="1"/>
  <c r="AC21" i="9" s="1" a="1"/>
  <c r="AC21" i="9" s="1"/>
  <c r="AD22" i="9" s="1" a="1"/>
  <c r="AD22" i="9" s="1"/>
  <c r="AE23" i="9" s="1" a="1"/>
  <c r="AE23" i="9" s="1"/>
  <c r="AF24" i="9" s="1" a="1"/>
  <c r="AF24" i="9" s="1"/>
  <c r="AG25" i="9" s="1" a="1"/>
  <c r="AG25" i="9" s="1"/>
  <c r="AH26" i="9" s="1" a="1"/>
  <c r="AH26" i="9" s="1"/>
  <c r="AI27" i="9" s="1" a="1"/>
  <c r="AI27" i="9" s="1"/>
  <c r="AJ28" i="9" s="1" a="1"/>
  <c r="AJ28" i="9" s="1"/>
  <c r="AK29" i="9" s="1" a="1"/>
  <c r="AK29" i="9" s="1"/>
  <c r="AL30" i="9" s="1" a="1"/>
  <c r="AL30" i="9" s="1"/>
  <c r="AM31" i="9" s="1" a="1"/>
  <c r="AM31" i="9" s="1"/>
  <c r="AN32" i="9" s="1" a="1"/>
  <c r="AN32" i="9" s="1"/>
  <c r="AO33" i="9" s="1" a="1"/>
  <c r="AO33" i="9" s="1"/>
  <c r="AP34" i="9" s="1" a="1"/>
  <c r="AP34" i="9" s="1"/>
  <c r="AQ35" i="9" s="1" a="1"/>
  <c r="AQ35" i="9" s="1"/>
  <c r="AR36" i="9" s="1" a="1"/>
  <c r="AR36" i="9" s="1"/>
  <c r="AS37" i="9" s="1" a="1"/>
  <c r="AS37" i="9" s="1"/>
  <c r="AT38" i="9" s="1" a="1"/>
  <c r="AT38" i="9" s="1"/>
  <c r="AU39" i="9" s="1" a="1"/>
  <c r="AU39" i="9" s="1"/>
  <c r="AV40" i="9" s="1" a="1"/>
  <c r="AV40" i="9" s="1"/>
  <c r="AW41" i="9" s="1" a="1"/>
  <c r="AW41" i="9" s="1"/>
  <c r="AX42" i="9" s="1" a="1"/>
  <c r="AX42" i="9" s="1"/>
  <c r="AY43" i="9" s="1" a="1"/>
  <c r="AY43" i="9" s="1"/>
  <c r="AZ44" i="9" s="1" a="1"/>
  <c r="AZ44" i="9" s="1"/>
  <c r="BA45" i="9" s="1" a="1"/>
  <c r="BA45" i="9" s="1"/>
  <c r="BB46" i="9" s="1" a="1"/>
  <c r="BB46" i="9" s="1"/>
  <c r="BC47" i="9" s="1" a="1"/>
  <c r="BC47" i="9" s="1"/>
  <c r="BD48" i="9" s="1" a="1"/>
  <c r="BD48" i="9" s="1"/>
  <c r="BE49" i="9" s="1" a="1"/>
  <c r="BE49" i="9" s="1"/>
  <c r="BF50" i="9" s="1" a="1"/>
  <c r="BF50" i="9" s="1"/>
  <c r="BG51" i="9" s="1" a="1"/>
  <c r="BG51" i="9" s="1"/>
  <c r="BH52" i="9" s="1" a="1"/>
  <c r="BH52" i="9" s="1"/>
  <c r="BI53" i="9" s="1" a="1"/>
  <c r="BI53" i="9" s="1"/>
  <c r="BJ54" i="9" s="1" a="1"/>
  <c r="BJ54" i="9" s="1"/>
  <c r="BK55" i="9" s="1" a="1"/>
  <c r="BK55" i="9" s="1"/>
  <c r="BL56" i="9" s="1" a="1"/>
  <c r="BL56" i="9" s="1"/>
  <c r="BM57" i="9" s="1" a="1"/>
  <c r="BM57" i="9" s="1"/>
  <c r="BN58" i="9" s="1" a="1"/>
  <c r="BN58" i="9" s="1"/>
  <c r="BO59" i="9" s="1" a="1"/>
  <c r="BO59" i="9" s="1"/>
  <c r="BP60" i="9" s="1" a="1"/>
  <c r="BP60" i="9" s="1"/>
  <c r="BQ61" i="9" s="1" a="1"/>
  <c r="BQ61" i="9" s="1"/>
  <c r="BR62" i="9" s="1" a="1"/>
  <c r="BR62" i="9" s="1"/>
  <c r="BS63" i="9" s="1" a="1"/>
  <c r="BS63" i="9" s="1"/>
  <c r="BT64" i="9" s="1" a="1"/>
  <c r="BT64" i="9" s="1"/>
  <c r="BU65" i="9" s="1" a="1"/>
  <c r="BU65" i="9" s="1"/>
  <c r="BV66" i="9" s="1" a="1"/>
  <c r="BV66" i="9" s="1"/>
  <c r="BW67" i="9" s="1" a="1"/>
  <c r="BW67" i="9" s="1"/>
  <c r="BX68" i="9" s="1" a="1"/>
  <c r="BX68" i="9" s="1"/>
  <c r="BY69" i="9" s="1" a="1"/>
  <c r="BY69" i="9" s="1"/>
  <c r="BZ70" i="9" s="1" a="1"/>
  <c r="BZ70" i="9" s="1"/>
  <c r="CA71" i="9" s="1" a="1"/>
  <c r="CA71" i="9" s="1"/>
  <c r="CB72" i="9" s="1" a="1"/>
  <c r="CB72" i="9" s="1"/>
  <c r="CC73" i="9" s="1" a="1"/>
  <c r="CC73" i="9" s="1"/>
  <c r="CD74" i="9" s="1" a="1"/>
  <c r="CD74" i="9" s="1"/>
  <c r="CE75" i="9" s="1" a="1"/>
  <c r="CE75" i="9" s="1"/>
  <c r="CF76" i="9" s="1" a="1"/>
  <c r="CF76" i="9" s="1"/>
  <c r="CG77" i="9" s="1" a="1"/>
  <c r="CG77" i="9" s="1"/>
  <c r="CH78" i="9" s="1" a="1"/>
  <c r="CH78" i="9" s="1"/>
  <c r="CI79" i="9" s="1" a="1"/>
  <c r="CI79" i="9" s="1"/>
  <c r="CJ80" i="9" s="1" a="1"/>
  <c r="CJ80" i="9" s="1"/>
  <c r="CK81" i="9" s="1" a="1"/>
  <c r="CK81" i="9" s="1"/>
  <c r="CL82" i="9" s="1" a="1"/>
  <c r="CL82" i="9" s="1"/>
  <c r="CM83" i="9" s="1" a="1"/>
  <c r="CM83" i="9" s="1"/>
  <c r="CN84" i="9" s="1" a="1"/>
  <c r="CN84" i="9" s="1"/>
  <c r="CO85" i="9" s="1" a="1"/>
  <c r="CO85" i="9" s="1"/>
  <c r="CP86" i="9" s="1" a="1"/>
  <c r="CP86" i="9" s="1"/>
  <c r="CQ87" i="9" s="1" a="1"/>
  <c r="CQ87" i="9" s="1"/>
  <c r="CR88" i="9" s="1" a="1"/>
  <c r="CR88" i="9" s="1"/>
  <c r="CS89" i="9" s="1" a="1"/>
  <c r="CS89" i="9" s="1"/>
  <c r="CT90" i="9" s="1" a="1"/>
  <c r="CT90" i="9" s="1"/>
  <c r="CU91" i="9" s="1" a="1"/>
  <c r="CU91" i="9" s="1"/>
  <c r="CV92" i="9" s="1" a="1"/>
  <c r="CV92" i="9" s="1"/>
  <c r="CW93" i="9" s="1" a="1"/>
  <c r="CW93" i="9" s="1"/>
  <c r="CX94" i="9" s="1" a="1"/>
  <c r="CX94" i="9" s="1"/>
  <c r="CY95" i="9" s="1" a="1"/>
  <c r="CY95" i="9" s="1"/>
  <c r="CZ96" i="9" s="1" a="1"/>
  <c r="CZ96" i="9" s="1"/>
  <c r="DA97" i="9" s="1" a="1"/>
  <c r="DA97" i="9" s="1"/>
  <c r="DB98" i="9" s="1" a="1"/>
  <c r="DB98" i="9" s="1"/>
  <c r="DC99" i="9" s="1" a="1"/>
  <c r="DC99" i="9" s="1"/>
  <c r="DD100" i="9" s="1" a="1"/>
  <c r="DD100" i="9" s="1"/>
  <c r="DE101" i="9" s="1" a="1"/>
  <c r="DE101" i="9" s="1"/>
  <c r="C3" i="10"/>
  <c r="K44" i="9"/>
  <c r="L45" i="9" s="1" a="1"/>
  <c r="L45" i="9" s="1"/>
  <c r="M46" i="9" s="1" a="1"/>
  <c r="M46" i="9" s="1"/>
  <c r="N47" i="9" s="1" a="1"/>
  <c r="N47" i="9" s="1"/>
  <c r="O48" i="9" s="1" a="1"/>
  <c r="O48" i="9" s="1"/>
  <c r="P49" i="9" s="1" a="1"/>
  <c r="P49" i="9" s="1"/>
  <c r="Q50" i="9" s="1" a="1"/>
  <c r="Q50" i="9" s="1"/>
  <c r="R51" i="9" s="1" a="1"/>
  <c r="R51" i="9" s="1"/>
  <c r="S52" i="9" s="1" a="1"/>
  <c r="S52" i="9" s="1"/>
  <c r="T53" i="9" s="1" a="1"/>
  <c r="T53" i="9" s="1"/>
  <c r="U54" i="9" s="1" a="1"/>
  <c r="U54" i="9" s="1"/>
  <c r="V55" i="9" s="1" a="1"/>
  <c r="V55" i="9" s="1"/>
  <c r="W56" i="9" s="1" a="1"/>
  <c r="W56" i="9" s="1"/>
  <c r="X57" i="9" s="1" a="1"/>
  <c r="X57" i="9" s="1"/>
  <c r="Y58" i="9" s="1" a="1"/>
  <c r="Y58" i="9" s="1"/>
  <c r="Z59" i="9" s="1" a="1"/>
  <c r="Z59" i="9" s="1"/>
  <c r="AA60" i="9" s="1" a="1"/>
  <c r="AA60" i="9" s="1"/>
  <c r="AB61" i="9" s="1" a="1"/>
  <c r="AB61" i="9" s="1"/>
  <c r="AC62" i="9" s="1" a="1"/>
  <c r="AC62" i="9" s="1"/>
  <c r="AD63" i="9" s="1" a="1"/>
  <c r="AD63" i="9" s="1"/>
  <c r="AE64" i="9" s="1" a="1"/>
  <c r="AE64" i="9" s="1"/>
  <c r="AF65" i="9" s="1" a="1"/>
  <c r="AF65" i="9" s="1"/>
  <c r="AG66" i="9" s="1" a="1"/>
  <c r="AG66" i="9" s="1"/>
  <c r="AH67" i="9" s="1" a="1"/>
  <c r="AH67" i="9" s="1"/>
  <c r="AI68" i="9" s="1" a="1"/>
  <c r="AI68" i="9" s="1"/>
  <c r="AJ69" i="9" s="1" a="1"/>
  <c r="AJ69" i="9" s="1"/>
  <c r="AK70" i="9" s="1" a="1"/>
  <c r="AK70" i="9" s="1"/>
  <c r="AL71" i="9" s="1" a="1"/>
  <c r="AL71" i="9" s="1"/>
  <c r="AM72" i="9" s="1" a="1"/>
  <c r="AM72" i="9" s="1"/>
  <c r="AN73" i="9" s="1" a="1"/>
  <c r="AN73" i="9" s="1"/>
  <c r="AO74" i="9" s="1" a="1"/>
  <c r="AO74" i="9" s="1"/>
  <c r="AP75" i="9" s="1" a="1"/>
  <c r="AP75" i="9" s="1"/>
  <c r="AQ76" i="9" s="1" a="1"/>
  <c r="AQ76" i="9" s="1"/>
  <c r="AR77" i="9" s="1" a="1"/>
  <c r="AR77" i="9" s="1"/>
  <c r="AS78" i="9" s="1" a="1"/>
  <c r="AS78" i="9" s="1"/>
  <c r="AT79" i="9" s="1" a="1"/>
  <c r="AT79" i="9" s="1"/>
  <c r="AU80" i="9" s="1" a="1"/>
  <c r="AU80" i="9" s="1"/>
  <c r="AV81" i="9" s="1" a="1"/>
  <c r="AV81" i="9" s="1"/>
  <c r="AW82" i="9" s="1" a="1"/>
  <c r="AW82" i="9" s="1"/>
  <c r="AX83" i="9" s="1" a="1"/>
  <c r="AX83" i="9" s="1"/>
  <c r="AY84" i="9" s="1" a="1"/>
  <c r="AY84" i="9" s="1"/>
  <c r="AZ85" i="9" s="1" a="1"/>
  <c r="AZ85" i="9" s="1"/>
  <c r="BA86" i="9" s="1" a="1"/>
  <c r="BA86" i="9" s="1"/>
  <c r="BB87" i="9" s="1" a="1"/>
  <c r="BB87" i="9" s="1"/>
  <c r="BC88" i="9" s="1" a="1"/>
  <c r="BC88" i="9" s="1"/>
  <c r="BD89" i="9" s="1" a="1"/>
  <c r="BD89" i="9" s="1"/>
  <c r="BE90" i="9" s="1" a="1"/>
  <c r="BE90" i="9" s="1"/>
  <c r="BF91" i="9" s="1" a="1"/>
  <c r="BF91" i="9" s="1"/>
  <c r="BG92" i="9" s="1" a="1"/>
  <c r="BG92" i="9" s="1"/>
  <c r="BH93" i="9" s="1" a="1"/>
  <c r="BH93" i="9" s="1"/>
  <c r="BI94" i="9" s="1" a="1"/>
  <c r="BI94" i="9" s="1"/>
  <c r="BJ95" i="9" s="1" a="1"/>
  <c r="BJ95" i="9" s="1"/>
  <c r="BK96" i="9" s="1" a="1"/>
  <c r="BK96" i="9" s="1"/>
  <c r="BL97" i="9" s="1" a="1"/>
  <c r="BL97" i="9" s="1"/>
  <c r="BM98" i="9" s="1" a="1"/>
  <c r="BM98" i="9" s="1"/>
  <c r="BN99" i="9" s="1" a="1"/>
  <c r="BN99" i="9" s="1"/>
  <c r="BO100" i="9" s="1" a="1"/>
  <c r="BO100" i="9" s="1"/>
  <c r="BP101" i="9" s="1" a="1"/>
  <c r="BP101" i="9" s="1"/>
  <c r="C44" i="10"/>
  <c r="K62" i="9"/>
  <c r="L63" i="9" s="1" a="1"/>
  <c r="L63" i="9" s="1"/>
  <c r="M64" i="9" s="1" a="1"/>
  <c r="M64" i="9" s="1"/>
  <c r="N65" i="9" s="1" a="1"/>
  <c r="N65" i="9" s="1"/>
  <c r="O66" i="9" s="1" a="1"/>
  <c r="O66" i="9" s="1"/>
  <c r="P67" i="9" s="1" a="1"/>
  <c r="P67" i="9" s="1"/>
  <c r="Q68" i="9" s="1" a="1"/>
  <c r="Q68" i="9" s="1"/>
  <c r="R69" i="9" s="1" a="1"/>
  <c r="R69" i="9" s="1"/>
  <c r="S70" i="9" s="1" a="1"/>
  <c r="S70" i="9" s="1"/>
  <c r="T71" i="9" s="1" a="1"/>
  <c r="T71" i="9" s="1"/>
  <c r="U72" i="9" s="1" a="1"/>
  <c r="U72" i="9" s="1"/>
  <c r="V73" i="9" s="1" a="1"/>
  <c r="V73" i="9" s="1"/>
  <c r="W74" i="9" s="1" a="1"/>
  <c r="W74" i="9" s="1"/>
  <c r="X75" i="9" s="1" a="1"/>
  <c r="X75" i="9" s="1"/>
  <c r="Y76" i="9" s="1" a="1"/>
  <c r="Y76" i="9" s="1"/>
  <c r="Z77" i="9" s="1" a="1"/>
  <c r="Z77" i="9" s="1"/>
  <c r="AA78" i="9" s="1" a="1"/>
  <c r="AA78" i="9" s="1"/>
  <c r="AB79" i="9" s="1" a="1"/>
  <c r="AB79" i="9" s="1"/>
  <c r="AC80" i="9" s="1" a="1"/>
  <c r="AC80" i="9" s="1"/>
  <c r="AD81" i="9" s="1" a="1"/>
  <c r="AD81" i="9" s="1"/>
  <c r="AE82" i="9" s="1" a="1"/>
  <c r="AE82" i="9" s="1"/>
  <c r="AF83" i="9" s="1" a="1"/>
  <c r="AF83" i="9" s="1"/>
  <c r="AG84" i="9" s="1" a="1"/>
  <c r="AG84" i="9" s="1"/>
  <c r="AH85" i="9" s="1" a="1"/>
  <c r="AH85" i="9" s="1"/>
  <c r="AI86" i="9" s="1" a="1"/>
  <c r="AI86" i="9" s="1"/>
  <c r="AJ87" i="9" s="1" a="1"/>
  <c r="AJ87" i="9" s="1"/>
  <c r="AK88" i="9" s="1" a="1"/>
  <c r="AK88" i="9" s="1"/>
  <c r="AL89" i="9" s="1" a="1"/>
  <c r="AL89" i="9" s="1"/>
  <c r="AM90" i="9" s="1" a="1"/>
  <c r="AM90" i="9" s="1"/>
  <c r="AN91" i="9" s="1" a="1"/>
  <c r="AN91" i="9" s="1"/>
  <c r="AO92" i="9" s="1" a="1"/>
  <c r="AO92" i="9" s="1"/>
  <c r="AP93" i="9" s="1" a="1"/>
  <c r="AP93" i="9" s="1"/>
  <c r="AQ94" i="9" s="1" a="1"/>
  <c r="AQ94" i="9" s="1"/>
  <c r="AR95" i="9" s="1" a="1"/>
  <c r="AR95" i="9" s="1"/>
  <c r="AS96" i="9" s="1" a="1"/>
  <c r="AS96" i="9" s="1"/>
  <c r="AT97" i="9" s="1" a="1"/>
  <c r="AT97" i="9" s="1"/>
  <c r="AU98" i="9" s="1" a="1"/>
  <c r="AU98" i="9" s="1"/>
  <c r="AV99" i="9" s="1" a="1"/>
  <c r="AV99" i="9" s="1"/>
  <c r="AW100" i="9" s="1" a="1"/>
  <c r="AW100" i="9" s="1"/>
  <c r="AX101" i="9" s="1" a="1"/>
  <c r="AX101" i="9" s="1"/>
  <c r="C62" i="10"/>
  <c r="D62" i="10" s="1"/>
  <c r="K17" i="9"/>
  <c r="L18" i="9" s="1" a="1"/>
  <c r="L18" i="9" s="1"/>
  <c r="M19" i="9" s="1" a="1"/>
  <c r="M19" i="9" s="1"/>
  <c r="N20" i="9" s="1" a="1"/>
  <c r="N20" i="9" s="1"/>
  <c r="O21" i="9" s="1" a="1"/>
  <c r="O21" i="9" s="1"/>
  <c r="P22" i="9" s="1" a="1"/>
  <c r="P22" i="9" s="1"/>
  <c r="Q23" i="9" s="1" a="1"/>
  <c r="Q23" i="9" s="1"/>
  <c r="R24" i="9" s="1" a="1"/>
  <c r="R24" i="9" s="1"/>
  <c r="S25" i="9" s="1" a="1"/>
  <c r="S25" i="9" s="1"/>
  <c r="T26" i="9" s="1" a="1"/>
  <c r="T26" i="9" s="1"/>
  <c r="U27" i="9" s="1" a="1"/>
  <c r="U27" i="9" s="1"/>
  <c r="V28" i="9" s="1" a="1"/>
  <c r="V28" i="9" s="1"/>
  <c r="W29" i="9" s="1" a="1"/>
  <c r="W29" i="9" s="1"/>
  <c r="X30" i="9" s="1" a="1"/>
  <c r="X30" i="9" s="1"/>
  <c r="Y31" i="9" s="1" a="1"/>
  <c r="Y31" i="9" s="1"/>
  <c r="Z32" i="9" s="1" a="1"/>
  <c r="Z32" i="9" s="1"/>
  <c r="AA33" i="9" s="1" a="1"/>
  <c r="AA33" i="9" s="1"/>
  <c r="AB34" i="9" s="1" a="1"/>
  <c r="AB34" i="9" s="1"/>
  <c r="AC35" i="9" s="1" a="1"/>
  <c r="AC35" i="9" s="1"/>
  <c r="AD36" i="9" s="1" a="1"/>
  <c r="AD36" i="9" s="1"/>
  <c r="AE37" i="9" s="1" a="1"/>
  <c r="AE37" i="9" s="1"/>
  <c r="AF38" i="9" s="1" a="1"/>
  <c r="AF38" i="9" s="1"/>
  <c r="AG39" i="9" s="1" a="1"/>
  <c r="AG39" i="9" s="1"/>
  <c r="AH40" i="9" s="1" a="1"/>
  <c r="AH40" i="9" s="1"/>
  <c r="AI41" i="9" s="1" a="1"/>
  <c r="AI41" i="9" s="1"/>
  <c r="AJ42" i="9" s="1" a="1"/>
  <c r="AJ42" i="9" s="1"/>
  <c r="AK43" i="9" s="1" a="1"/>
  <c r="AK43" i="9" s="1"/>
  <c r="AL44" i="9" s="1" a="1"/>
  <c r="AL44" i="9" s="1"/>
  <c r="AM45" i="9" s="1" a="1"/>
  <c r="AM45" i="9" s="1"/>
  <c r="AN46" i="9" s="1" a="1"/>
  <c r="AN46" i="9" s="1"/>
  <c r="AO47" i="9" s="1" a="1"/>
  <c r="AO47" i="9" s="1"/>
  <c r="AP48" i="9" s="1" a="1"/>
  <c r="AP48" i="9" s="1"/>
  <c r="AQ49" i="9" s="1" a="1"/>
  <c r="AQ49" i="9" s="1"/>
  <c r="AR50" i="9" s="1" a="1"/>
  <c r="AR50" i="9" s="1"/>
  <c r="AS51" i="9" s="1" a="1"/>
  <c r="AS51" i="9" s="1"/>
  <c r="AT52" i="9" s="1" a="1"/>
  <c r="AT52" i="9" s="1"/>
  <c r="AU53" i="9" s="1" a="1"/>
  <c r="AU53" i="9" s="1"/>
  <c r="AV54" i="9" s="1" a="1"/>
  <c r="AV54" i="9" s="1"/>
  <c r="AW55" i="9" s="1" a="1"/>
  <c r="AW55" i="9" s="1"/>
  <c r="AX56" i="9" s="1" a="1"/>
  <c r="AX56" i="9" s="1"/>
  <c r="AY57" i="9" s="1" a="1"/>
  <c r="AY57" i="9" s="1"/>
  <c r="AZ58" i="9" s="1" a="1"/>
  <c r="AZ58" i="9" s="1"/>
  <c r="BA59" i="9" s="1" a="1"/>
  <c r="BA59" i="9" s="1"/>
  <c r="BB60" i="9" s="1" a="1"/>
  <c r="BB60" i="9" s="1"/>
  <c r="BC61" i="9" s="1" a="1"/>
  <c r="BC61" i="9" s="1"/>
  <c r="BD62" i="9" s="1" a="1"/>
  <c r="BD62" i="9" s="1"/>
  <c r="BE63" i="9" s="1" a="1"/>
  <c r="BE63" i="9" s="1"/>
  <c r="BF64" i="9" s="1" a="1"/>
  <c r="BF64" i="9" s="1"/>
  <c r="BG65" i="9" s="1" a="1"/>
  <c r="BG65" i="9" s="1"/>
  <c r="BH66" i="9" s="1" a="1"/>
  <c r="BH66" i="9" s="1"/>
  <c r="BI67" i="9" s="1" a="1"/>
  <c r="BI67" i="9" s="1"/>
  <c r="BJ68" i="9" s="1" a="1"/>
  <c r="BJ68" i="9" s="1"/>
  <c r="BK69" i="9" s="1" a="1"/>
  <c r="BK69" i="9" s="1"/>
  <c r="BL70" i="9" s="1" a="1"/>
  <c r="BL70" i="9" s="1"/>
  <c r="BM71" i="9" s="1" a="1"/>
  <c r="BM71" i="9" s="1"/>
  <c r="BN72" i="9" s="1" a="1"/>
  <c r="BN72" i="9" s="1"/>
  <c r="BO73" i="9" s="1" a="1"/>
  <c r="BO73" i="9" s="1"/>
  <c r="BP74" i="9" s="1" a="1"/>
  <c r="BP74" i="9" s="1"/>
  <c r="BQ75" i="9" s="1" a="1"/>
  <c r="BQ75" i="9" s="1"/>
  <c r="BR76" i="9" s="1" a="1"/>
  <c r="BR76" i="9" s="1"/>
  <c r="BS77" i="9" s="1" a="1"/>
  <c r="BS77" i="9" s="1"/>
  <c r="BT78" i="9" s="1" a="1"/>
  <c r="BT78" i="9" s="1"/>
  <c r="BU79" i="9" s="1" a="1"/>
  <c r="BU79" i="9" s="1"/>
  <c r="BV80" i="9" s="1" a="1"/>
  <c r="BV80" i="9" s="1"/>
  <c r="BW81" i="9" s="1" a="1"/>
  <c r="BW81" i="9" s="1"/>
  <c r="BX82" i="9" s="1" a="1"/>
  <c r="BX82" i="9" s="1"/>
  <c r="BY83" i="9" s="1" a="1"/>
  <c r="BY83" i="9" s="1"/>
  <c r="BZ84" i="9" s="1" a="1"/>
  <c r="BZ84" i="9" s="1"/>
  <c r="CA85" i="9" s="1" a="1"/>
  <c r="CA85" i="9" s="1"/>
  <c r="CB86" i="9" s="1" a="1"/>
  <c r="CB86" i="9" s="1"/>
  <c r="CC87" i="9" s="1" a="1"/>
  <c r="CC87" i="9" s="1"/>
  <c r="CD88" i="9" s="1" a="1"/>
  <c r="CD88" i="9" s="1"/>
  <c r="CE89" i="9" s="1" a="1"/>
  <c r="CE89" i="9" s="1"/>
  <c r="CF90" i="9" s="1" a="1"/>
  <c r="CF90" i="9" s="1"/>
  <c r="CG91" i="9" s="1" a="1"/>
  <c r="CG91" i="9" s="1"/>
  <c r="CH92" i="9" s="1" a="1"/>
  <c r="CH92" i="9" s="1"/>
  <c r="CI93" i="9" s="1" a="1"/>
  <c r="CI93" i="9" s="1"/>
  <c r="CJ94" i="9" s="1" a="1"/>
  <c r="CJ94" i="9" s="1"/>
  <c r="CK95" i="9" s="1" a="1"/>
  <c r="CK95" i="9" s="1"/>
  <c r="CL96" i="9" s="1" a="1"/>
  <c r="CL96" i="9" s="1"/>
  <c r="CM97" i="9" s="1" a="1"/>
  <c r="CM97" i="9" s="1"/>
  <c r="CN98" i="9" s="1" a="1"/>
  <c r="CN98" i="9" s="1"/>
  <c r="CO99" i="9" s="1" a="1"/>
  <c r="CO99" i="9" s="1"/>
  <c r="CP100" i="9" s="1" a="1"/>
  <c r="CP100" i="9" s="1"/>
  <c r="CQ101" i="9" s="1" a="1"/>
  <c r="CQ101" i="9" s="1"/>
  <c r="C17" i="10"/>
  <c r="K5" i="9"/>
  <c r="L6" i="9" s="1" a="1"/>
  <c r="L6" i="9" s="1"/>
  <c r="M7" i="9" s="1" a="1"/>
  <c r="M7" i="9" s="1"/>
  <c r="N8" i="9" s="1" a="1"/>
  <c r="N8" i="9" s="1"/>
  <c r="O9" i="9" s="1" a="1"/>
  <c r="O9" i="9" s="1"/>
  <c r="P10" i="9" s="1" a="1"/>
  <c r="P10" i="9" s="1"/>
  <c r="Q11" i="9" s="1" a="1"/>
  <c r="Q11" i="9" s="1"/>
  <c r="R12" i="9" s="1" a="1"/>
  <c r="R12" i="9" s="1"/>
  <c r="S13" i="9" s="1" a="1"/>
  <c r="S13" i="9" s="1"/>
  <c r="T14" i="9" s="1" a="1"/>
  <c r="T14" i="9" s="1"/>
  <c r="U15" i="9" s="1" a="1"/>
  <c r="U15" i="9" s="1"/>
  <c r="V16" i="9" s="1" a="1"/>
  <c r="V16" i="9" s="1"/>
  <c r="W17" i="9" s="1" a="1"/>
  <c r="W17" i="9" s="1"/>
  <c r="X18" i="9" s="1" a="1"/>
  <c r="X18" i="9" s="1"/>
  <c r="Y19" i="9" s="1" a="1"/>
  <c r="Y19" i="9" s="1"/>
  <c r="Z20" i="9" s="1" a="1"/>
  <c r="Z20" i="9" s="1"/>
  <c r="AA21" i="9" s="1" a="1"/>
  <c r="AA21" i="9" s="1"/>
  <c r="AB22" i="9" s="1" a="1"/>
  <c r="AB22" i="9" s="1"/>
  <c r="AC23" i="9" s="1" a="1"/>
  <c r="AC23" i="9" s="1"/>
  <c r="AD24" i="9" s="1" a="1"/>
  <c r="AD24" i="9" s="1"/>
  <c r="AE25" i="9" s="1" a="1"/>
  <c r="AE25" i="9" s="1"/>
  <c r="AF26" i="9" s="1" a="1"/>
  <c r="AF26" i="9" s="1"/>
  <c r="AG27" i="9" s="1" a="1"/>
  <c r="AG27" i="9" s="1"/>
  <c r="AH28" i="9" s="1" a="1"/>
  <c r="AH28" i="9" s="1"/>
  <c r="AI29" i="9" s="1" a="1"/>
  <c r="AI29" i="9" s="1"/>
  <c r="AJ30" i="9" s="1" a="1"/>
  <c r="AJ30" i="9" s="1"/>
  <c r="AK31" i="9" s="1" a="1"/>
  <c r="AK31" i="9" s="1"/>
  <c r="AL32" i="9" s="1" a="1"/>
  <c r="AL32" i="9" s="1"/>
  <c r="AM33" i="9" s="1" a="1"/>
  <c r="AM33" i="9" s="1"/>
  <c r="AN34" i="9" s="1" a="1"/>
  <c r="AN34" i="9" s="1"/>
  <c r="AO35" i="9" s="1" a="1"/>
  <c r="AO35" i="9" s="1"/>
  <c r="AP36" i="9" s="1" a="1"/>
  <c r="AP36" i="9" s="1"/>
  <c r="AQ37" i="9" s="1" a="1"/>
  <c r="AQ37" i="9" s="1"/>
  <c r="AR38" i="9" s="1" a="1"/>
  <c r="AR38" i="9" s="1"/>
  <c r="AS39" i="9" s="1" a="1"/>
  <c r="AS39" i="9" s="1"/>
  <c r="AT40" i="9" s="1" a="1"/>
  <c r="AT40" i="9" s="1"/>
  <c r="AU41" i="9" s="1" a="1"/>
  <c r="AU41" i="9" s="1"/>
  <c r="AV42" i="9" s="1" a="1"/>
  <c r="AV42" i="9" s="1"/>
  <c r="AW43" i="9" s="1" a="1"/>
  <c r="AW43" i="9" s="1"/>
  <c r="AX44" i="9" s="1" a="1"/>
  <c r="AX44" i="9" s="1"/>
  <c r="AY45" i="9" s="1" a="1"/>
  <c r="AY45" i="9" s="1"/>
  <c r="AZ46" i="9" s="1" a="1"/>
  <c r="AZ46" i="9" s="1"/>
  <c r="BA47" i="9" s="1" a="1"/>
  <c r="BA47" i="9" s="1"/>
  <c r="BB48" i="9" s="1" a="1"/>
  <c r="BB48" i="9" s="1"/>
  <c r="BC49" i="9" s="1" a="1"/>
  <c r="BC49" i="9" s="1"/>
  <c r="BD50" i="9" s="1" a="1"/>
  <c r="BD50" i="9" s="1"/>
  <c r="BE51" i="9" s="1" a="1"/>
  <c r="BE51" i="9" s="1"/>
  <c r="BF52" i="9" s="1" a="1"/>
  <c r="BF52" i="9" s="1"/>
  <c r="BG53" i="9" s="1" a="1"/>
  <c r="BG53" i="9" s="1"/>
  <c r="BH54" i="9" s="1" a="1"/>
  <c r="BH54" i="9" s="1"/>
  <c r="BI55" i="9" s="1" a="1"/>
  <c r="BI55" i="9" s="1"/>
  <c r="BJ56" i="9" s="1" a="1"/>
  <c r="BJ56" i="9" s="1"/>
  <c r="BK57" i="9" s="1" a="1"/>
  <c r="BK57" i="9" s="1"/>
  <c r="BL58" i="9" s="1" a="1"/>
  <c r="BL58" i="9" s="1"/>
  <c r="BM59" i="9" s="1" a="1"/>
  <c r="BM59" i="9" s="1"/>
  <c r="BN60" i="9" s="1" a="1"/>
  <c r="BN60" i="9" s="1"/>
  <c r="BO61" i="9" s="1" a="1"/>
  <c r="BO61" i="9" s="1"/>
  <c r="BP62" i="9" s="1" a="1"/>
  <c r="BP62" i="9" s="1"/>
  <c r="BQ63" i="9" s="1" a="1"/>
  <c r="BQ63" i="9" s="1"/>
  <c r="BR64" i="9" s="1" a="1"/>
  <c r="BR64" i="9" s="1"/>
  <c r="BS65" i="9" s="1" a="1"/>
  <c r="BS65" i="9" s="1"/>
  <c r="BT66" i="9" s="1" a="1"/>
  <c r="BT66" i="9" s="1"/>
  <c r="BU67" i="9" s="1" a="1"/>
  <c r="BU67" i="9" s="1"/>
  <c r="BV68" i="9" s="1" a="1"/>
  <c r="BV68" i="9" s="1"/>
  <c r="BW69" i="9" s="1" a="1"/>
  <c r="BW69" i="9" s="1"/>
  <c r="BX70" i="9" s="1" a="1"/>
  <c r="BX70" i="9" s="1"/>
  <c r="BY71" i="9" s="1" a="1"/>
  <c r="BY71" i="9" s="1"/>
  <c r="BZ72" i="9" s="1" a="1"/>
  <c r="BZ72" i="9" s="1"/>
  <c r="CA73" i="9" s="1" a="1"/>
  <c r="CA73" i="9" s="1"/>
  <c r="CB74" i="9" s="1" a="1"/>
  <c r="CB74" i="9" s="1"/>
  <c r="CC75" i="9" s="1" a="1"/>
  <c r="CC75" i="9" s="1"/>
  <c r="CD76" i="9" s="1" a="1"/>
  <c r="CD76" i="9" s="1"/>
  <c r="CE77" i="9" s="1" a="1"/>
  <c r="CE77" i="9" s="1"/>
  <c r="CF78" i="9" s="1" a="1"/>
  <c r="CF78" i="9" s="1"/>
  <c r="CG79" i="9" s="1" a="1"/>
  <c r="CG79" i="9" s="1"/>
  <c r="CH80" i="9" s="1" a="1"/>
  <c r="CH80" i="9" s="1"/>
  <c r="CI81" i="9" s="1" a="1"/>
  <c r="CI81" i="9" s="1"/>
  <c r="CJ82" i="9" s="1" a="1"/>
  <c r="CJ82" i="9" s="1"/>
  <c r="CK83" i="9" s="1" a="1"/>
  <c r="CK83" i="9" s="1"/>
  <c r="CL84" i="9" s="1" a="1"/>
  <c r="CL84" i="9" s="1"/>
  <c r="CM85" i="9" s="1" a="1"/>
  <c r="CM85" i="9" s="1"/>
  <c r="CN86" i="9" s="1" a="1"/>
  <c r="CN86" i="9" s="1"/>
  <c r="CO87" i="9" s="1" a="1"/>
  <c r="CO87" i="9" s="1"/>
  <c r="CP88" i="9" s="1" a="1"/>
  <c r="CP88" i="9" s="1"/>
  <c r="CQ89" i="9" s="1" a="1"/>
  <c r="CQ89" i="9" s="1"/>
  <c r="CR90" i="9" s="1" a="1"/>
  <c r="CR90" i="9" s="1"/>
  <c r="CS91" i="9" s="1" a="1"/>
  <c r="CS91" i="9" s="1"/>
  <c r="CT92" i="9" s="1" a="1"/>
  <c r="CT92" i="9" s="1"/>
  <c r="CU93" i="9" s="1" a="1"/>
  <c r="CU93" i="9" s="1"/>
  <c r="CV94" i="9" s="1" a="1"/>
  <c r="CV94" i="9" s="1"/>
  <c r="CW95" i="9" s="1" a="1"/>
  <c r="CW95" i="9" s="1"/>
  <c r="CX96" i="9" s="1" a="1"/>
  <c r="CX96" i="9" s="1"/>
  <c r="CY97" i="9" s="1" a="1"/>
  <c r="CY97" i="9" s="1"/>
  <c r="CZ98" i="9" s="1" a="1"/>
  <c r="CZ98" i="9" s="1"/>
  <c r="DA99" i="9" s="1" a="1"/>
  <c r="DA99" i="9" s="1"/>
  <c r="DB100" i="9" s="1" a="1"/>
  <c r="DB100" i="9" s="1"/>
  <c r="DC101" i="9" s="1" a="1"/>
  <c r="DC101" i="9" s="1"/>
  <c r="C5" i="10"/>
  <c r="K11" i="9"/>
  <c r="L12" i="9" s="1" a="1"/>
  <c r="L12" i="9" s="1"/>
  <c r="M13" i="9" s="1" a="1"/>
  <c r="M13" i="9" s="1"/>
  <c r="N14" i="9" s="1" a="1"/>
  <c r="N14" i="9" s="1"/>
  <c r="O15" i="9" s="1" a="1"/>
  <c r="O15" i="9" s="1"/>
  <c r="P16" i="9" s="1" a="1"/>
  <c r="P16" i="9" s="1"/>
  <c r="Q17" i="9" s="1" a="1"/>
  <c r="Q17" i="9" s="1"/>
  <c r="R18" i="9" s="1" a="1"/>
  <c r="R18" i="9" s="1"/>
  <c r="S19" i="9" s="1" a="1"/>
  <c r="S19" i="9" s="1"/>
  <c r="T20" i="9" s="1" a="1"/>
  <c r="T20" i="9" s="1"/>
  <c r="U21" i="9" s="1" a="1"/>
  <c r="U21" i="9" s="1"/>
  <c r="V22" i="9" s="1" a="1"/>
  <c r="V22" i="9" s="1"/>
  <c r="W23" i="9" s="1" a="1"/>
  <c r="W23" i="9" s="1"/>
  <c r="X24" i="9" s="1" a="1"/>
  <c r="X24" i="9" s="1"/>
  <c r="Y25" i="9" s="1" a="1"/>
  <c r="Y25" i="9" s="1"/>
  <c r="Z26" i="9" s="1" a="1"/>
  <c r="Z26" i="9" s="1"/>
  <c r="AA27" i="9" s="1" a="1"/>
  <c r="AA27" i="9" s="1"/>
  <c r="AB28" i="9" s="1" a="1"/>
  <c r="AB28" i="9" s="1"/>
  <c r="AC29" i="9" s="1" a="1"/>
  <c r="AC29" i="9" s="1"/>
  <c r="AD30" i="9" s="1" a="1"/>
  <c r="AD30" i="9" s="1"/>
  <c r="AE31" i="9" s="1" a="1"/>
  <c r="AE31" i="9" s="1"/>
  <c r="AF32" i="9" s="1" a="1"/>
  <c r="AF32" i="9" s="1"/>
  <c r="AG33" i="9" s="1" a="1"/>
  <c r="AG33" i="9" s="1"/>
  <c r="AH34" i="9" s="1" a="1"/>
  <c r="AH34" i="9" s="1"/>
  <c r="AI35" i="9" s="1" a="1"/>
  <c r="AI35" i="9" s="1"/>
  <c r="AJ36" i="9" s="1" a="1"/>
  <c r="AJ36" i="9" s="1"/>
  <c r="AK37" i="9" s="1" a="1"/>
  <c r="AK37" i="9" s="1"/>
  <c r="AL38" i="9" s="1" a="1"/>
  <c r="AL38" i="9" s="1"/>
  <c r="AM39" i="9" s="1" a="1"/>
  <c r="AM39" i="9" s="1"/>
  <c r="AN40" i="9" s="1" a="1"/>
  <c r="AN40" i="9" s="1"/>
  <c r="AO41" i="9" s="1" a="1"/>
  <c r="AO41" i="9" s="1"/>
  <c r="AP42" i="9" s="1" a="1"/>
  <c r="AP42" i="9" s="1"/>
  <c r="AQ43" i="9" s="1" a="1"/>
  <c r="AQ43" i="9" s="1"/>
  <c r="AR44" i="9" s="1" a="1"/>
  <c r="AR44" i="9" s="1"/>
  <c r="AS45" i="9" s="1" a="1"/>
  <c r="AS45" i="9" s="1"/>
  <c r="AT46" i="9" s="1" a="1"/>
  <c r="AT46" i="9" s="1"/>
  <c r="AU47" i="9" s="1" a="1"/>
  <c r="AU47" i="9" s="1"/>
  <c r="AV48" i="9" s="1" a="1"/>
  <c r="AV48" i="9" s="1"/>
  <c r="AW49" i="9" s="1" a="1"/>
  <c r="AW49" i="9" s="1"/>
  <c r="AX50" i="9" s="1" a="1"/>
  <c r="AX50" i="9" s="1"/>
  <c r="AY51" i="9" s="1" a="1"/>
  <c r="AY51" i="9" s="1"/>
  <c r="AZ52" i="9" s="1" a="1"/>
  <c r="AZ52" i="9" s="1"/>
  <c r="BA53" i="9" s="1" a="1"/>
  <c r="BA53" i="9" s="1"/>
  <c r="BB54" i="9" s="1" a="1"/>
  <c r="BB54" i="9" s="1"/>
  <c r="BC55" i="9" s="1" a="1"/>
  <c r="BC55" i="9" s="1"/>
  <c r="BD56" i="9" s="1" a="1"/>
  <c r="BD56" i="9" s="1"/>
  <c r="BE57" i="9" s="1" a="1"/>
  <c r="BE57" i="9" s="1"/>
  <c r="BF58" i="9" s="1" a="1"/>
  <c r="BF58" i="9" s="1"/>
  <c r="BG59" i="9" s="1" a="1"/>
  <c r="BG59" i="9" s="1"/>
  <c r="BH60" i="9" s="1" a="1"/>
  <c r="BH60" i="9" s="1"/>
  <c r="BI61" i="9" s="1" a="1"/>
  <c r="BI61" i="9" s="1"/>
  <c r="BJ62" i="9" s="1" a="1"/>
  <c r="BJ62" i="9" s="1"/>
  <c r="BK63" i="9" s="1" a="1"/>
  <c r="BK63" i="9" s="1"/>
  <c r="BL64" i="9" s="1" a="1"/>
  <c r="BL64" i="9" s="1"/>
  <c r="BM65" i="9" s="1" a="1"/>
  <c r="BM65" i="9" s="1"/>
  <c r="BN66" i="9" s="1" a="1"/>
  <c r="BN66" i="9" s="1"/>
  <c r="BO67" i="9" s="1" a="1"/>
  <c r="BO67" i="9" s="1"/>
  <c r="BP68" i="9" s="1" a="1"/>
  <c r="BP68" i="9" s="1"/>
  <c r="BQ69" i="9" s="1" a="1"/>
  <c r="BQ69" i="9" s="1"/>
  <c r="BR70" i="9" s="1" a="1"/>
  <c r="BR70" i="9" s="1"/>
  <c r="BS71" i="9" s="1" a="1"/>
  <c r="BS71" i="9" s="1"/>
  <c r="BT72" i="9" s="1" a="1"/>
  <c r="BT72" i="9" s="1"/>
  <c r="BU73" i="9" s="1" a="1"/>
  <c r="BU73" i="9" s="1"/>
  <c r="BV74" i="9" s="1" a="1"/>
  <c r="BV74" i="9" s="1"/>
  <c r="BW75" i="9" s="1" a="1"/>
  <c r="BW75" i="9" s="1"/>
  <c r="BX76" i="9" s="1" a="1"/>
  <c r="BX76" i="9" s="1"/>
  <c r="BY77" i="9" s="1" a="1"/>
  <c r="BY77" i="9" s="1"/>
  <c r="BZ78" i="9" s="1" a="1"/>
  <c r="BZ78" i="9" s="1"/>
  <c r="CA79" i="9" s="1" a="1"/>
  <c r="CA79" i="9" s="1"/>
  <c r="CB80" i="9" s="1" a="1"/>
  <c r="CB80" i="9" s="1"/>
  <c r="CC81" i="9" s="1" a="1"/>
  <c r="CC81" i="9" s="1"/>
  <c r="CD82" i="9" s="1" a="1"/>
  <c r="CD82" i="9" s="1"/>
  <c r="CE83" i="9" s="1" a="1"/>
  <c r="CE83" i="9" s="1"/>
  <c r="CF84" i="9" s="1" a="1"/>
  <c r="CF84" i="9" s="1"/>
  <c r="CG85" i="9" s="1" a="1"/>
  <c r="CG85" i="9" s="1"/>
  <c r="CH86" i="9" s="1" a="1"/>
  <c r="CH86" i="9" s="1"/>
  <c r="CI87" i="9" s="1" a="1"/>
  <c r="CI87" i="9" s="1"/>
  <c r="CJ88" i="9" s="1" a="1"/>
  <c r="CJ88" i="9" s="1"/>
  <c r="CK89" i="9" s="1" a="1"/>
  <c r="CK89" i="9" s="1"/>
  <c r="CL90" i="9" s="1" a="1"/>
  <c r="CL90" i="9" s="1"/>
  <c r="CM91" i="9" s="1" a="1"/>
  <c r="CM91" i="9" s="1"/>
  <c r="CN92" i="9" s="1" a="1"/>
  <c r="CN92" i="9" s="1"/>
  <c r="CO93" i="9" s="1" a="1"/>
  <c r="CO93" i="9" s="1"/>
  <c r="CP94" i="9" s="1" a="1"/>
  <c r="CP94" i="9" s="1"/>
  <c r="CQ95" i="9" s="1" a="1"/>
  <c r="CQ95" i="9" s="1"/>
  <c r="CR96" i="9" s="1" a="1"/>
  <c r="CR96" i="9" s="1"/>
  <c r="CS97" i="9" s="1" a="1"/>
  <c r="CS97" i="9" s="1"/>
  <c r="CT98" i="9" s="1" a="1"/>
  <c r="CT98" i="9" s="1"/>
  <c r="CU99" i="9" s="1" a="1"/>
  <c r="CU99" i="9" s="1"/>
  <c r="CV100" i="9" s="1" a="1"/>
  <c r="CV100" i="9" s="1"/>
  <c r="CW101" i="9" s="1" a="1"/>
  <c r="CW101" i="9" s="1"/>
  <c r="C11" i="10"/>
  <c r="K23" i="9"/>
  <c r="L24" i="9" s="1" a="1"/>
  <c r="L24" i="9" s="1"/>
  <c r="M25" i="9" s="1" a="1"/>
  <c r="M25" i="9" s="1"/>
  <c r="N26" i="9" s="1" a="1"/>
  <c r="N26" i="9" s="1"/>
  <c r="O27" i="9" s="1" a="1"/>
  <c r="O27" i="9" s="1"/>
  <c r="P28" i="9" s="1" a="1"/>
  <c r="P28" i="9" s="1"/>
  <c r="Q29" i="9" s="1" a="1"/>
  <c r="Q29" i="9" s="1"/>
  <c r="R30" i="9" s="1" a="1"/>
  <c r="R30" i="9" s="1"/>
  <c r="S31" i="9" s="1" a="1"/>
  <c r="S31" i="9" s="1"/>
  <c r="T32" i="9" s="1" a="1"/>
  <c r="T32" i="9" s="1"/>
  <c r="U33" i="9" s="1" a="1"/>
  <c r="U33" i="9" s="1"/>
  <c r="V34" i="9" s="1" a="1"/>
  <c r="V34" i="9" s="1"/>
  <c r="W35" i="9" s="1" a="1"/>
  <c r="W35" i="9" s="1"/>
  <c r="X36" i="9" s="1" a="1"/>
  <c r="X36" i="9" s="1"/>
  <c r="Y37" i="9" s="1" a="1"/>
  <c r="Y37" i="9" s="1"/>
  <c r="Z38" i="9" s="1" a="1"/>
  <c r="Z38" i="9" s="1"/>
  <c r="AA39" i="9" s="1" a="1"/>
  <c r="AA39" i="9" s="1"/>
  <c r="AB40" i="9" s="1" a="1"/>
  <c r="AB40" i="9" s="1"/>
  <c r="AC41" i="9" s="1" a="1"/>
  <c r="AC41" i="9" s="1"/>
  <c r="AD42" i="9" s="1" a="1"/>
  <c r="AD42" i="9" s="1"/>
  <c r="AE43" i="9" s="1" a="1"/>
  <c r="AE43" i="9" s="1"/>
  <c r="AF44" i="9" s="1" a="1"/>
  <c r="AF44" i="9" s="1"/>
  <c r="AG45" i="9" s="1" a="1"/>
  <c r="AG45" i="9" s="1"/>
  <c r="AH46" i="9" s="1" a="1"/>
  <c r="AH46" i="9" s="1"/>
  <c r="AI47" i="9" s="1" a="1"/>
  <c r="AI47" i="9" s="1"/>
  <c r="AJ48" i="9" s="1" a="1"/>
  <c r="AJ48" i="9" s="1"/>
  <c r="AK49" i="9" s="1" a="1"/>
  <c r="AK49" i="9" s="1"/>
  <c r="AL50" i="9" s="1" a="1"/>
  <c r="AL50" i="9" s="1"/>
  <c r="AM51" i="9" s="1" a="1"/>
  <c r="AM51" i="9" s="1"/>
  <c r="AN52" i="9" s="1" a="1"/>
  <c r="AN52" i="9" s="1"/>
  <c r="AO53" i="9" s="1" a="1"/>
  <c r="AO53" i="9" s="1"/>
  <c r="AP54" i="9" s="1" a="1"/>
  <c r="AP54" i="9" s="1"/>
  <c r="AQ55" i="9" s="1" a="1"/>
  <c r="AQ55" i="9" s="1"/>
  <c r="AR56" i="9" s="1" a="1"/>
  <c r="AR56" i="9" s="1"/>
  <c r="AS57" i="9" s="1" a="1"/>
  <c r="AS57" i="9" s="1"/>
  <c r="AT58" i="9" s="1" a="1"/>
  <c r="AT58" i="9" s="1"/>
  <c r="AU59" i="9" s="1" a="1"/>
  <c r="AU59" i="9" s="1"/>
  <c r="AV60" i="9" s="1" a="1"/>
  <c r="AV60" i="9" s="1"/>
  <c r="AW61" i="9" s="1" a="1"/>
  <c r="AW61" i="9" s="1"/>
  <c r="AX62" i="9" s="1" a="1"/>
  <c r="AX62" i="9" s="1"/>
  <c r="AY63" i="9" s="1" a="1"/>
  <c r="AY63" i="9" s="1"/>
  <c r="AZ64" i="9" s="1" a="1"/>
  <c r="AZ64" i="9" s="1"/>
  <c r="BA65" i="9" s="1" a="1"/>
  <c r="BA65" i="9" s="1"/>
  <c r="BB66" i="9" s="1" a="1"/>
  <c r="BB66" i="9" s="1"/>
  <c r="BC67" i="9" s="1" a="1"/>
  <c r="BC67" i="9" s="1"/>
  <c r="BD68" i="9" s="1" a="1"/>
  <c r="BD68" i="9" s="1"/>
  <c r="BE69" i="9" s="1" a="1"/>
  <c r="BE69" i="9" s="1"/>
  <c r="BF70" i="9" s="1" a="1"/>
  <c r="BF70" i="9" s="1"/>
  <c r="BG71" i="9" s="1" a="1"/>
  <c r="BG71" i="9" s="1"/>
  <c r="BH72" i="9" s="1" a="1"/>
  <c r="BH72" i="9" s="1"/>
  <c r="BI73" i="9" s="1" a="1"/>
  <c r="BI73" i="9" s="1"/>
  <c r="BJ74" i="9" s="1" a="1"/>
  <c r="BJ74" i="9" s="1"/>
  <c r="BK75" i="9" s="1" a="1"/>
  <c r="BK75" i="9" s="1"/>
  <c r="BL76" i="9" s="1" a="1"/>
  <c r="BL76" i="9" s="1"/>
  <c r="BM77" i="9" s="1" a="1"/>
  <c r="BM77" i="9" s="1"/>
  <c r="BN78" i="9" s="1" a="1"/>
  <c r="BN78" i="9" s="1"/>
  <c r="BO79" i="9" s="1" a="1"/>
  <c r="BO79" i="9" s="1"/>
  <c r="BP80" i="9" s="1" a="1"/>
  <c r="BP80" i="9" s="1"/>
  <c r="BQ81" i="9" s="1" a="1"/>
  <c r="BQ81" i="9" s="1"/>
  <c r="BR82" i="9" s="1" a="1"/>
  <c r="BR82" i="9" s="1"/>
  <c r="BS83" i="9" s="1" a="1"/>
  <c r="BS83" i="9" s="1"/>
  <c r="BT84" i="9" s="1" a="1"/>
  <c r="BT84" i="9" s="1"/>
  <c r="BU85" i="9" s="1" a="1"/>
  <c r="BU85" i="9" s="1"/>
  <c r="BV86" i="9" s="1" a="1"/>
  <c r="BV86" i="9" s="1"/>
  <c r="BW87" i="9" s="1" a="1"/>
  <c r="BW87" i="9" s="1"/>
  <c r="BX88" i="9" s="1" a="1"/>
  <c r="BX88" i="9" s="1"/>
  <c r="BY89" i="9" s="1" a="1"/>
  <c r="BY89" i="9" s="1"/>
  <c r="BZ90" i="9" s="1" a="1"/>
  <c r="BZ90" i="9" s="1"/>
  <c r="CA91" i="9" s="1" a="1"/>
  <c r="CA91" i="9" s="1"/>
  <c r="CB92" i="9" s="1" a="1"/>
  <c r="CB92" i="9" s="1"/>
  <c r="CC93" i="9" s="1" a="1"/>
  <c r="CC93" i="9" s="1"/>
  <c r="CD94" i="9" s="1" a="1"/>
  <c r="CD94" i="9" s="1"/>
  <c r="CE95" i="9" s="1" a="1"/>
  <c r="CE95" i="9" s="1"/>
  <c r="CF96" i="9" s="1" a="1"/>
  <c r="CF96" i="9" s="1"/>
  <c r="CG97" i="9" s="1" a="1"/>
  <c r="CG97" i="9" s="1"/>
  <c r="CH98" i="9" s="1" a="1"/>
  <c r="CH98" i="9" s="1"/>
  <c r="CI99" i="9" s="1" a="1"/>
  <c r="CI99" i="9" s="1"/>
  <c r="CJ100" i="9" s="1" a="1"/>
  <c r="CJ100" i="9" s="1"/>
  <c r="CK101" i="9" s="1" a="1"/>
  <c r="CK101" i="9" s="1"/>
  <c r="C23" i="10"/>
  <c r="K29" i="9"/>
  <c r="L30" i="9" s="1" a="1"/>
  <c r="L30" i="9" s="1"/>
  <c r="M31" i="9" s="1" a="1"/>
  <c r="M31" i="9" s="1"/>
  <c r="N32" i="9" s="1" a="1"/>
  <c r="N32" i="9" s="1"/>
  <c r="O33" i="9" s="1" a="1"/>
  <c r="O33" i="9" s="1"/>
  <c r="P34" i="9" s="1" a="1"/>
  <c r="P34" i="9" s="1"/>
  <c r="Q35" i="9" s="1" a="1"/>
  <c r="Q35" i="9" s="1"/>
  <c r="R36" i="9" s="1" a="1"/>
  <c r="R36" i="9" s="1"/>
  <c r="S37" i="9" s="1" a="1"/>
  <c r="S37" i="9" s="1"/>
  <c r="T38" i="9" s="1" a="1"/>
  <c r="T38" i="9" s="1"/>
  <c r="U39" i="9" s="1" a="1"/>
  <c r="U39" i="9" s="1"/>
  <c r="V40" i="9" s="1" a="1"/>
  <c r="V40" i="9" s="1"/>
  <c r="W41" i="9" s="1" a="1"/>
  <c r="W41" i="9" s="1"/>
  <c r="X42" i="9" s="1" a="1"/>
  <c r="X42" i="9" s="1"/>
  <c r="Y43" i="9" s="1" a="1"/>
  <c r="Y43" i="9" s="1"/>
  <c r="Z44" i="9" s="1" a="1"/>
  <c r="Z44" i="9" s="1"/>
  <c r="AA45" i="9" s="1" a="1"/>
  <c r="AA45" i="9" s="1"/>
  <c r="AB46" i="9" s="1" a="1"/>
  <c r="AB46" i="9" s="1"/>
  <c r="AC47" i="9" s="1" a="1"/>
  <c r="AC47" i="9" s="1"/>
  <c r="AD48" i="9" s="1" a="1"/>
  <c r="AD48" i="9" s="1"/>
  <c r="AE49" i="9" s="1" a="1"/>
  <c r="AE49" i="9" s="1"/>
  <c r="AF50" i="9" s="1" a="1"/>
  <c r="AF50" i="9" s="1"/>
  <c r="AG51" i="9" s="1" a="1"/>
  <c r="AG51" i="9" s="1"/>
  <c r="AH52" i="9" s="1" a="1"/>
  <c r="AH52" i="9" s="1"/>
  <c r="AI53" i="9" s="1" a="1"/>
  <c r="AI53" i="9" s="1"/>
  <c r="AJ54" i="9" s="1" a="1"/>
  <c r="AJ54" i="9" s="1"/>
  <c r="AK55" i="9" s="1" a="1"/>
  <c r="AK55" i="9" s="1"/>
  <c r="AL56" i="9" s="1" a="1"/>
  <c r="AL56" i="9" s="1"/>
  <c r="AM57" i="9" s="1" a="1"/>
  <c r="AM57" i="9" s="1"/>
  <c r="AN58" i="9" s="1" a="1"/>
  <c r="AN58" i="9" s="1"/>
  <c r="AO59" i="9" s="1" a="1"/>
  <c r="AO59" i="9" s="1"/>
  <c r="AP60" i="9" s="1" a="1"/>
  <c r="AP60" i="9" s="1"/>
  <c r="AQ61" i="9" s="1" a="1"/>
  <c r="AQ61" i="9" s="1"/>
  <c r="AR62" i="9" s="1" a="1"/>
  <c r="AR62" i="9" s="1"/>
  <c r="AS63" i="9" s="1" a="1"/>
  <c r="AS63" i="9" s="1"/>
  <c r="AT64" i="9" s="1" a="1"/>
  <c r="AT64" i="9" s="1"/>
  <c r="AU65" i="9" s="1" a="1"/>
  <c r="AU65" i="9" s="1"/>
  <c r="AV66" i="9" s="1" a="1"/>
  <c r="AV66" i="9" s="1"/>
  <c r="AW67" i="9" s="1" a="1"/>
  <c r="AW67" i="9" s="1"/>
  <c r="AX68" i="9" s="1" a="1"/>
  <c r="AX68" i="9" s="1"/>
  <c r="AY69" i="9" s="1" a="1"/>
  <c r="AY69" i="9" s="1"/>
  <c r="AZ70" i="9" s="1" a="1"/>
  <c r="AZ70" i="9" s="1"/>
  <c r="BA71" i="9" s="1" a="1"/>
  <c r="BA71" i="9" s="1"/>
  <c r="BB72" i="9" s="1" a="1"/>
  <c r="BB72" i="9" s="1"/>
  <c r="BC73" i="9" s="1" a="1"/>
  <c r="BC73" i="9" s="1"/>
  <c r="BD74" i="9" s="1" a="1"/>
  <c r="BD74" i="9" s="1"/>
  <c r="BE75" i="9" s="1" a="1"/>
  <c r="BE75" i="9" s="1"/>
  <c r="BF76" i="9" s="1" a="1"/>
  <c r="BF76" i="9" s="1"/>
  <c r="BG77" i="9" s="1" a="1"/>
  <c r="BG77" i="9" s="1"/>
  <c r="BH78" i="9" s="1" a="1"/>
  <c r="BH78" i="9" s="1"/>
  <c r="BI79" i="9" s="1" a="1"/>
  <c r="BI79" i="9" s="1"/>
  <c r="BJ80" i="9" s="1" a="1"/>
  <c r="BJ80" i="9" s="1"/>
  <c r="BK81" i="9" s="1" a="1"/>
  <c r="BK81" i="9" s="1"/>
  <c r="BL82" i="9" s="1" a="1"/>
  <c r="BL82" i="9" s="1"/>
  <c r="BM83" i="9" s="1" a="1"/>
  <c r="BM83" i="9" s="1"/>
  <c r="BN84" i="9" s="1" a="1"/>
  <c r="BN84" i="9" s="1"/>
  <c r="BO85" i="9" s="1" a="1"/>
  <c r="BO85" i="9" s="1"/>
  <c r="BP86" i="9" s="1" a="1"/>
  <c r="BP86" i="9" s="1"/>
  <c r="BQ87" i="9" s="1" a="1"/>
  <c r="BQ87" i="9" s="1"/>
  <c r="BR88" i="9" s="1" a="1"/>
  <c r="BR88" i="9" s="1"/>
  <c r="BS89" i="9" s="1" a="1"/>
  <c r="BS89" i="9" s="1"/>
  <c r="BT90" i="9" s="1" a="1"/>
  <c r="BT90" i="9" s="1"/>
  <c r="BU91" i="9" s="1" a="1"/>
  <c r="BU91" i="9" s="1"/>
  <c r="BV92" i="9" s="1" a="1"/>
  <c r="BV92" i="9" s="1"/>
  <c r="BW93" i="9" s="1" a="1"/>
  <c r="BW93" i="9" s="1"/>
  <c r="BX94" i="9" s="1" a="1"/>
  <c r="BX94" i="9" s="1"/>
  <c r="BY95" i="9" s="1" a="1"/>
  <c r="BY95" i="9" s="1"/>
  <c r="BZ96" i="9" s="1" a="1"/>
  <c r="BZ96" i="9" s="1"/>
  <c r="CA97" i="9" s="1" a="1"/>
  <c r="CA97" i="9" s="1"/>
  <c r="CB98" i="9" s="1" a="1"/>
  <c r="CB98" i="9" s="1"/>
  <c r="CC99" i="9" s="1" a="1"/>
  <c r="CC99" i="9" s="1"/>
  <c r="CD100" i="9" s="1" a="1"/>
  <c r="CD100" i="9" s="1"/>
  <c r="CE101" i="9" s="1" a="1"/>
  <c r="CE101" i="9" s="1"/>
  <c r="C29" i="10"/>
  <c r="K36" i="9"/>
  <c r="L37" i="9" s="1" a="1"/>
  <c r="L37" i="9" s="1"/>
  <c r="M38" i="9" s="1" a="1"/>
  <c r="M38" i="9" s="1"/>
  <c r="N39" i="9" s="1" a="1"/>
  <c r="N39" i="9" s="1"/>
  <c r="O40" i="9" s="1" a="1"/>
  <c r="O40" i="9" s="1"/>
  <c r="P41" i="9" s="1" a="1"/>
  <c r="P41" i="9" s="1"/>
  <c r="Q42" i="9" s="1" a="1"/>
  <c r="Q42" i="9" s="1"/>
  <c r="R43" i="9" s="1" a="1"/>
  <c r="R43" i="9" s="1"/>
  <c r="S44" i="9" s="1" a="1"/>
  <c r="S44" i="9" s="1"/>
  <c r="T45" i="9" s="1" a="1"/>
  <c r="T45" i="9" s="1"/>
  <c r="U46" i="9" s="1" a="1"/>
  <c r="U46" i="9" s="1"/>
  <c r="V47" i="9" s="1" a="1"/>
  <c r="V47" i="9" s="1"/>
  <c r="W48" i="9" s="1" a="1"/>
  <c r="W48" i="9" s="1"/>
  <c r="X49" i="9" s="1" a="1"/>
  <c r="X49" i="9" s="1"/>
  <c r="Y50" i="9" s="1" a="1"/>
  <c r="Y50" i="9" s="1"/>
  <c r="Z51" i="9" s="1" a="1"/>
  <c r="Z51" i="9" s="1"/>
  <c r="AA52" i="9" s="1" a="1"/>
  <c r="AA52" i="9" s="1"/>
  <c r="AB53" i="9" s="1" a="1"/>
  <c r="AB53" i="9" s="1"/>
  <c r="AC54" i="9" s="1" a="1"/>
  <c r="AC54" i="9" s="1"/>
  <c r="AD55" i="9" s="1" a="1"/>
  <c r="AD55" i="9" s="1"/>
  <c r="AE56" i="9" s="1" a="1"/>
  <c r="AE56" i="9" s="1"/>
  <c r="AF57" i="9" s="1" a="1"/>
  <c r="AF57" i="9" s="1"/>
  <c r="AG58" i="9" s="1" a="1"/>
  <c r="AG58" i="9" s="1"/>
  <c r="AH59" i="9" s="1" a="1"/>
  <c r="AH59" i="9" s="1"/>
  <c r="AI60" i="9" s="1" a="1"/>
  <c r="AI60" i="9" s="1"/>
  <c r="AJ61" i="9" s="1" a="1"/>
  <c r="AJ61" i="9" s="1"/>
  <c r="AK62" i="9" s="1" a="1"/>
  <c r="AK62" i="9" s="1"/>
  <c r="AL63" i="9" s="1" a="1"/>
  <c r="AL63" i="9" s="1"/>
  <c r="AM64" i="9" s="1" a="1"/>
  <c r="AM64" i="9" s="1"/>
  <c r="AN65" i="9" s="1" a="1"/>
  <c r="AN65" i="9" s="1"/>
  <c r="AO66" i="9" s="1" a="1"/>
  <c r="AO66" i="9" s="1"/>
  <c r="AP67" i="9" s="1" a="1"/>
  <c r="AP67" i="9" s="1"/>
  <c r="AQ68" i="9" s="1" a="1"/>
  <c r="AQ68" i="9" s="1"/>
  <c r="AR69" i="9" s="1" a="1"/>
  <c r="AR69" i="9" s="1"/>
  <c r="AS70" i="9" s="1" a="1"/>
  <c r="AS70" i="9" s="1"/>
  <c r="AT71" i="9" s="1" a="1"/>
  <c r="AT71" i="9" s="1"/>
  <c r="AU72" i="9" s="1" a="1"/>
  <c r="AU72" i="9" s="1"/>
  <c r="AV73" i="9" s="1" a="1"/>
  <c r="AV73" i="9" s="1"/>
  <c r="AW74" i="9" s="1" a="1"/>
  <c r="AW74" i="9" s="1"/>
  <c r="AX75" i="9" s="1" a="1"/>
  <c r="AX75" i="9" s="1"/>
  <c r="AY76" i="9" s="1" a="1"/>
  <c r="AY76" i="9" s="1"/>
  <c r="AZ77" i="9" s="1" a="1"/>
  <c r="AZ77" i="9" s="1"/>
  <c r="BA78" i="9" s="1" a="1"/>
  <c r="BA78" i="9" s="1"/>
  <c r="BB79" i="9" s="1" a="1"/>
  <c r="BB79" i="9" s="1"/>
  <c r="BC80" i="9" s="1" a="1"/>
  <c r="BC80" i="9" s="1"/>
  <c r="BD81" i="9" s="1" a="1"/>
  <c r="BD81" i="9" s="1"/>
  <c r="BE82" i="9" s="1" a="1"/>
  <c r="BE82" i="9" s="1"/>
  <c r="BF83" i="9" s="1" a="1"/>
  <c r="BF83" i="9" s="1"/>
  <c r="BG84" i="9" s="1" a="1"/>
  <c r="BG84" i="9" s="1"/>
  <c r="BH85" i="9" s="1" a="1"/>
  <c r="BH85" i="9" s="1"/>
  <c r="BI86" i="9" s="1" a="1"/>
  <c r="BI86" i="9" s="1"/>
  <c r="BJ87" i="9" s="1" a="1"/>
  <c r="BJ87" i="9" s="1"/>
  <c r="BK88" i="9" s="1" a="1"/>
  <c r="BK88" i="9" s="1"/>
  <c r="BL89" i="9" s="1" a="1"/>
  <c r="BL89" i="9" s="1"/>
  <c r="BM90" i="9" s="1" a="1"/>
  <c r="BM90" i="9" s="1"/>
  <c r="BN91" i="9" s="1" a="1"/>
  <c r="BN91" i="9" s="1"/>
  <c r="BO92" i="9" s="1" a="1"/>
  <c r="BO92" i="9" s="1"/>
  <c r="BP93" i="9" s="1" a="1"/>
  <c r="BP93" i="9" s="1"/>
  <c r="BQ94" i="9" s="1" a="1"/>
  <c r="BQ94" i="9" s="1"/>
  <c r="BR95" i="9" s="1" a="1"/>
  <c r="BR95" i="9" s="1"/>
  <c r="BS96" i="9" s="1" a="1"/>
  <c r="BS96" i="9" s="1"/>
  <c r="BT97" i="9" s="1" a="1"/>
  <c r="BT97" i="9" s="1"/>
  <c r="BU98" i="9" s="1" a="1"/>
  <c r="BU98" i="9" s="1"/>
  <c r="BV99" i="9" s="1" a="1"/>
  <c r="BV99" i="9" s="1"/>
  <c r="BW100" i="9" s="1" a="1"/>
  <c r="BW100" i="9" s="1"/>
  <c r="BX101" i="9" s="1" a="1"/>
  <c r="BX101" i="9" s="1"/>
  <c r="C36" i="10"/>
  <c r="K46" i="9"/>
  <c r="L47" i="9" s="1" a="1"/>
  <c r="L47" i="9" s="1"/>
  <c r="M48" i="9" s="1" a="1"/>
  <c r="M48" i="9" s="1"/>
  <c r="N49" i="9" s="1" a="1"/>
  <c r="N49" i="9" s="1"/>
  <c r="O50" i="9" s="1" a="1"/>
  <c r="O50" i="9" s="1"/>
  <c r="P51" i="9" s="1" a="1"/>
  <c r="P51" i="9" s="1"/>
  <c r="Q52" i="9" s="1" a="1"/>
  <c r="Q52" i="9" s="1"/>
  <c r="R53" i="9" s="1" a="1"/>
  <c r="R53" i="9" s="1"/>
  <c r="S54" i="9" s="1" a="1"/>
  <c r="S54" i="9" s="1"/>
  <c r="T55" i="9" s="1" a="1"/>
  <c r="T55" i="9" s="1"/>
  <c r="U56" i="9" s="1" a="1"/>
  <c r="U56" i="9" s="1"/>
  <c r="V57" i="9" s="1" a="1"/>
  <c r="V57" i="9" s="1"/>
  <c r="W58" i="9" s="1" a="1"/>
  <c r="W58" i="9" s="1"/>
  <c r="X59" i="9" s="1" a="1"/>
  <c r="X59" i="9" s="1"/>
  <c r="Y60" i="9" s="1" a="1"/>
  <c r="Y60" i="9" s="1"/>
  <c r="Z61" i="9" s="1" a="1"/>
  <c r="Z61" i="9" s="1"/>
  <c r="AA62" i="9" s="1" a="1"/>
  <c r="AA62" i="9" s="1"/>
  <c r="AB63" i="9" s="1" a="1"/>
  <c r="AB63" i="9" s="1"/>
  <c r="AC64" i="9" s="1" a="1"/>
  <c r="AC64" i="9" s="1"/>
  <c r="AD65" i="9" s="1" a="1"/>
  <c r="AD65" i="9" s="1"/>
  <c r="AE66" i="9" s="1" a="1"/>
  <c r="AE66" i="9" s="1"/>
  <c r="AF67" i="9" s="1" a="1"/>
  <c r="AF67" i="9" s="1"/>
  <c r="AG68" i="9" s="1" a="1"/>
  <c r="AG68" i="9" s="1"/>
  <c r="AH69" i="9" s="1" a="1"/>
  <c r="AH69" i="9" s="1"/>
  <c r="AI70" i="9" s="1" a="1"/>
  <c r="AI70" i="9" s="1"/>
  <c r="AJ71" i="9" s="1" a="1"/>
  <c r="AJ71" i="9" s="1"/>
  <c r="AK72" i="9" s="1" a="1"/>
  <c r="AK72" i="9" s="1"/>
  <c r="AL73" i="9" s="1" a="1"/>
  <c r="AL73" i="9" s="1"/>
  <c r="AM74" i="9" s="1" a="1"/>
  <c r="AM74" i="9" s="1"/>
  <c r="AN75" i="9" s="1" a="1"/>
  <c r="AN75" i="9" s="1"/>
  <c r="AO76" i="9" s="1" a="1"/>
  <c r="AO76" i="9" s="1"/>
  <c r="AP77" i="9" s="1" a="1"/>
  <c r="AP77" i="9" s="1"/>
  <c r="AQ78" i="9" s="1" a="1"/>
  <c r="AQ78" i="9" s="1"/>
  <c r="AR79" i="9" s="1" a="1"/>
  <c r="AR79" i="9" s="1"/>
  <c r="AS80" i="9" s="1" a="1"/>
  <c r="AS80" i="9" s="1"/>
  <c r="AT81" i="9" s="1" a="1"/>
  <c r="AT81" i="9" s="1"/>
  <c r="AU82" i="9" s="1" a="1"/>
  <c r="AU82" i="9" s="1"/>
  <c r="AV83" i="9" s="1" a="1"/>
  <c r="AV83" i="9" s="1"/>
  <c r="AW84" i="9" s="1" a="1"/>
  <c r="AW84" i="9" s="1"/>
  <c r="AX85" i="9" s="1" a="1"/>
  <c r="AX85" i="9" s="1"/>
  <c r="AY86" i="9" s="1" a="1"/>
  <c r="AY86" i="9" s="1"/>
  <c r="AZ87" i="9" s="1" a="1"/>
  <c r="AZ87" i="9" s="1"/>
  <c r="BA88" i="9" s="1" a="1"/>
  <c r="BA88" i="9" s="1"/>
  <c r="BB89" i="9" s="1" a="1"/>
  <c r="BB89" i="9" s="1"/>
  <c r="BC90" i="9" s="1" a="1"/>
  <c r="BC90" i="9" s="1"/>
  <c r="BD91" i="9" s="1" a="1"/>
  <c r="BD91" i="9" s="1"/>
  <c r="BE92" i="9" s="1" a="1"/>
  <c r="BE92" i="9" s="1"/>
  <c r="BF93" i="9" s="1" a="1"/>
  <c r="BF93" i="9" s="1"/>
  <c r="BG94" i="9" s="1" a="1"/>
  <c r="BG94" i="9" s="1"/>
  <c r="BH95" i="9" s="1" a="1"/>
  <c r="BH95" i="9" s="1"/>
  <c r="BI96" i="9" s="1" a="1"/>
  <c r="BI96" i="9" s="1"/>
  <c r="BJ97" i="9" s="1" a="1"/>
  <c r="BJ97" i="9" s="1"/>
  <c r="BK98" i="9" s="1" a="1"/>
  <c r="BK98" i="9" s="1"/>
  <c r="BL99" i="9" s="1" a="1"/>
  <c r="BL99" i="9" s="1"/>
  <c r="BM100" i="9" s="1" a="1"/>
  <c r="BM100" i="9" s="1"/>
  <c r="BN101" i="9" s="1" a="1"/>
  <c r="BN101" i="9" s="1"/>
  <c r="C46" i="10"/>
  <c r="K51" i="9"/>
  <c r="L52" i="9" s="1" a="1"/>
  <c r="L52" i="9" s="1"/>
  <c r="M53" i="9" s="1" a="1"/>
  <c r="M53" i="9" s="1"/>
  <c r="N54" i="9" s="1" a="1"/>
  <c r="N54" i="9" s="1"/>
  <c r="O55" i="9" s="1" a="1"/>
  <c r="O55" i="9" s="1"/>
  <c r="P56" i="9" s="1" a="1"/>
  <c r="P56" i="9" s="1"/>
  <c r="Q57" i="9" s="1" a="1"/>
  <c r="Q57" i="9" s="1"/>
  <c r="R58" i="9" s="1" a="1"/>
  <c r="R58" i="9" s="1"/>
  <c r="S59" i="9" s="1" a="1"/>
  <c r="S59" i="9" s="1"/>
  <c r="T60" i="9" s="1" a="1"/>
  <c r="T60" i="9" s="1"/>
  <c r="U61" i="9" s="1" a="1"/>
  <c r="U61" i="9" s="1"/>
  <c r="V62" i="9" s="1" a="1"/>
  <c r="V62" i="9" s="1"/>
  <c r="W63" i="9" s="1" a="1"/>
  <c r="W63" i="9" s="1"/>
  <c r="X64" i="9" s="1" a="1"/>
  <c r="X64" i="9" s="1"/>
  <c r="Y65" i="9" s="1" a="1"/>
  <c r="Y65" i="9" s="1"/>
  <c r="Z66" i="9" s="1" a="1"/>
  <c r="Z66" i="9" s="1"/>
  <c r="AA67" i="9" s="1" a="1"/>
  <c r="AA67" i="9" s="1"/>
  <c r="AB68" i="9" s="1" a="1"/>
  <c r="AB68" i="9" s="1"/>
  <c r="AC69" i="9" s="1" a="1"/>
  <c r="AC69" i="9" s="1"/>
  <c r="AD70" i="9" s="1" a="1"/>
  <c r="AD70" i="9" s="1"/>
  <c r="AE71" i="9" s="1" a="1"/>
  <c r="AE71" i="9" s="1"/>
  <c r="AF72" i="9" s="1" a="1"/>
  <c r="AF72" i="9" s="1"/>
  <c r="AG73" i="9" s="1" a="1"/>
  <c r="AG73" i="9" s="1"/>
  <c r="AH74" i="9" s="1" a="1"/>
  <c r="AH74" i="9" s="1"/>
  <c r="AI75" i="9" s="1" a="1"/>
  <c r="AI75" i="9" s="1"/>
  <c r="AJ76" i="9" s="1" a="1"/>
  <c r="AJ76" i="9" s="1"/>
  <c r="AK77" i="9" s="1" a="1"/>
  <c r="AK77" i="9" s="1"/>
  <c r="AL78" i="9" s="1" a="1"/>
  <c r="AL78" i="9" s="1"/>
  <c r="AM79" i="9" s="1" a="1"/>
  <c r="AM79" i="9" s="1"/>
  <c r="AN80" i="9" s="1" a="1"/>
  <c r="AN80" i="9" s="1"/>
  <c r="AO81" i="9" s="1" a="1"/>
  <c r="AO81" i="9" s="1"/>
  <c r="AP82" i="9" s="1" a="1"/>
  <c r="AP82" i="9" s="1"/>
  <c r="AQ83" i="9" s="1" a="1"/>
  <c r="AQ83" i="9" s="1"/>
  <c r="AR84" i="9" s="1" a="1"/>
  <c r="AR84" i="9" s="1"/>
  <c r="AS85" i="9" s="1" a="1"/>
  <c r="AS85" i="9" s="1"/>
  <c r="AT86" i="9" s="1" a="1"/>
  <c r="AT86" i="9" s="1"/>
  <c r="AU87" i="9" s="1" a="1"/>
  <c r="AU87" i="9" s="1"/>
  <c r="AV88" i="9" s="1" a="1"/>
  <c r="AV88" i="9" s="1"/>
  <c r="AW89" i="9" s="1" a="1"/>
  <c r="AW89" i="9" s="1"/>
  <c r="AX90" i="9" s="1" a="1"/>
  <c r="AX90" i="9" s="1"/>
  <c r="AY91" i="9" s="1" a="1"/>
  <c r="AY91" i="9" s="1"/>
  <c r="AZ92" i="9" s="1" a="1"/>
  <c r="AZ92" i="9" s="1"/>
  <c r="BA93" i="9" s="1" a="1"/>
  <c r="BA93" i="9" s="1"/>
  <c r="BB94" i="9" s="1" a="1"/>
  <c r="BB94" i="9" s="1"/>
  <c r="BC95" i="9" s="1" a="1"/>
  <c r="BC95" i="9" s="1"/>
  <c r="BD96" i="9" s="1" a="1"/>
  <c r="BD96" i="9" s="1"/>
  <c r="BE97" i="9" s="1" a="1"/>
  <c r="BE97" i="9" s="1"/>
  <c r="BF98" i="9" s="1" a="1"/>
  <c r="BF98" i="9" s="1"/>
  <c r="BG99" i="9" s="1" a="1"/>
  <c r="BG99" i="9" s="1"/>
  <c r="BH100" i="9" s="1" a="1"/>
  <c r="BH100" i="9" s="1"/>
  <c r="BI101" i="9" s="1" a="1"/>
  <c r="BI101" i="9" s="1"/>
  <c r="C51" i="10"/>
  <c r="K56" i="9"/>
  <c r="L57" i="9" s="1" a="1"/>
  <c r="L57" i="9" s="1"/>
  <c r="M58" i="9" s="1" a="1"/>
  <c r="M58" i="9" s="1"/>
  <c r="N59" i="9" s="1" a="1"/>
  <c r="N59" i="9" s="1"/>
  <c r="O60" i="9" s="1" a="1"/>
  <c r="O60" i="9" s="1"/>
  <c r="P61" i="9" s="1" a="1"/>
  <c r="P61" i="9" s="1"/>
  <c r="Q62" i="9" s="1" a="1"/>
  <c r="Q62" i="9" s="1"/>
  <c r="R63" i="9" s="1" a="1"/>
  <c r="R63" i="9" s="1"/>
  <c r="S64" i="9" s="1" a="1"/>
  <c r="S64" i="9" s="1"/>
  <c r="T65" i="9" s="1" a="1"/>
  <c r="T65" i="9" s="1"/>
  <c r="U66" i="9" s="1" a="1"/>
  <c r="U66" i="9" s="1"/>
  <c r="V67" i="9" s="1" a="1"/>
  <c r="V67" i="9" s="1"/>
  <c r="W68" i="9" s="1" a="1"/>
  <c r="W68" i="9" s="1"/>
  <c r="X69" i="9" s="1" a="1"/>
  <c r="X69" i="9" s="1"/>
  <c r="Y70" i="9" s="1" a="1"/>
  <c r="Y70" i="9" s="1"/>
  <c r="Z71" i="9" s="1" a="1"/>
  <c r="Z71" i="9" s="1"/>
  <c r="AA72" i="9" s="1" a="1"/>
  <c r="AA72" i="9" s="1"/>
  <c r="AB73" i="9" s="1" a="1"/>
  <c r="AB73" i="9" s="1"/>
  <c r="AC74" i="9" s="1" a="1"/>
  <c r="AC74" i="9" s="1"/>
  <c r="AD75" i="9" s="1" a="1"/>
  <c r="AD75" i="9" s="1"/>
  <c r="AE76" i="9" s="1" a="1"/>
  <c r="AE76" i="9" s="1"/>
  <c r="AF77" i="9" s="1" a="1"/>
  <c r="AF77" i="9" s="1"/>
  <c r="AG78" i="9" s="1" a="1"/>
  <c r="AG78" i="9" s="1"/>
  <c r="AH79" i="9" s="1" a="1"/>
  <c r="AH79" i="9" s="1"/>
  <c r="AI80" i="9" s="1" a="1"/>
  <c r="AI80" i="9" s="1"/>
  <c r="AJ81" i="9" s="1" a="1"/>
  <c r="AJ81" i="9" s="1"/>
  <c r="AK82" i="9" s="1" a="1"/>
  <c r="AK82" i="9" s="1"/>
  <c r="AL83" i="9" s="1" a="1"/>
  <c r="AL83" i="9" s="1"/>
  <c r="AM84" i="9" s="1" a="1"/>
  <c r="AM84" i="9" s="1"/>
  <c r="AN85" i="9" s="1" a="1"/>
  <c r="AN85" i="9" s="1"/>
  <c r="AO86" i="9" s="1" a="1"/>
  <c r="AO86" i="9" s="1"/>
  <c r="AP87" i="9" s="1" a="1"/>
  <c r="AP87" i="9" s="1"/>
  <c r="AQ88" i="9" s="1" a="1"/>
  <c r="AQ88" i="9" s="1"/>
  <c r="AR89" i="9" s="1" a="1"/>
  <c r="AR89" i="9" s="1"/>
  <c r="AS90" i="9" s="1" a="1"/>
  <c r="AS90" i="9" s="1"/>
  <c r="AT91" i="9" s="1" a="1"/>
  <c r="AT91" i="9" s="1"/>
  <c r="AU92" i="9" s="1" a="1"/>
  <c r="AU92" i="9" s="1"/>
  <c r="AV93" i="9" s="1" a="1"/>
  <c r="AV93" i="9" s="1"/>
  <c r="AW94" i="9" s="1" a="1"/>
  <c r="AW94" i="9" s="1"/>
  <c r="AX95" i="9" s="1" a="1"/>
  <c r="AX95" i="9" s="1"/>
  <c r="AY96" i="9" s="1" a="1"/>
  <c r="AY96" i="9" s="1"/>
  <c r="AZ97" i="9" s="1" a="1"/>
  <c r="AZ97" i="9" s="1"/>
  <c r="BA98" i="9" s="1" a="1"/>
  <c r="BA98" i="9" s="1"/>
  <c r="BB99" i="9" s="1" a="1"/>
  <c r="BB99" i="9" s="1"/>
  <c r="BC100" i="9" s="1" a="1"/>
  <c r="BC100" i="9" s="1"/>
  <c r="BD101" i="9" s="1" a="1"/>
  <c r="BD101" i="9" s="1"/>
  <c r="C56" i="10"/>
  <c r="D56" i="10" s="1"/>
  <c r="K68" i="9"/>
  <c r="L69" i="9" s="1" a="1"/>
  <c r="L69" i="9" s="1"/>
  <c r="M70" i="9" s="1" a="1"/>
  <c r="M70" i="9" s="1"/>
  <c r="N71" i="9" s="1" a="1"/>
  <c r="N71" i="9" s="1"/>
  <c r="O72" i="9" s="1" a="1"/>
  <c r="O72" i="9" s="1"/>
  <c r="P73" i="9" s="1" a="1"/>
  <c r="P73" i="9" s="1"/>
  <c r="Q74" i="9" s="1" a="1"/>
  <c r="Q74" i="9" s="1"/>
  <c r="R75" i="9" s="1" a="1"/>
  <c r="R75" i="9" s="1"/>
  <c r="S76" i="9" s="1" a="1"/>
  <c r="S76" i="9" s="1"/>
  <c r="T77" i="9" s="1" a="1"/>
  <c r="T77" i="9" s="1"/>
  <c r="U78" i="9" s="1" a="1"/>
  <c r="U78" i="9" s="1"/>
  <c r="V79" i="9" s="1" a="1"/>
  <c r="V79" i="9" s="1"/>
  <c r="W80" i="9" s="1" a="1"/>
  <c r="W80" i="9" s="1"/>
  <c r="X81" i="9" s="1" a="1"/>
  <c r="X81" i="9" s="1"/>
  <c r="Y82" i="9" s="1" a="1"/>
  <c r="Y82" i="9" s="1"/>
  <c r="Z83" i="9" s="1" a="1"/>
  <c r="Z83" i="9" s="1"/>
  <c r="AA84" i="9" s="1" a="1"/>
  <c r="AA84" i="9" s="1"/>
  <c r="AB85" i="9" s="1" a="1"/>
  <c r="AB85" i="9" s="1"/>
  <c r="AC86" i="9" s="1" a="1"/>
  <c r="AC86" i="9" s="1"/>
  <c r="AD87" i="9" s="1" a="1"/>
  <c r="AD87" i="9" s="1"/>
  <c r="AE88" i="9" s="1" a="1"/>
  <c r="AE88" i="9" s="1"/>
  <c r="AF89" i="9" s="1" a="1"/>
  <c r="AF89" i="9" s="1"/>
  <c r="AG90" i="9" s="1" a="1"/>
  <c r="AG90" i="9" s="1"/>
  <c r="AH91" i="9" s="1" a="1"/>
  <c r="AH91" i="9" s="1"/>
  <c r="AI92" i="9" s="1" a="1"/>
  <c r="AI92" i="9" s="1"/>
  <c r="AJ93" i="9" s="1" a="1"/>
  <c r="AJ93" i="9" s="1"/>
  <c r="AK94" i="9" s="1" a="1"/>
  <c r="AK94" i="9" s="1"/>
  <c r="AL95" i="9" s="1" a="1"/>
  <c r="AL95" i="9" s="1"/>
  <c r="AM96" i="9" s="1" a="1"/>
  <c r="AM96" i="9" s="1"/>
  <c r="AN97" i="9" s="1" a="1"/>
  <c r="AN97" i="9" s="1"/>
  <c r="AO98" i="9" s="1" a="1"/>
  <c r="AO98" i="9" s="1"/>
  <c r="AP99" i="9" s="1" a="1"/>
  <c r="AP99" i="9" s="1"/>
  <c r="AQ100" i="9" s="1" a="1"/>
  <c r="AQ100" i="9" s="1"/>
  <c r="AR101" i="9" s="1" a="1"/>
  <c r="AR101" i="9" s="1"/>
  <c r="C68" i="10"/>
  <c r="D68" i="10" s="1"/>
  <c r="K72" i="9"/>
  <c r="L73" i="9" s="1" a="1"/>
  <c r="L73" i="9" s="1"/>
  <c r="M74" i="9" s="1" a="1"/>
  <c r="M74" i="9" s="1"/>
  <c r="N75" i="9" s="1" a="1"/>
  <c r="N75" i="9" s="1"/>
  <c r="O76" i="9" s="1" a="1"/>
  <c r="O76" i="9" s="1"/>
  <c r="P77" i="9" s="1" a="1"/>
  <c r="P77" i="9" s="1"/>
  <c r="Q78" i="9" s="1" a="1"/>
  <c r="Q78" i="9" s="1"/>
  <c r="R79" i="9" s="1" a="1"/>
  <c r="R79" i="9" s="1"/>
  <c r="S80" i="9" s="1" a="1"/>
  <c r="S80" i="9" s="1"/>
  <c r="T81" i="9" s="1" a="1"/>
  <c r="T81" i="9" s="1"/>
  <c r="U82" i="9" s="1" a="1"/>
  <c r="U82" i="9" s="1"/>
  <c r="V83" i="9" s="1" a="1"/>
  <c r="V83" i="9" s="1"/>
  <c r="W84" i="9" s="1" a="1"/>
  <c r="W84" i="9" s="1"/>
  <c r="X85" i="9" s="1" a="1"/>
  <c r="X85" i="9" s="1"/>
  <c r="Y86" i="9" s="1" a="1"/>
  <c r="Y86" i="9" s="1"/>
  <c r="Z87" i="9" s="1" a="1"/>
  <c r="Z87" i="9" s="1"/>
  <c r="AA88" i="9" s="1" a="1"/>
  <c r="AA88" i="9" s="1"/>
  <c r="AB89" i="9" s="1" a="1"/>
  <c r="AB89" i="9" s="1"/>
  <c r="AC90" i="9" s="1" a="1"/>
  <c r="AC90" i="9" s="1"/>
  <c r="AD91" i="9" s="1" a="1"/>
  <c r="AD91" i="9" s="1"/>
  <c r="AE92" i="9" s="1" a="1"/>
  <c r="AE92" i="9" s="1"/>
  <c r="AF93" i="9" s="1" a="1"/>
  <c r="AF93" i="9" s="1"/>
  <c r="AG94" i="9" s="1" a="1"/>
  <c r="AG94" i="9" s="1"/>
  <c r="AH95" i="9" s="1" a="1"/>
  <c r="AH95" i="9" s="1"/>
  <c r="AI96" i="9" s="1" a="1"/>
  <c r="AI96" i="9" s="1"/>
  <c r="AJ97" i="9" s="1" a="1"/>
  <c r="AJ97" i="9" s="1"/>
  <c r="AK98" i="9" s="1" a="1"/>
  <c r="AK98" i="9" s="1"/>
  <c r="AL99" i="9" s="1" a="1"/>
  <c r="AL99" i="9" s="1"/>
  <c r="AM100" i="9" s="1" a="1"/>
  <c r="AM100" i="9" s="1"/>
  <c r="AN101" i="9" s="1" a="1"/>
  <c r="AN101" i="9" s="1"/>
  <c r="C72" i="10"/>
  <c r="D72" i="10" s="1"/>
  <c r="K92" i="9"/>
  <c r="L93" i="9" s="1" a="1"/>
  <c r="L93" i="9" s="1"/>
  <c r="M94" i="9" s="1" a="1"/>
  <c r="M94" i="9" s="1"/>
  <c r="N95" i="9" s="1" a="1"/>
  <c r="N95" i="9" s="1"/>
  <c r="O96" i="9" s="1" a="1"/>
  <c r="O96" i="9" s="1"/>
  <c r="P97" i="9" s="1" a="1"/>
  <c r="P97" i="9" s="1"/>
  <c r="Q98" i="9" s="1" a="1"/>
  <c r="Q98" i="9" s="1"/>
  <c r="R99" i="9" s="1" a="1"/>
  <c r="R99" i="9" s="1"/>
  <c r="S100" i="9" s="1" a="1"/>
  <c r="S100" i="9" s="1"/>
  <c r="T101" i="9" s="1" a="1"/>
  <c r="T101" i="9" s="1"/>
  <c r="C92" i="10"/>
  <c r="D92" i="10" s="1"/>
  <c r="K98" i="9"/>
  <c r="L99" i="9" s="1" a="1"/>
  <c r="L99" i="9" s="1"/>
  <c r="M100" i="9" s="1" a="1"/>
  <c r="M100" i="9" s="1"/>
  <c r="N101" i="9" s="1" a="1"/>
  <c r="N101" i="9" s="1"/>
  <c r="C98" i="10"/>
  <c r="D98" i="10" s="1"/>
  <c r="K95" i="9"/>
  <c r="L96" i="9" s="1" a="1"/>
  <c r="L96" i="9" s="1"/>
  <c r="M97" i="9" s="1" a="1"/>
  <c r="M97" i="9" s="1"/>
  <c r="N98" i="9" s="1" a="1"/>
  <c r="N98" i="9" s="1"/>
  <c r="O99" i="9" s="1" a="1"/>
  <c r="O99" i="9" s="1"/>
  <c r="P100" i="9" s="1" a="1"/>
  <c r="P100" i="9" s="1"/>
  <c r="Q101" i="9" s="1" a="1"/>
  <c r="Q101" i="9" s="1"/>
  <c r="C95" i="10"/>
  <c r="D95" i="10" s="1"/>
  <c r="K40" i="9"/>
  <c r="L41" i="9" s="1" a="1"/>
  <c r="L41" i="9" s="1"/>
  <c r="M42" i="9" s="1" a="1"/>
  <c r="M42" i="9" s="1"/>
  <c r="N43" i="9" s="1" a="1"/>
  <c r="N43" i="9" s="1"/>
  <c r="O44" i="9" s="1" a="1"/>
  <c r="O44" i="9" s="1"/>
  <c r="P45" i="9" s="1" a="1"/>
  <c r="P45" i="9" s="1"/>
  <c r="Q46" i="9" s="1" a="1"/>
  <c r="Q46" i="9" s="1"/>
  <c r="R47" i="9" s="1" a="1"/>
  <c r="R47" i="9" s="1"/>
  <c r="S48" i="9" s="1" a="1"/>
  <c r="S48" i="9" s="1"/>
  <c r="T49" i="9" s="1" a="1"/>
  <c r="T49" i="9" s="1"/>
  <c r="U50" i="9" s="1" a="1"/>
  <c r="U50" i="9" s="1"/>
  <c r="V51" i="9" s="1" a="1"/>
  <c r="V51" i="9" s="1"/>
  <c r="W52" i="9" s="1" a="1"/>
  <c r="W52" i="9" s="1"/>
  <c r="X53" i="9" s="1" a="1"/>
  <c r="X53" i="9" s="1"/>
  <c r="Y54" i="9" s="1" a="1"/>
  <c r="Y54" i="9" s="1"/>
  <c r="Z55" i="9" s="1" a="1"/>
  <c r="Z55" i="9" s="1"/>
  <c r="AA56" i="9" s="1" a="1"/>
  <c r="AA56" i="9" s="1"/>
  <c r="AB57" i="9" s="1" a="1"/>
  <c r="AB57" i="9" s="1"/>
  <c r="AC58" i="9" s="1" a="1"/>
  <c r="AC58" i="9" s="1"/>
  <c r="AD59" i="9" s="1" a="1"/>
  <c r="AD59" i="9" s="1"/>
  <c r="AE60" i="9" s="1" a="1"/>
  <c r="AE60" i="9" s="1"/>
  <c r="AF61" i="9" s="1" a="1"/>
  <c r="AF61" i="9" s="1"/>
  <c r="AG62" i="9" s="1" a="1"/>
  <c r="AG62" i="9" s="1"/>
  <c r="AH63" i="9" s="1" a="1"/>
  <c r="AH63" i="9" s="1"/>
  <c r="AI64" i="9" s="1" a="1"/>
  <c r="AI64" i="9" s="1"/>
  <c r="AJ65" i="9" s="1" a="1"/>
  <c r="AJ65" i="9" s="1"/>
  <c r="AK66" i="9" s="1" a="1"/>
  <c r="AK66" i="9" s="1"/>
  <c r="AL67" i="9" s="1" a="1"/>
  <c r="AL67" i="9" s="1"/>
  <c r="AM68" i="9" s="1" a="1"/>
  <c r="AM68" i="9" s="1"/>
  <c r="AN69" i="9" s="1" a="1"/>
  <c r="AN69" i="9" s="1"/>
  <c r="AO70" i="9" s="1" a="1"/>
  <c r="AO70" i="9" s="1"/>
  <c r="AP71" i="9" s="1" a="1"/>
  <c r="AP71" i="9" s="1"/>
  <c r="AQ72" i="9" s="1" a="1"/>
  <c r="AQ72" i="9" s="1"/>
  <c r="AR73" i="9" s="1" a="1"/>
  <c r="AR73" i="9" s="1"/>
  <c r="AS74" i="9" s="1" a="1"/>
  <c r="AS74" i="9" s="1"/>
  <c r="AT75" i="9" s="1" a="1"/>
  <c r="AT75" i="9" s="1"/>
  <c r="AU76" i="9" s="1" a="1"/>
  <c r="AU76" i="9" s="1"/>
  <c r="AV77" i="9" s="1" a="1"/>
  <c r="AV77" i="9" s="1"/>
  <c r="AW78" i="9" s="1" a="1"/>
  <c r="AW78" i="9" s="1"/>
  <c r="AX79" i="9" s="1" a="1"/>
  <c r="AX79" i="9" s="1"/>
  <c r="AY80" i="9" s="1" a="1"/>
  <c r="AY80" i="9" s="1"/>
  <c r="AZ81" i="9" s="1" a="1"/>
  <c r="AZ81" i="9" s="1"/>
  <c r="BA82" i="9" s="1" a="1"/>
  <c r="BA82" i="9" s="1"/>
  <c r="BB83" i="9" s="1" a="1"/>
  <c r="BB83" i="9" s="1"/>
  <c r="BC84" i="9" s="1" a="1"/>
  <c r="BC84" i="9" s="1"/>
  <c r="BD85" i="9" s="1" a="1"/>
  <c r="BD85" i="9" s="1"/>
  <c r="BE86" i="9" s="1" a="1"/>
  <c r="BE86" i="9" s="1"/>
  <c r="BF87" i="9" s="1" a="1"/>
  <c r="BF87" i="9" s="1"/>
  <c r="BG88" i="9" s="1" a="1"/>
  <c r="BG88" i="9" s="1"/>
  <c r="BH89" i="9" s="1" a="1"/>
  <c r="BH89" i="9" s="1"/>
  <c r="BI90" i="9" s="1" a="1"/>
  <c r="BI90" i="9" s="1"/>
  <c r="BJ91" i="9" s="1" a="1"/>
  <c r="BJ91" i="9" s="1"/>
  <c r="BK92" i="9" s="1" a="1"/>
  <c r="BK92" i="9" s="1"/>
  <c r="BL93" i="9" s="1" a="1"/>
  <c r="BL93" i="9" s="1"/>
  <c r="BM94" i="9" s="1" a="1"/>
  <c r="BM94" i="9" s="1"/>
  <c r="BN95" i="9" s="1" a="1"/>
  <c r="BN95" i="9" s="1"/>
  <c r="BO96" i="9" s="1" a="1"/>
  <c r="BO96" i="9" s="1"/>
  <c r="BP97" i="9" s="1" a="1"/>
  <c r="BP97" i="9" s="1"/>
  <c r="BQ98" i="9" s="1" a="1"/>
  <c r="BQ98" i="9" s="1"/>
  <c r="BR99" i="9" s="1" a="1"/>
  <c r="BR99" i="9" s="1"/>
  <c r="BS100" i="9" s="1" a="1"/>
  <c r="BS100" i="9" s="1"/>
  <c r="BT101" i="9" s="1" a="1"/>
  <c r="BT101" i="9" s="1"/>
  <c r="C40" i="10"/>
  <c r="K13" i="9"/>
  <c r="L14" i="9" s="1" a="1"/>
  <c r="L14" i="9" s="1"/>
  <c r="M15" i="9" s="1" a="1"/>
  <c r="M15" i="9" s="1"/>
  <c r="N16" i="9" s="1" a="1"/>
  <c r="N16" i="9" s="1"/>
  <c r="O17" i="9" s="1" a="1"/>
  <c r="O17" i="9" s="1"/>
  <c r="P18" i="9" s="1" a="1"/>
  <c r="P18" i="9" s="1"/>
  <c r="Q19" i="9" s="1" a="1"/>
  <c r="Q19" i="9" s="1"/>
  <c r="R20" i="9" s="1" a="1"/>
  <c r="R20" i="9" s="1"/>
  <c r="S21" i="9" s="1" a="1"/>
  <c r="S21" i="9" s="1"/>
  <c r="T22" i="9" s="1" a="1"/>
  <c r="T22" i="9" s="1"/>
  <c r="U23" i="9" s="1" a="1"/>
  <c r="U23" i="9" s="1"/>
  <c r="V24" i="9" s="1" a="1"/>
  <c r="V24" i="9" s="1"/>
  <c r="W25" i="9" s="1" a="1"/>
  <c r="W25" i="9" s="1"/>
  <c r="X26" i="9" s="1" a="1"/>
  <c r="X26" i="9" s="1"/>
  <c r="Y27" i="9" s="1" a="1"/>
  <c r="Y27" i="9" s="1"/>
  <c r="Z28" i="9" s="1" a="1"/>
  <c r="Z28" i="9" s="1"/>
  <c r="AA29" i="9" s="1" a="1"/>
  <c r="AA29" i="9" s="1"/>
  <c r="AB30" i="9" s="1" a="1"/>
  <c r="AB30" i="9" s="1"/>
  <c r="AC31" i="9" s="1" a="1"/>
  <c r="AC31" i="9" s="1"/>
  <c r="AD32" i="9" s="1" a="1"/>
  <c r="AD32" i="9" s="1"/>
  <c r="AE33" i="9" s="1" a="1"/>
  <c r="AE33" i="9" s="1"/>
  <c r="AF34" i="9" s="1" a="1"/>
  <c r="AF34" i="9" s="1"/>
  <c r="AG35" i="9" s="1" a="1"/>
  <c r="AG35" i="9" s="1"/>
  <c r="AH36" i="9" s="1" a="1"/>
  <c r="AH36" i="9" s="1"/>
  <c r="AI37" i="9" s="1" a="1"/>
  <c r="AI37" i="9" s="1"/>
  <c r="AJ38" i="9" s="1" a="1"/>
  <c r="AJ38" i="9" s="1"/>
  <c r="AK39" i="9" s="1" a="1"/>
  <c r="AK39" i="9" s="1"/>
  <c r="AL40" i="9" s="1" a="1"/>
  <c r="AL40" i="9" s="1"/>
  <c r="AM41" i="9" s="1" a="1"/>
  <c r="AM41" i="9" s="1"/>
  <c r="AN42" i="9" s="1" a="1"/>
  <c r="AN42" i="9" s="1"/>
  <c r="AO43" i="9" s="1" a="1"/>
  <c r="AO43" i="9" s="1"/>
  <c r="AP44" i="9" s="1" a="1"/>
  <c r="AP44" i="9" s="1"/>
  <c r="AQ45" i="9" s="1" a="1"/>
  <c r="AQ45" i="9" s="1"/>
  <c r="AR46" i="9" s="1" a="1"/>
  <c r="AR46" i="9" s="1"/>
  <c r="AS47" i="9" s="1" a="1"/>
  <c r="AS47" i="9" s="1"/>
  <c r="AT48" i="9" s="1" a="1"/>
  <c r="AT48" i="9" s="1"/>
  <c r="AU49" i="9" s="1" a="1"/>
  <c r="AU49" i="9" s="1"/>
  <c r="AV50" i="9" s="1" a="1"/>
  <c r="AV50" i="9" s="1"/>
  <c r="AW51" i="9" s="1" a="1"/>
  <c r="AW51" i="9" s="1"/>
  <c r="AX52" i="9" s="1" a="1"/>
  <c r="AX52" i="9" s="1"/>
  <c r="AY53" i="9" s="1" a="1"/>
  <c r="AY53" i="9" s="1"/>
  <c r="AZ54" i="9" s="1" a="1"/>
  <c r="AZ54" i="9" s="1"/>
  <c r="BA55" i="9" s="1" a="1"/>
  <c r="BA55" i="9" s="1"/>
  <c r="BB56" i="9" s="1" a="1"/>
  <c r="BB56" i="9" s="1"/>
  <c r="BC57" i="9" s="1" a="1"/>
  <c r="BC57" i="9" s="1"/>
  <c r="BD58" i="9" s="1" a="1"/>
  <c r="BD58" i="9" s="1"/>
  <c r="BE59" i="9" s="1" a="1"/>
  <c r="BE59" i="9" s="1"/>
  <c r="BF60" i="9" s="1" a="1"/>
  <c r="BF60" i="9" s="1"/>
  <c r="BG61" i="9" s="1" a="1"/>
  <c r="BG61" i="9" s="1"/>
  <c r="BH62" i="9" s="1" a="1"/>
  <c r="BH62" i="9" s="1"/>
  <c r="BI63" i="9" s="1" a="1"/>
  <c r="BI63" i="9" s="1"/>
  <c r="BJ64" i="9" s="1" a="1"/>
  <c r="BJ64" i="9" s="1"/>
  <c r="BK65" i="9" s="1" a="1"/>
  <c r="BK65" i="9" s="1"/>
  <c r="BL66" i="9" s="1" a="1"/>
  <c r="BL66" i="9" s="1"/>
  <c r="BM67" i="9" s="1" a="1"/>
  <c r="BM67" i="9" s="1"/>
  <c r="BN68" i="9" s="1" a="1"/>
  <c r="BN68" i="9" s="1"/>
  <c r="BO69" i="9" s="1" a="1"/>
  <c r="BO69" i="9" s="1"/>
  <c r="BP70" i="9" s="1" a="1"/>
  <c r="BP70" i="9" s="1"/>
  <c r="BQ71" i="9" s="1" a="1"/>
  <c r="BQ71" i="9" s="1"/>
  <c r="BR72" i="9" s="1" a="1"/>
  <c r="BR72" i="9" s="1"/>
  <c r="BS73" i="9" s="1" a="1"/>
  <c r="BS73" i="9" s="1"/>
  <c r="BT74" i="9" s="1" a="1"/>
  <c r="BT74" i="9" s="1"/>
  <c r="BU75" i="9" s="1" a="1"/>
  <c r="BU75" i="9" s="1"/>
  <c r="BV76" i="9" s="1" a="1"/>
  <c r="BV76" i="9" s="1"/>
  <c r="BW77" i="9" s="1" a="1"/>
  <c r="BW77" i="9" s="1"/>
  <c r="BX78" i="9" s="1" a="1"/>
  <c r="BX78" i="9" s="1"/>
  <c r="BY79" i="9" s="1" a="1"/>
  <c r="BY79" i="9" s="1"/>
  <c r="BZ80" i="9" s="1" a="1"/>
  <c r="BZ80" i="9" s="1"/>
  <c r="CA81" i="9" s="1" a="1"/>
  <c r="CA81" i="9" s="1"/>
  <c r="CB82" i="9" s="1" a="1"/>
  <c r="CB82" i="9" s="1"/>
  <c r="CC83" i="9" s="1" a="1"/>
  <c r="CC83" i="9" s="1"/>
  <c r="CD84" i="9" s="1" a="1"/>
  <c r="CD84" i="9" s="1"/>
  <c r="CE85" i="9" s="1" a="1"/>
  <c r="CE85" i="9" s="1"/>
  <c r="CF86" i="9" s="1" a="1"/>
  <c r="CF86" i="9" s="1"/>
  <c r="CG87" i="9" s="1" a="1"/>
  <c r="CG87" i="9" s="1"/>
  <c r="CH88" i="9" s="1" a="1"/>
  <c r="CH88" i="9" s="1"/>
  <c r="CI89" i="9" s="1" a="1"/>
  <c r="CI89" i="9" s="1"/>
  <c r="CJ90" i="9" s="1" a="1"/>
  <c r="CJ90" i="9" s="1"/>
  <c r="CK91" i="9" s="1" a="1"/>
  <c r="CK91" i="9" s="1"/>
  <c r="CL92" i="9" s="1" a="1"/>
  <c r="CL92" i="9" s="1"/>
  <c r="CM93" i="9" s="1" a="1"/>
  <c r="CM93" i="9" s="1"/>
  <c r="CN94" i="9" s="1" a="1"/>
  <c r="CN94" i="9" s="1"/>
  <c r="CO95" i="9" s="1" a="1"/>
  <c r="CO95" i="9" s="1"/>
  <c r="CP96" i="9" s="1" a="1"/>
  <c r="CP96" i="9" s="1"/>
  <c r="CQ97" i="9" s="1" a="1"/>
  <c r="CQ97" i="9" s="1"/>
  <c r="CR98" i="9" s="1" a="1"/>
  <c r="CR98" i="9" s="1"/>
  <c r="CS99" i="9" s="1" a="1"/>
  <c r="CS99" i="9" s="1"/>
  <c r="CT100" i="9" s="1" a="1"/>
  <c r="CT100" i="9" s="1"/>
  <c r="CU101" i="9" s="1" a="1"/>
  <c r="CU101" i="9" s="1"/>
  <c r="C13" i="10"/>
  <c r="K49" i="9"/>
  <c r="L50" i="9" s="1" a="1"/>
  <c r="L50" i="9" s="1"/>
  <c r="M51" i="9" s="1" a="1"/>
  <c r="M51" i="9" s="1"/>
  <c r="N52" i="9" s="1" a="1"/>
  <c r="N52" i="9" s="1"/>
  <c r="O53" i="9" s="1" a="1"/>
  <c r="O53" i="9" s="1"/>
  <c r="P54" i="9" s="1" a="1"/>
  <c r="P54" i="9" s="1"/>
  <c r="Q55" i="9" s="1" a="1"/>
  <c r="Q55" i="9" s="1"/>
  <c r="R56" i="9" s="1" a="1"/>
  <c r="R56" i="9" s="1"/>
  <c r="S57" i="9" s="1" a="1"/>
  <c r="S57" i="9" s="1"/>
  <c r="T58" i="9" s="1" a="1"/>
  <c r="T58" i="9" s="1"/>
  <c r="U59" i="9" s="1" a="1"/>
  <c r="U59" i="9" s="1"/>
  <c r="V60" i="9" s="1" a="1"/>
  <c r="V60" i="9" s="1"/>
  <c r="W61" i="9" s="1" a="1"/>
  <c r="W61" i="9" s="1"/>
  <c r="X62" i="9" s="1" a="1"/>
  <c r="X62" i="9" s="1"/>
  <c r="Y63" i="9" s="1" a="1"/>
  <c r="Y63" i="9" s="1"/>
  <c r="Z64" i="9" s="1" a="1"/>
  <c r="Z64" i="9" s="1"/>
  <c r="AA65" i="9" s="1" a="1"/>
  <c r="AA65" i="9" s="1"/>
  <c r="AB66" i="9" s="1" a="1"/>
  <c r="AB66" i="9" s="1"/>
  <c r="AC67" i="9" s="1" a="1"/>
  <c r="AC67" i="9" s="1"/>
  <c r="AD68" i="9" s="1" a="1"/>
  <c r="AD68" i="9" s="1"/>
  <c r="AE69" i="9" s="1" a="1"/>
  <c r="AE69" i="9" s="1"/>
  <c r="AF70" i="9" s="1" a="1"/>
  <c r="AF70" i="9" s="1"/>
  <c r="AG71" i="9" s="1" a="1"/>
  <c r="AG71" i="9" s="1"/>
  <c r="AH72" i="9" s="1" a="1"/>
  <c r="AH72" i="9" s="1"/>
  <c r="AI73" i="9" s="1" a="1"/>
  <c r="AI73" i="9" s="1"/>
  <c r="AJ74" i="9" s="1" a="1"/>
  <c r="AJ74" i="9" s="1"/>
  <c r="AK75" i="9" s="1" a="1"/>
  <c r="AK75" i="9" s="1"/>
  <c r="AL76" i="9" s="1" a="1"/>
  <c r="AL76" i="9" s="1"/>
  <c r="AM77" i="9" s="1" a="1"/>
  <c r="AM77" i="9" s="1"/>
  <c r="AN78" i="9" s="1" a="1"/>
  <c r="AN78" i="9" s="1"/>
  <c r="AO79" i="9" s="1" a="1"/>
  <c r="AO79" i="9" s="1"/>
  <c r="AP80" i="9" s="1" a="1"/>
  <c r="AP80" i="9" s="1"/>
  <c r="AQ81" i="9" s="1" a="1"/>
  <c r="AQ81" i="9" s="1"/>
  <c r="AR82" i="9" s="1" a="1"/>
  <c r="AR82" i="9" s="1"/>
  <c r="AS83" i="9" s="1" a="1"/>
  <c r="AS83" i="9" s="1"/>
  <c r="AT84" i="9" s="1" a="1"/>
  <c r="AT84" i="9" s="1"/>
  <c r="AU85" i="9" s="1" a="1"/>
  <c r="AU85" i="9" s="1"/>
  <c r="AV86" i="9" s="1" a="1"/>
  <c r="AV86" i="9" s="1"/>
  <c r="AW87" i="9" s="1" a="1"/>
  <c r="AW87" i="9" s="1"/>
  <c r="AX88" i="9" s="1" a="1"/>
  <c r="AX88" i="9" s="1"/>
  <c r="AY89" i="9" s="1" a="1"/>
  <c r="AY89" i="9" s="1"/>
  <c r="AZ90" i="9" s="1" a="1"/>
  <c r="AZ90" i="9" s="1"/>
  <c r="BA91" i="9" s="1" a="1"/>
  <c r="BA91" i="9" s="1"/>
  <c r="BB92" i="9" s="1" a="1"/>
  <c r="BB92" i="9" s="1"/>
  <c r="BC93" i="9" s="1" a="1"/>
  <c r="BC93" i="9" s="1"/>
  <c r="BD94" i="9" s="1" a="1"/>
  <c r="BD94" i="9" s="1"/>
  <c r="BE95" i="9" s="1" a="1"/>
  <c r="BE95" i="9" s="1"/>
  <c r="BF96" i="9" s="1" a="1"/>
  <c r="BF96" i="9" s="1"/>
  <c r="BG97" i="9" s="1" a="1"/>
  <c r="BG97" i="9" s="1"/>
  <c r="BH98" i="9" s="1" a="1"/>
  <c r="BH98" i="9" s="1"/>
  <c r="BI99" i="9" s="1" a="1"/>
  <c r="BI99" i="9" s="1"/>
  <c r="BJ100" i="9" s="1" a="1"/>
  <c r="BJ100" i="9" s="1"/>
  <c r="BK101" i="9" s="1" a="1"/>
  <c r="BK101" i="9" s="1"/>
  <c r="C49" i="10"/>
  <c r="K93" i="9"/>
  <c r="L94" i="9" s="1" a="1"/>
  <c r="L94" i="9" s="1"/>
  <c r="M95" i="9" s="1" a="1"/>
  <c r="M95" i="9" s="1"/>
  <c r="N96" i="9" s="1" a="1"/>
  <c r="N96" i="9" s="1"/>
  <c r="O97" i="9" s="1" a="1"/>
  <c r="O97" i="9" s="1"/>
  <c r="P98" i="9" s="1" a="1"/>
  <c r="P98" i="9" s="1"/>
  <c r="Q99" i="9" s="1" a="1"/>
  <c r="Q99" i="9" s="1"/>
  <c r="R100" i="9" s="1" a="1"/>
  <c r="R100" i="9" s="1"/>
  <c r="S101" i="9" s="1" a="1"/>
  <c r="S101" i="9" s="1"/>
  <c r="C93" i="10"/>
  <c r="D93" i="10" s="1"/>
  <c r="K45" i="9"/>
  <c r="L46" i="9" s="1" a="1"/>
  <c r="L46" i="9" s="1"/>
  <c r="M47" i="9" s="1" a="1"/>
  <c r="M47" i="9" s="1"/>
  <c r="N48" i="9" s="1" a="1"/>
  <c r="N48" i="9" s="1"/>
  <c r="O49" i="9" s="1" a="1"/>
  <c r="O49" i="9" s="1"/>
  <c r="P50" i="9" s="1" a="1"/>
  <c r="P50" i="9" s="1"/>
  <c r="Q51" i="9" s="1" a="1"/>
  <c r="Q51" i="9" s="1"/>
  <c r="R52" i="9" s="1" a="1"/>
  <c r="R52" i="9" s="1"/>
  <c r="S53" i="9" s="1" a="1"/>
  <c r="S53" i="9" s="1"/>
  <c r="T54" i="9" s="1" a="1"/>
  <c r="T54" i="9" s="1"/>
  <c r="U55" i="9" s="1" a="1"/>
  <c r="U55" i="9" s="1"/>
  <c r="V56" i="9" s="1" a="1"/>
  <c r="V56" i="9" s="1"/>
  <c r="W57" i="9" s="1" a="1"/>
  <c r="W57" i="9" s="1"/>
  <c r="X58" i="9" s="1" a="1"/>
  <c r="X58" i="9" s="1"/>
  <c r="Y59" i="9" s="1" a="1"/>
  <c r="Y59" i="9" s="1"/>
  <c r="Z60" i="9" s="1" a="1"/>
  <c r="Z60" i="9" s="1"/>
  <c r="AA61" i="9" s="1" a="1"/>
  <c r="AA61" i="9" s="1"/>
  <c r="AB62" i="9" s="1" a="1"/>
  <c r="AB62" i="9" s="1"/>
  <c r="AC63" i="9" s="1" a="1"/>
  <c r="AC63" i="9" s="1"/>
  <c r="AD64" i="9" s="1" a="1"/>
  <c r="AD64" i="9" s="1"/>
  <c r="AE65" i="9" s="1" a="1"/>
  <c r="AE65" i="9" s="1"/>
  <c r="AF66" i="9" s="1" a="1"/>
  <c r="AF66" i="9" s="1"/>
  <c r="AG67" i="9" s="1" a="1"/>
  <c r="AG67" i="9" s="1"/>
  <c r="AH68" i="9" s="1" a="1"/>
  <c r="AH68" i="9" s="1"/>
  <c r="AI69" i="9" s="1" a="1"/>
  <c r="AI69" i="9" s="1"/>
  <c r="AJ70" i="9" s="1" a="1"/>
  <c r="AJ70" i="9" s="1"/>
  <c r="AK71" i="9" s="1" a="1"/>
  <c r="AK71" i="9" s="1"/>
  <c r="AL72" i="9" s="1" a="1"/>
  <c r="AL72" i="9" s="1"/>
  <c r="AM73" i="9" s="1" a="1"/>
  <c r="AM73" i="9" s="1"/>
  <c r="AN74" i="9" s="1" a="1"/>
  <c r="AN74" i="9" s="1"/>
  <c r="AO75" i="9" s="1" a="1"/>
  <c r="AO75" i="9" s="1"/>
  <c r="AP76" i="9" s="1" a="1"/>
  <c r="AP76" i="9" s="1"/>
  <c r="AQ77" i="9" s="1" a="1"/>
  <c r="AQ77" i="9" s="1"/>
  <c r="AR78" i="9" s="1" a="1"/>
  <c r="AR78" i="9" s="1"/>
  <c r="AS79" i="9" s="1" a="1"/>
  <c r="AS79" i="9" s="1"/>
  <c r="AT80" i="9" s="1" a="1"/>
  <c r="AT80" i="9" s="1"/>
  <c r="AU81" i="9" s="1" a="1"/>
  <c r="AU81" i="9" s="1"/>
  <c r="AV82" i="9" s="1" a="1"/>
  <c r="AV82" i="9" s="1"/>
  <c r="AW83" i="9" s="1" a="1"/>
  <c r="AW83" i="9" s="1"/>
  <c r="AX84" i="9" s="1" a="1"/>
  <c r="AX84" i="9" s="1"/>
  <c r="AY85" i="9" s="1" a="1"/>
  <c r="AY85" i="9" s="1"/>
  <c r="AZ86" i="9" s="1" a="1"/>
  <c r="AZ86" i="9" s="1"/>
  <c r="BA87" i="9" s="1" a="1"/>
  <c r="BA87" i="9" s="1"/>
  <c r="BB88" i="9" s="1" a="1"/>
  <c r="BB88" i="9" s="1"/>
  <c r="BC89" i="9" s="1" a="1"/>
  <c r="BC89" i="9" s="1"/>
  <c r="BD90" i="9" s="1" a="1"/>
  <c r="BD90" i="9" s="1"/>
  <c r="BE91" i="9" s="1" a="1"/>
  <c r="BE91" i="9" s="1"/>
  <c r="BF92" i="9" s="1" a="1"/>
  <c r="BF92" i="9" s="1"/>
  <c r="BG93" i="9" s="1" a="1"/>
  <c r="BG93" i="9" s="1"/>
  <c r="BH94" i="9" s="1" a="1"/>
  <c r="BH94" i="9" s="1"/>
  <c r="BI95" i="9" s="1" a="1"/>
  <c r="BI95" i="9" s="1"/>
  <c r="BJ96" i="9" s="1" a="1"/>
  <c r="BJ96" i="9" s="1"/>
  <c r="BK97" i="9" s="1" a="1"/>
  <c r="BK97" i="9" s="1"/>
  <c r="BL98" i="9" s="1" a="1"/>
  <c r="BL98" i="9" s="1"/>
  <c r="BM99" i="9" s="1" a="1"/>
  <c r="BM99" i="9" s="1"/>
  <c r="BN100" i="9" s="1" a="1"/>
  <c r="BN100" i="9" s="1"/>
  <c r="BO101" i="9" s="1" a="1"/>
  <c r="BO101" i="9" s="1"/>
  <c r="C45" i="10"/>
  <c r="K76" i="9"/>
  <c r="L77" i="9" s="1" a="1"/>
  <c r="L77" i="9" s="1"/>
  <c r="M78" i="9" s="1" a="1"/>
  <c r="M78" i="9" s="1"/>
  <c r="N79" i="9" s="1" a="1"/>
  <c r="N79" i="9" s="1"/>
  <c r="O80" i="9" s="1" a="1"/>
  <c r="O80" i="9" s="1"/>
  <c r="P81" i="9" s="1" a="1"/>
  <c r="P81" i="9" s="1"/>
  <c r="Q82" i="9" s="1" a="1"/>
  <c r="Q82" i="9" s="1"/>
  <c r="R83" i="9" s="1" a="1"/>
  <c r="R83" i="9" s="1"/>
  <c r="S84" i="9" s="1" a="1"/>
  <c r="S84" i="9" s="1"/>
  <c r="T85" i="9" s="1" a="1"/>
  <c r="T85" i="9" s="1"/>
  <c r="U86" i="9" s="1" a="1"/>
  <c r="U86" i="9" s="1"/>
  <c r="V87" i="9" s="1" a="1"/>
  <c r="V87" i="9" s="1"/>
  <c r="W88" i="9" s="1" a="1"/>
  <c r="W88" i="9" s="1"/>
  <c r="X89" i="9" s="1" a="1"/>
  <c r="X89" i="9" s="1"/>
  <c r="Y90" i="9" s="1" a="1"/>
  <c r="Y90" i="9" s="1"/>
  <c r="Z91" i="9" s="1" a="1"/>
  <c r="Z91" i="9" s="1"/>
  <c r="AA92" i="9" s="1" a="1"/>
  <c r="AA92" i="9" s="1"/>
  <c r="AB93" i="9" s="1" a="1"/>
  <c r="AB93" i="9" s="1"/>
  <c r="AC94" i="9" s="1" a="1"/>
  <c r="AC94" i="9" s="1"/>
  <c r="AD95" i="9" s="1" a="1"/>
  <c r="AD95" i="9" s="1"/>
  <c r="AE96" i="9" s="1" a="1"/>
  <c r="AE96" i="9" s="1"/>
  <c r="AF97" i="9" s="1" a="1"/>
  <c r="AF97" i="9" s="1"/>
  <c r="AG98" i="9" s="1" a="1"/>
  <c r="AG98" i="9" s="1"/>
  <c r="AH99" i="9" s="1" a="1"/>
  <c r="AH99" i="9" s="1"/>
  <c r="AI100" i="9" s="1" a="1"/>
  <c r="AI100" i="9" s="1"/>
  <c r="AJ101" i="9" s="1" a="1"/>
  <c r="AJ101" i="9" s="1"/>
  <c r="C76" i="10"/>
  <c r="D76" i="10" s="1"/>
  <c r="K7" i="9"/>
  <c r="L8" i="9" s="1" a="1"/>
  <c r="L8" i="9" s="1"/>
  <c r="M9" i="9" s="1" a="1"/>
  <c r="M9" i="9" s="1"/>
  <c r="N10" i="9" s="1" a="1"/>
  <c r="N10" i="9" s="1"/>
  <c r="O11" i="9" s="1" a="1"/>
  <c r="O11" i="9" s="1"/>
  <c r="P12" i="9" s="1" a="1"/>
  <c r="P12" i="9" s="1"/>
  <c r="Q13" i="9" s="1" a="1"/>
  <c r="Q13" i="9" s="1"/>
  <c r="R14" i="9" s="1" a="1"/>
  <c r="R14" i="9" s="1"/>
  <c r="S15" i="9" s="1" a="1"/>
  <c r="S15" i="9" s="1"/>
  <c r="T16" i="9" s="1" a="1"/>
  <c r="T16" i="9" s="1"/>
  <c r="U17" i="9" s="1" a="1"/>
  <c r="U17" i="9" s="1"/>
  <c r="V18" i="9" s="1" a="1"/>
  <c r="V18" i="9" s="1"/>
  <c r="W19" i="9" s="1" a="1"/>
  <c r="W19" i="9" s="1"/>
  <c r="X20" i="9" s="1" a="1"/>
  <c r="X20" i="9" s="1"/>
  <c r="Y21" i="9" s="1" a="1"/>
  <c r="Y21" i="9" s="1"/>
  <c r="Z22" i="9" s="1" a="1"/>
  <c r="Z22" i="9" s="1"/>
  <c r="AA23" i="9" s="1" a="1"/>
  <c r="AA23" i="9" s="1"/>
  <c r="AB24" i="9" s="1" a="1"/>
  <c r="AB24" i="9" s="1"/>
  <c r="AC25" i="9" s="1" a="1"/>
  <c r="AC25" i="9" s="1"/>
  <c r="AD26" i="9" s="1" a="1"/>
  <c r="AD26" i="9" s="1"/>
  <c r="AE27" i="9" s="1" a="1"/>
  <c r="AE27" i="9" s="1"/>
  <c r="AF28" i="9" s="1" a="1"/>
  <c r="AF28" i="9" s="1"/>
  <c r="AG29" i="9" s="1" a="1"/>
  <c r="AG29" i="9" s="1"/>
  <c r="AH30" i="9" s="1" a="1"/>
  <c r="AH30" i="9" s="1"/>
  <c r="AI31" i="9" s="1" a="1"/>
  <c r="AI31" i="9" s="1"/>
  <c r="AJ32" i="9" s="1" a="1"/>
  <c r="AJ32" i="9" s="1"/>
  <c r="AK33" i="9" s="1" a="1"/>
  <c r="AK33" i="9" s="1"/>
  <c r="AL34" i="9" s="1" a="1"/>
  <c r="AL34" i="9" s="1"/>
  <c r="AM35" i="9" s="1" a="1"/>
  <c r="AM35" i="9" s="1"/>
  <c r="AN36" i="9" s="1" a="1"/>
  <c r="AN36" i="9" s="1"/>
  <c r="AO37" i="9" s="1" a="1"/>
  <c r="AO37" i="9" s="1"/>
  <c r="AP38" i="9" s="1" a="1"/>
  <c r="AP38" i="9" s="1"/>
  <c r="AQ39" i="9" s="1" a="1"/>
  <c r="AQ39" i="9" s="1"/>
  <c r="AR40" i="9" s="1" a="1"/>
  <c r="AR40" i="9" s="1"/>
  <c r="AS41" i="9" s="1" a="1"/>
  <c r="AS41" i="9" s="1"/>
  <c r="AT42" i="9" s="1" a="1"/>
  <c r="AT42" i="9" s="1"/>
  <c r="AU43" i="9" s="1" a="1"/>
  <c r="AU43" i="9" s="1"/>
  <c r="AV44" i="9" s="1" a="1"/>
  <c r="AV44" i="9" s="1"/>
  <c r="AW45" i="9" s="1" a="1"/>
  <c r="AW45" i="9" s="1"/>
  <c r="AX46" i="9" s="1" a="1"/>
  <c r="AX46" i="9" s="1"/>
  <c r="AY47" i="9" s="1" a="1"/>
  <c r="AY47" i="9" s="1"/>
  <c r="AZ48" i="9" s="1" a="1"/>
  <c r="AZ48" i="9" s="1"/>
  <c r="BA49" i="9" s="1" a="1"/>
  <c r="BA49" i="9" s="1"/>
  <c r="BB50" i="9" s="1" a="1"/>
  <c r="BB50" i="9" s="1"/>
  <c r="BC51" i="9" s="1" a="1"/>
  <c r="BC51" i="9" s="1"/>
  <c r="BD52" i="9" s="1" a="1"/>
  <c r="BD52" i="9" s="1"/>
  <c r="BE53" i="9" s="1" a="1"/>
  <c r="BE53" i="9" s="1"/>
  <c r="BF54" i="9" s="1" a="1"/>
  <c r="BF54" i="9" s="1"/>
  <c r="BG55" i="9" s="1" a="1"/>
  <c r="BG55" i="9" s="1"/>
  <c r="BH56" i="9" s="1" a="1"/>
  <c r="BH56" i="9" s="1"/>
  <c r="BI57" i="9" s="1" a="1"/>
  <c r="BI57" i="9" s="1"/>
  <c r="BJ58" i="9" s="1" a="1"/>
  <c r="BJ58" i="9" s="1"/>
  <c r="BK59" i="9" s="1" a="1"/>
  <c r="BK59" i="9" s="1"/>
  <c r="BL60" i="9" s="1" a="1"/>
  <c r="BL60" i="9" s="1"/>
  <c r="BM61" i="9" s="1" a="1"/>
  <c r="BM61" i="9" s="1"/>
  <c r="BN62" i="9" s="1" a="1"/>
  <c r="BN62" i="9" s="1"/>
  <c r="BO63" i="9" s="1" a="1"/>
  <c r="BO63" i="9" s="1"/>
  <c r="BP64" i="9" s="1" a="1"/>
  <c r="BP64" i="9" s="1"/>
  <c r="BQ65" i="9" s="1" a="1"/>
  <c r="BQ65" i="9" s="1"/>
  <c r="BR66" i="9" s="1" a="1"/>
  <c r="BR66" i="9" s="1"/>
  <c r="BS67" i="9" s="1" a="1"/>
  <c r="BS67" i="9" s="1"/>
  <c r="BT68" i="9" s="1" a="1"/>
  <c r="BT68" i="9" s="1"/>
  <c r="BU69" i="9" s="1" a="1"/>
  <c r="BU69" i="9" s="1"/>
  <c r="BV70" i="9" s="1" a="1"/>
  <c r="BV70" i="9" s="1"/>
  <c r="BW71" i="9" s="1" a="1"/>
  <c r="BW71" i="9" s="1"/>
  <c r="BX72" i="9" s="1" a="1"/>
  <c r="BX72" i="9" s="1"/>
  <c r="BY73" i="9" s="1" a="1"/>
  <c r="BY73" i="9" s="1"/>
  <c r="BZ74" i="9" s="1" a="1"/>
  <c r="BZ74" i="9" s="1"/>
  <c r="CA75" i="9" s="1" a="1"/>
  <c r="CA75" i="9" s="1"/>
  <c r="CB76" i="9" s="1" a="1"/>
  <c r="CB76" i="9" s="1"/>
  <c r="CC77" i="9" s="1" a="1"/>
  <c r="CC77" i="9" s="1"/>
  <c r="CD78" i="9" s="1" a="1"/>
  <c r="CD78" i="9" s="1"/>
  <c r="CE79" i="9" s="1" a="1"/>
  <c r="CE79" i="9" s="1"/>
  <c r="CF80" i="9" s="1" a="1"/>
  <c r="CF80" i="9" s="1"/>
  <c r="CG81" i="9" s="1" a="1"/>
  <c r="CG81" i="9" s="1"/>
  <c r="CH82" i="9" s="1" a="1"/>
  <c r="CH82" i="9" s="1"/>
  <c r="CI83" i="9" s="1" a="1"/>
  <c r="CI83" i="9" s="1"/>
  <c r="CJ84" i="9" s="1" a="1"/>
  <c r="CJ84" i="9" s="1"/>
  <c r="CK85" i="9" s="1" a="1"/>
  <c r="CK85" i="9" s="1"/>
  <c r="CL86" i="9" s="1" a="1"/>
  <c r="CL86" i="9" s="1"/>
  <c r="CM87" i="9" s="1" a="1"/>
  <c r="CM87" i="9" s="1"/>
  <c r="CN88" i="9" s="1" a="1"/>
  <c r="CN88" i="9" s="1"/>
  <c r="CO89" i="9" s="1" a="1"/>
  <c r="CO89" i="9" s="1"/>
  <c r="CP90" i="9" s="1" a="1"/>
  <c r="CP90" i="9" s="1"/>
  <c r="CQ91" i="9" s="1" a="1"/>
  <c r="CQ91" i="9" s="1"/>
  <c r="CR92" i="9" s="1" a="1"/>
  <c r="CR92" i="9" s="1"/>
  <c r="CS93" i="9" s="1" a="1"/>
  <c r="CS93" i="9" s="1"/>
  <c r="CT94" i="9" s="1" a="1"/>
  <c r="CT94" i="9" s="1"/>
  <c r="CU95" i="9" s="1" a="1"/>
  <c r="CU95" i="9" s="1"/>
  <c r="CV96" i="9" s="1" a="1"/>
  <c r="CV96" i="9" s="1"/>
  <c r="CW97" i="9" s="1" a="1"/>
  <c r="CW97" i="9" s="1"/>
  <c r="CX98" i="9" s="1" a="1"/>
  <c r="CX98" i="9" s="1"/>
  <c r="CY99" i="9" s="1" a="1"/>
  <c r="CY99" i="9" s="1"/>
  <c r="CZ100" i="9" s="1" a="1"/>
  <c r="CZ100" i="9" s="1"/>
  <c r="DA101" i="9" s="1" a="1"/>
  <c r="DA101" i="9" s="1"/>
  <c r="C7" i="10"/>
  <c r="K12" i="9"/>
  <c r="L13" i="9" s="1" a="1"/>
  <c r="L13" i="9" s="1"/>
  <c r="M14" i="9" s="1" a="1"/>
  <c r="M14" i="9" s="1"/>
  <c r="N15" i="9" s="1" a="1"/>
  <c r="N15" i="9" s="1"/>
  <c r="O16" i="9" s="1" a="1"/>
  <c r="O16" i="9" s="1"/>
  <c r="P17" i="9" s="1" a="1"/>
  <c r="P17" i="9" s="1"/>
  <c r="Q18" i="9" s="1" a="1"/>
  <c r="Q18" i="9" s="1"/>
  <c r="R19" i="9" s="1" a="1"/>
  <c r="R19" i="9" s="1"/>
  <c r="S20" i="9" s="1" a="1"/>
  <c r="S20" i="9" s="1"/>
  <c r="T21" i="9" s="1" a="1"/>
  <c r="T21" i="9" s="1"/>
  <c r="U22" i="9" s="1" a="1"/>
  <c r="U22" i="9" s="1"/>
  <c r="V23" i="9" s="1" a="1"/>
  <c r="V23" i="9" s="1"/>
  <c r="W24" i="9" s="1" a="1"/>
  <c r="W24" i="9" s="1"/>
  <c r="X25" i="9" s="1" a="1"/>
  <c r="X25" i="9" s="1"/>
  <c r="Y26" i="9" s="1" a="1"/>
  <c r="Y26" i="9" s="1"/>
  <c r="Z27" i="9" s="1" a="1"/>
  <c r="Z27" i="9" s="1"/>
  <c r="AA28" i="9" s="1" a="1"/>
  <c r="AA28" i="9" s="1"/>
  <c r="AB29" i="9" s="1" a="1"/>
  <c r="AB29" i="9" s="1"/>
  <c r="AC30" i="9" s="1" a="1"/>
  <c r="AC30" i="9" s="1"/>
  <c r="AD31" i="9" s="1" a="1"/>
  <c r="AD31" i="9" s="1"/>
  <c r="AE32" i="9" s="1" a="1"/>
  <c r="AE32" i="9" s="1"/>
  <c r="AF33" i="9" s="1" a="1"/>
  <c r="AF33" i="9" s="1"/>
  <c r="AG34" i="9" s="1" a="1"/>
  <c r="AG34" i="9" s="1"/>
  <c r="AH35" i="9" s="1" a="1"/>
  <c r="AH35" i="9" s="1"/>
  <c r="AI36" i="9" s="1" a="1"/>
  <c r="AI36" i="9" s="1"/>
  <c r="AJ37" i="9" s="1" a="1"/>
  <c r="AJ37" i="9" s="1"/>
  <c r="AK38" i="9" s="1" a="1"/>
  <c r="AK38" i="9" s="1"/>
  <c r="AL39" i="9" s="1" a="1"/>
  <c r="AL39" i="9" s="1"/>
  <c r="AM40" i="9" s="1" a="1"/>
  <c r="AM40" i="9" s="1"/>
  <c r="AN41" i="9" s="1" a="1"/>
  <c r="AN41" i="9" s="1"/>
  <c r="AO42" i="9" s="1" a="1"/>
  <c r="AO42" i="9" s="1"/>
  <c r="AP43" i="9" s="1" a="1"/>
  <c r="AP43" i="9" s="1"/>
  <c r="AQ44" i="9" s="1" a="1"/>
  <c r="AQ44" i="9" s="1"/>
  <c r="AR45" i="9" s="1" a="1"/>
  <c r="AR45" i="9" s="1"/>
  <c r="AS46" i="9" s="1" a="1"/>
  <c r="AS46" i="9" s="1"/>
  <c r="AT47" i="9" s="1" a="1"/>
  <c r="AT47" i="9" s="1"/>
  <c r="AU48" i="9" s="1" a="1"/>
  <c r="AU48" i="9" s="1"/>
  <c r="AV49" i="9" s="1" a="1"/>
  <c r="AV49" i="9" s="1"/>
  <c r="AW50" i="9" s="1" a="1"/>
  <c r="AW50" i="9" s="1"/>
  <c r="AX51" i="9" s="1" a="1"/>
  <c r="AX51" i="9" s="1"/>
  <c r="AY52" i="9" s="1" a="1"/>
  <c r="AY52" i="9" s="1"/>
  <c r="AZ53" i="9" s="1" a="1"/>
  <c r="AZ53" i="9" s="1"/>
  <c r="BA54" i="9" s="1" a="1"/>
  <c r="BA54" i="9" s="1"/>
  <c r="BB55" i="9" s="1" a="1"/>
  <c r="BB55" i="9" s="1"/>
  <c r="BC56" i="9" s="1" a="1"/>
  <c r="BC56" i="9" s="1"/>
  <c r="BD57" i="9" s="1" a="1"/>
  <c r="BD57" i="9" s="1"/>
  <c r="BE58" i="9" s="1" a="1"/>
  <c r="BE58" i="9" s="1"/>
  <c r="BF59" i="9" s="1" a="1"/>
  <c r="BF59" i="9" s="1"/>
  <c r="BG60" i="9" s="1" a="1"/>
  <c r="BG60" i="9" s="1"/>
  <c r="BH61" i="9" s="1" a="1"/>
  <c r="BH61" i="9" s="1"/>
  <c r="BI62" i="9" s="1" a="1"/>
  <c r="BI62" i="9" s="1"/>
  <c r="BJ63" i="9" s="1" a="1"/>
  <c r="BJ63" i="9" s="1"/>
  <c r="BK64" i="9" s="1" a="1"/>
  <c r="BK64" i="9" s="1"/>
  <c r="BL65" i="9" s="1" a="1"/>
  <c r="BL65" i="9" s="1"/>
  <c r="BM66" i="9" s="1" a="1"/>
  <c r="BM66" i="9" s="1"/>
  <c r="BN67" i="9" s="1" a="1"/>
  <c r="BN67" i="9" s="1"/>
  <c r="BO68" i="9" s="1" a="1"/>
  <c r="BO68" i="9" s="1"/>
  <c r="BP69" i="9" s="1" a="1"/>
  <c r="BP69" i="9" s="1"/>
  <c r="BQ70" i="9" s="1" a="1"/>
  <c r="BQ70" i="9" s="1"/>
  <c r="BR71" i="9" s="1" a="1"/>
  <c r="BR71" i="9" s="1"/>
  <c r="BS72" i="9" s="1" a="1"/>
  <c r="BS72" i="9" s="1"/>
  <c r="BT73" i="9" s="1" a="1"/>
  <c r="BT73" i="9" s="1"/>
  <c r="BU74" i="9" s="1" a="1"/>
  <c r="BU74" i="9" s="1"/>
  <c r="BV75" i="9" s="1" a="1"/>
  <c r="BV75" i="9" s="1"/>
  <c r="BW76" i="9" s="1" a="1"/>
  <c r="BW76" i="9" s="1"/>
  <c r="BX77" i="9" s="1" a="1"/>
  <c r="BX77" i="9" s="1"/>
  <c r="BY78" i="9" s="1" a="1"/>
  <c r="BY78" i="9" s="1"/>
  <c r="BZ79" i="9" s="1" a="1"/>
  <c r="BZ79" i="9" s="1"/>
  <c r="CA80" i="9" s="1" a="1"/>
  <c r="CA80" i="9" s="1"/>
  <c r="CB81" i="9" s="1" a="1"/>
  <c r="CB81" i="9" s="1"/>
  <c r="CC82" i="9" s="1" a="1"/>
  <c r="CC82" i="9" s="1"/>
  <c r="CD83" i="9" s="1" a="1"/>
  <c r="CD83" i="9" s="1"/>
  <c r="CE84" i="9" s="1" a="1"/>
  <c r="CE84" i="9" s="1"/>
  <c r="CF85" i="9" s="1" a="1"/>
  <c r="CF85" i="9" s="1"/>
  <c r="CG86" i="9" s="1" a="1"/>
  <c r="CG86" i="9" s="1"/>
  <c r="CH87" i="9" s="1" a="1"/>
  <c r="CH87" i="9" s="1"/>
  <c r="CI88" i="9" s="1" a="1"/>
  <c r="CI88" i="9" s="1"/>
  <c r="CJ89" i="9" s="1" a="1"/>
  <c r="CJ89" i="9" s="1"/>
  <c r="CK90" i="9" s="1" a="1"/>
  <c r="CK90" i="9" s="1"/>
  <c r="CL91" i="9" s="1" a="1"/>
  <c r="CL91" i="9" s="1"/>
  <c r="CM92" i="9" s="1" a="1"/>
  <c r="CM92" i="9" s="1"/>
  <c r="CN93" i="9" s="1" a="1"/>
  <c r="CN93" i="9" s="1"/>
  <c r="CO94" i="9" s="1" a="1"/>
  <c r="CO94" i="9" s="1"/>
  <c r="CP95" i="9" s="1" a="1"/>
  <c r="CP95" i="9" s="1"/>
  <c r="CQ96" i="9" s="1" a="1"/>
  <c r="CQ96" i="9" s="1"/>
  <c r="CR97" i="9" s="1" a="1"/>
  <c r="CR97" i="9" s="1"/>
  <c r="CS98" i="9" s="1" a="1"/>
  <c r="CS98" i="9" s="1"/>
  <c r="CT99" i="9" s="1" a="1"/>
  <c r="CT99" i="9" s="1"/>
  <c r="CU100" i="9" s="1" a="1"/>
  <c r="CU100" i="9" s="1"/>
  <c r="CV101" i="9" s="1" a="1"/>
  <c r="CV101" i="9" s="1"/>
  <c r="C12" i="10"/>
  <c r="K24" i="9"/>
  <c r="L25" i="9" s="1" a="1"/>
  <c r="L25" i="9" s="1"/>
  <c r="M26" i="9" s="1" a="1"/>
  <c r="M26" i="9" s="1"/>
  <c r="N27" i="9" s="1" a="1"/>
  <c r="N27" i="9" s="1"/>
  <c r="O28" i="9" s="1" a="1"/>
  <c r="O28" i="9" s="1"/>
  <c r="P29" i="9" s="1" a="1"/>
  <c r="P29" i="9" s="1"/>
  <c r="Q30" i="9" s="1" a="1"/>
  <c r="Q30" i="9" s="1"/>
  <c r="R31" i="9" s="1" a="1"/>
  <c r="R31" i="9" s="1"/>
  <c r="S32" i="9" s="1" a="1"/>
  <c r="S32" i="9" s="1"/>
  <c r="T33" i="9" s="1" a="1"/>
  <c r="T33" i="9" s="1"/>
  <c r="U34" i="9" s="1" a="1"/>
  <c r="U34" i="9" s="1"/>
  <c r="V35" i="9" s="1" a="1"/>
  <c r="V35" i="9" s="1"/>
  <c r="W36" i="9" s="1" a="1"/>
  <c r="W36" i="9" s="1"/>
  <c r="X37" i="9" s="1" a="1"/>
  <c r="X37" i="9" s="1"/>
  <c r="Y38" i="9" s="1" a="1"/>
  <c r="Y38" i="9" s="1"/>
  <c r="Z39" i="9" s="1" a="1"/>
  <c r="Z39" i="9" s="1"/>
  <c r="AA40" i="9" s="1" a="1"/>
  <c r="AA40" i="9" s="1"/>
  <c r="AB41" i="9" s="1" a="1"/>
  <c r="AB41" i="9" s="1"/>
  <c r="AC42" i="9" s="1" a="1"/>
  <c r="AC42" i="9" s="1"/>
  <c r="AD43" i="9" s="1" a="1"/>
  <c r="AD43" i="9" s="1"/>
  <c r="AE44" i="9" s="1" a="1"/>
  <c r="AE44" i="9" s="1"/>
  <c r="AF45" i="9" s="1" a="1"/>
  <c r="AF45" i="9" s="1"/>
  <c r="AG46" i="9" s="1" a="1"/>
  <c r="AG46" i="9" s="1"/>
  <c r="AH47" i="9" s="1" a="1"/>
  <c r="AH47" i="9" s="1"/>
  <c r="AI48" i="9" s="1" a="1"/>
  <c r="AI48" i="9" s="1"/>
  <c r="AJ49" i="9" s="1" a="1"/>
  <c r="AJ49" i="9" s="1"/>
  <c r="AK50" i="9" s="1" a="1"/>
  <c r="AK50" i="9" s="1"/>
  <c r="AL51" i="9" s="1" a="1"/>
  <c r="AL51" i="9" s="1"/>
  <c r="AM52" i="9" s="1" a="1"/>
  <c r="AM52" i="9" s="1"/>
  <c r="AN53" i="9" s="1" a="1"/>
  <c r="AN53" i="9" s="1"/>
  <c r="AO54" i="9" s="1" a="1"/>
  <c r="AO54" i="9" s="1"/>
  <c r="AP55" i="9" s="1" a="1"/>
  <c r="AP55" i="9" s="1"/>
  <c r="AQ56" i="9" s="1" a="1"/>
  <c r="AQ56" i="9" s="1"/>
  <c r="AR57" i="9" s="1" a="1"/>
  <c r="AR57" i="9" s="1"/>
  <c r="AS58" i="9" s="1" a="1"/>
  <c r="AS58" i="9" s="1"/>
  <c r="AT59" i="9" s="1" a="1"/>
  <c r="AT59" i="9" s="1"/>
  <c r="AU60" i="9" s="1" a="1"/>
  <c r="AU60" i="9" s="1"/>
  <c r="AV61" i="9" s="1" a="1"/>
  <c r="AV61" i="9" s="1"/>
  <c r="AW62" i="9" s="1" a="1"/>
  <c r="AW62" i="9" s="1"/>
  <c r="AX63" i="9" s="1" a="1"/>
  <c r="AX63" i="9" s="1"/>
  <c r="AY64" i="9" s="1" a="1"/>
  <c r="AY64" i="9" s="1"/>
  <c r="AZ65" i="9" s="1" a="1"/>
  <c r="AZ65" i="9" s="1"/>
  <c r="BA66" i="9" s="1" a="1"/>
  <c r="BA66" i="9" s="1"/>
  <c r="BB67" i="9" s="1" a="1"/>
  <c r="BB67" i="9" s="1"/>
  <c r="BC68" i="9" s="1" a="1"/>
  <c r="BC68" i="9" s="1"/>
  <c r="BD69" i="9" s="1" a="1"/>
  <c r="BD69" i="9" s="1"/>
  <c r="BE70" i="9" s="1" a="1"/>
  <c r="BE70" i="9" s="1"/>
  <c r="BF71" i="9" s="1" a="1"/>
  <c r="BF71" i="9" s="1"/>
  <c r="BG72" i="9" s="1" a="1"/>
  <c r="BG72" i="9" s="1"/>
  <c r="BH73" i="9" s="1" a="1"/>
  <c r="BH73" i="9" s="1"/>
  <c r="BI74" i="9" s="1" a="1"/>
  <c r="BI74" i="9" s="1"/>
  <c r="BJ75" i="9" s="1" a="1"/>
  <c r="BJ75" i="9" s="1"/>
  <c r="BK76" i="9" s="1" a="1"/>
  <c r="BK76" i="9" s="1"/>
  <c r="BL77" i="9" s="1" a="1"/>
  <c r="BL77" i="9" s="1"/>
  <c r="BM78" i="9" s="1" a="1"/>
  <c r="BM78" i="9" s="1"/>
  <c r="BN79" i="9" s="1" a="1"/>
  <c r="BN79" i="9" s="1"/>
  <c r="BO80" i="9" s="1" a="1"/>
  <c r="BO80" i="9" s="1"/>
  <c r="BP81" i="9" s="1" a="1"/>
  <c r="BP81" i="9" s="1"/>
  <c r="BQ82" i="9" s="1" a="1"/>
  <c r="BQ82" i="9" s="1"/>
  <c r="BR83" i="9" s="1" a="1"/>
  <c r="BR83" i="9" s="1"/>
  <c r="BS84" i="9" s="1" a="1"/>
  <c r="BS84" i="9" s="1"/>
  <c r="BT85" i="9" s="1" a="1"/>
  <c r="BT85" i="9" s="1"/>
  <c r="BU86" i="9" s="1" a="1"/>
  <c r="BU86" i="9" s="1"/>
  <c r="BV87" i="9" s="1" a="1"/>
  <c r="BV87" i="9" s="1"/>
  <c r="BW88" i="9" s="1" a="1"/>
  <c r="BW88" i="9" s="1"/>
  <c r="BX89" i="9" s="1" a="1"/>
  <c r="BX89" i="9" s="1"/>
  <c r="BY90" i="9" s="1" a="1"/>
  <c r="BY90" i="9" s="1"/>
  <c r="BZ91" i="9" s="1" a="1"/>
  <c r="BZ91" i="9" s="1"/>
  <c r="CA92" i="9" s="1" a="1"/>
  <c r="CA92" i="9" s="1"/>
  <c r="CB93" i="9" s="1" a="1"/>
  <c r="CB93" i="9" s="1"/>
  <c r="CC94" i="9" s="1" a="1"/>
  <c r="CC94" i="9" s="1"/>
  <c r="CD95" i="9" s="1" a="1"/>
  <c r="CD95" i="9" s="1"/>
  <c r="CE96" i="9" s="1" a="1"/>
  <c r="CE96" i="9" s="1"/>
  <c r="CF97" i="9" s="1" a="1"/>
  <c r="CF97" i="9" s="1"/>
  <c r="CG98" i="9" s="1" a="1"/>
  <c r="CG98" i="9" s="1"/>
  <c r="CH99" i="9" s="1" a="1"/>
  <c r="CH99" i="9" s="1"/>
  <c r="CI100" i="9" s="1" a="1"/>
  <c r="CI100" i="9" s="1"/>
  <c r="CJ101" i="9" s="1" a="1"/>
  <c r="CJ101" i="9" s="1"/>
  <c r="C24" i="10"/>
  <c r="K18" i="9"/>
  <c r="L19" i="9" s="1" a="1"/>
  <c r="L19" i="9" s="1"/>
  <c r="M20" i="9" s="1" a="1"/>
  <c r="M20" i="9" s="1"/>
  <c r="N21" i="9" s="1" a="1"/>
  <c r="N21" i="9" s="1"/>
  <c r="O22" i="9" s="1" a="1"/>
  <c r="O22" i="9" s="1"/>
  <c r="P23" i="9" s="1" a="1"/>
  <c r="P23" i="9" s="1"/>
  <c r="Q24" i="9" s="1" a="1"/>
  <c r="Q24" i="9" s="1"/>
  <c r="R25" i="9" s="1" a="1"/>
  <c r="R25" i="9" s="1"/>
  <c r="S26" i="9" s="1" a="1"/>
  <c r="S26" i="9" s="1"/>
  <c r="T27" i="9" s="1" a="1"/>
  <c r="T27" i="9" s="1"/>
  <c r="U28" i="9" s="1" a="1"/>
  <c r="U28" i="9" s="1"/>
  <c r="V29" i="9" s="1" a="1"/>
  <c r="V29" i="9" s="1"/>
  <c r="W30" i="9" s="1" a="1"/>
  <c r="W30" i="9" s="1"/>
  <c r="X31" i="9" s="1" a="1"/>
  <c r="X31" i="9" s="1"/>
  <c r="Y32" i="9" s="1" a="1"/>
  <c r="Y32" i="9" s="1"/>
  <c r="Z33" i="9" s="1" a="1"/>
  <c r="Z33" i="9" s="1"/>
  <c r="AA34" i="9" s="1" a="1"/>
  <c r="AA34" i="9" s="1"/>
  <c r="AB35" i="9" s="1" a="1"/>
  <c r="AB35" i="9" s="1"/>
  <c r="AC36" i="9" s="1" a="1"/>
  <c r="AC36" i="9" s="1"/>
  <c r="AD37" i="9" s="1" a="1"/>
  <c r="AD37" i="9" s="1"/>
  <c r="AE38" i="9" s="1" a="1"/>
  <c r="AE38" i="9" s="1"/>
  <c r="AF39" i="9" s="1" a="1"/>
  <c r="AF39" i="9" s="1"/>
  <c r="AG40" i="9" s="1" a="1"/>
  <c r="AG40" i="9" s="1"/>
  <c r="AH41" i="9" s="1" a="1"/>
  <c r="AH41" i="9" s="1"/>
  <c r="AI42" i="9" s="1" a="1"/>
  <c r="AI42" i="9" s="1"/>
  <c r="AJ43" i="9" s="1" a="1"/>
  <c r="AJ43" i="9" s="1"/>
  <c r="AK44" i="9" s="1" a="1"/>
  <c r="AK44" i="9" s="1"/>
  <c r="AL45" i="9" s="1" a="1"/>
  <c r="AL45" i="9" s="1"/>
  <c r="AM46" i="9" s="1" a="1"/>
  <c r="AM46" i="9" s="1"/>
  <c r="AN47" i="9" s="1" a="1"/>
  <c r="AN47" i="9" s="1"/>
  <c r="AO48" i="9" s="1" a="1"/>
  <c r="AO48" i="9" s="1"/>
  <c r="AP49" i="9" s="1" a="1"/>
  <c r="AP49" i="9" s="1"/>
  <c r="AQ50" i="9" s="1" a="1"/>
  <c r="AQ50" i="9" s="1"/>
  <c r="AR51" i="9" s="1" a="1"/>
  <c r="AR51" i="9" s="1"/>
  <c r="AS52" i="9" s="1" a="1"/>
  <c r="AS52" i="9" s="1"/>
  <c r="AT53" i="9" s="1" a="1"/>
  <c r="AT53" i="9" s="1"/>
  <c r="AU54" i="9" s="1" a="1"/>
  <c r="AU54" i="9" s="1"/>
  <c r="AV55" i="9" s="1" a="1"/>
  <c r="AV55" i="9" s="1"/>
  <c r="AW56" i="9" s="1" a="1"/>
  <c r="AW56" i="9" s="1"/>
  <c r="AX57" i="9" s="1" a="1"/>
  <c r="AX57" i="9" s="1"/>
  <c r="AY58" i="9" s="1" a="1"/>
  <c r="AY58" i="9" s="1"/>
  <c r="AZ59" i="9" s="1" a="1"/>
  <c r="AZ59" i="9" s="1"/>
  <c r="BA60" i="9" s="1" a="1"/>
  <c r="BA60" i="9" s="1"/>
  <c r="BB61" i="9" s="1" a="1"/>
  <c r="BB61" i="9" s="1"/>
  <c r="BC62" i="9" s="1" a="1"/>
  <c r="BC62" i="9" s="1"/>
  <c r="BD63" i="9" s="1" a="1"/>
  <c r="BD63" i="9" s="1"/>
  <c r="BE64" i="9" s="1" a="1"/>
  <c r="BE64" i="9" s="1"/>
  <c r="BF65" i="9" s="1" a="1"/>
  <c r="BF65" i="9" s="1"/>
  <c r="BG66" i="9" s="1" a="1"/>
  <c r="BG66" i="9" s="1"/>
  <c r="BH67" i="9" s="1" a="1"/>
  <c r="BH67" i="9" s="1"/>
  <c r="BI68" i="9" s="1" a="1"/>
  <c r="BI68" i="9" s="1"/>
  <c r="BJ69" i="9" s="1" a="1"/>
  <c r="BJ69" i="9" s="1"/>
  <c r="BK70" i="9" s="1" a="1"/>
  <c r="BK70" i="9" s="1"/>
  <c r="BL71" i="9" s="1" a="1"/>
  <c r="BL71" i="9" s="1"/>
  <c r="BM72" i="9" s="1" a="1"/>
  <c r="BM72" i="9" s="1"/>
  <c r="BN73" i="9" s="1" a="1"/>
  <c r="BN73" i="9" s="1"/>
  <c r="BO74" i="9" s="1" a="1"/>
  <c r="BO74" i="9" s="1"/>
  <c r="BP75" i="9" s="1" a="1"/>
  <c r="BP75" i="9" s="1"/>
  <c r="BQ76" i="9" s="1" a="1"/>
  <c r="BQ76" i="9" s="1"/>
  <c r="BR77" i="9" s="1" a="1"/>
  <c r="BR77" i="9" s="1"/>
  <c r="BS78" i="9" s="1" a="1"/>
  <c r="BS78" i="9" s="1"/>
  <c r="BT79" i="9" s="1" a="1"/>
  <c r="BT79" i="9" s="1"/>
  <c r="BU80" i="9" s="1" a="1"/>
  <c r="BU80" i="9" s="1"/>
  <c r="BV81" i="9" s="1" a="1"/>
  <c r="BV81" i="9" s="1"/>
  <c r="BW82" i="9" s="1" a="1"/>
  <c r="BW82" i="9" s="1"/>
  <c r="BX83" i="9" s="1" a="1"/>
  <c r="BX83" i="9" s="1"/>
  <c r="BY84" i="9" s="1" a="1"/>
  <c r="BY84" i="9" s="1"/>
  <c r="BZ85" i="9" s="1" a="1"/>
  <c r="BZ85" i="9" s="1"/>
  <c r="CA86" i="9" s="1" a="1"/>
  <c r="CA86" i="9" s="1"/>
  <c r="CB87" i="9" s="1" a="1"/>
  <c r="CB87" i="9" s="1"/>
  <c r="CC88" i="9" s="1" a="1"/>
  <c r="CC88" i="9" s="1"/>
  <c r="CD89" i="9" s="1" a="1"/>
  <c r="CD89" i="9" s="1"/>
  <c r="CE90" i="9" s="1" a="1"/>
  <c r="CE90" i="9" s="1"/>
  <c r="CF91" i="9" s="1" a="1"/>
  <c r="CF91" i="9" s="1"/>
  <c r="CG92" i="9" s="1" a="1"/>
  <c r="CG92" i="9" s="1"/>
  <c r="CH93" i="9" s="1" a="1"/>
  <c r="CH93" i="9" s="1"/>
  <c r="CI94" i="9" s="1" a="1"/>
  <c r="CI94" i="9" s="1"/>
  <c r="CJ95" i="9" s="1" a="1"/>
  <c r="CJ95" i="9" s="1"/>
  <c r="CK96" i="9" s="1" a="1"/>
  <c r="CK96" i="9" s="1"/>
  <c r="CL97" i="9" s="1" a="1"/>
  <c r="CL97" i="9" s="1"/>
  <c r="CM98" i="9" s="1" a="1"/>
  <c r="CM98" i="9" s="1"/>
  <c r="CN99" i="9" s="1" a="1"/>
  <c r="CN99" i="9" s="1"/>
  <c r="CO100" i="9" s="1" a="1"/>
  <c r="CO100" i="9" s="1"/>
  <c r="CP101" i="9" s="1" a="1"/>
  <c r="CP101" i="9" s="1"/>
  <c r="C18" i="10"/>
  <c r="K38" i="9"/>
  <c r="L39" i="9" s="1" a="1"/>
  <c r="L39" i="9" s="1"/>
  <c r="M40" i="9" s="1" a="1"/>
  <c r="M40" i="9" s="1"/>
  <c r="N41" i="9" s="1" a="1"/>
  <c r="N41" i="9" s="1"/>
  <c r="O42" i="9" s="1" a="1"/>
  <c r="O42" i="9" s="1"/>
  <c r="P43" i="9" s="1" a="1"/>
  <c r="P43" i="9" s="1"/>
  <c r="Q44" i="9" s="1" a="1"/>
  <c r="Q44" i="9" s="1"/>
  <c r="R45" i="9" s="1" a="1"/>
  <c r="R45" i="9" s="1"/>
  <c r="S46" i="9" s="1" a="1"/>
  <c r="S46" i="9" s="1"/>
  <c r="T47" i="9" s="1" a="1"/>
  <c r="T47" i="9" s="1"/>
  <c r="U48" i="9" s="1" a="1"/>
  <c r="U48" i="9" s="1"/>
  <c r="V49" i="9" s="1" a="1"/>
  <c r="V49" i="9" s="1"/>
  <c r="W50" i="9" s="1" a="1"/>
  <c r="W50" i="9" s="1"/>
  <c r="X51" i="9" s="1" a="1"/>
  <c r="X51" i="9" s="1"/>
  <c r="Y52" i="9" s="1" a="1"/>
  <c r="Y52" i="9" s="1"/>
  <c r="Z53" i="9" s="1" a="1"/>
  <c r="Z53" i="9" s="1"/>
  <c r="AA54" i="9" s="1" a="1"/>
  <c r="AA54" i="9" s="1"/>
  <c r="AB55" i="9" s="1" a="1"/>
  <c r="AB55" i="9" s="1"/>
  <c r="AC56" i="9" s="1" a="1"/>
  <c r="AC56" i="9" s="1"/>
  <c r="AD57" i="9" s="1" a="1"/>
  <c r="AD57" i="9" s="1"/>
  <c r="AE58" i="9" s="1" a="1"/>
  <c r="AE58" i="9" s="1"/>
  <c r="AF59" i="9" s="1" a="1"/>
  <c r="AF59" i="9" s="1"/>
  <c r="AG60" i="9" s="1" a="1"/>
  <c r="AG60" i="9" s="1"/>
  <c r="AH61" i="9" s="1" a="1"/>
  <c r="AH61" i="9" s="1"/>
  <c r="AI62" i="9" s="1" a="1"/>
  <c r="AI62" i="9" s="1"/>
  <c r="AJ63" i="9" s="1" a="1"/>
  <c r="AJ63" i="9" s="1"/>
  <c r="AK64" i="9" s="1" a="1"/>
  <c r="AK64" i="9" s="1"/>
  <c r="AL65" i="9" s="1" a="1"/>
  <c r="AL65" i="9" s="1"/>
  <c r="AM66" i="9" s="1" a="1"/>
  <c r="AM66" i="9" s="1"/>
  <c r="AN67" i="9" s="1" a="1"/>
  <c r="AN67" i="9" s="1"/>
  <c r="AO68" i="9" s="1" a="1"/>
  <c r="AO68" i="9" s="1"/>
  <c r="AP69" i="9" s="1" a="1"/>
  <c r="AP69" i="9" s="1"/>
  <c r="AQ70" i="9" s="1" a="1"/>
  <c r="AQ70" i="9" s="1"/>
  <c r="AR71" i="9" s="1" a="1"/>
  <c r="AR71" i="9" s="1"/>
  <c r="AS72" i="9" s="1" a="1"/>
  <c r="AS72" i="9" s="1"/>
  <c r="AT73" i="9" s="1" a="1"/>
  <c r="AT73" i="9" s="1"/>
  <c r="AU74" i="9" s="1" a="1"/>
  <c r="AU74" i="9" s="1"/>
  <c r="AV75" i="9" s="1" a="1"/>
  <c r="AV75" i="9" s="1"/>
  <c r="AW76" i="9" s="1" a="1"/>
  <c r="AW76" i="9" s="1"/>
  <c r="AX77" i="9" s="1" a="1"/>
  <c r="AX77" i="9" s="1"/>
  <c r="AY78" i="9" s="1" a="1"/>
  <c r="AY78" i="9" s="1"/>
  <c r="AZ79" i="9" s="1" a="1"/>
  <c r="AZ79" i="9" s="1"/>
  <c r="BA80" i="9" s="1" a="1"/>
  <c r="BA80" i="9" s="1"/>
  <c r="BB81" i="9" s="1" a="1"/>
  <c r="BB81" i="9" s="1"/>
  <c r="BC82" i="9" s="1" a="1"/>
  <c r="BC82" i="9" s="1"/>
  <c r="BD83" i="9" s="1" a="1"/>
  <c r="BD83" i="9" s="1"/>
  <c r="BE84" i="9" s="1" a="1"/>
  <c r="BE84" i="9" s="1"/>
  <c r="BF85" i="9" s="1" a="1"/>
  <c r="BF85" i="9" s="1"/>
  <c r="BG86" i="9" s="1" a="1"/>
  <c r="BG86" i="9" s="1"/>
  <c r="BH87" i="9" s="1" a="1"/>
  <c r="BH87" i="9" s="1"/>
  <c r="BI88" i="9" s="1" a="1"/>
  <c r="BI88" i="9" s="1"/>
  <c r="BJ89" i="9" s="1" a="1"/>
  <c r="BJ89" i="9" s="1"/>
  <c r="BK90" i="9" s="1" a="1"/>
  <c r="BK90" i="9" s="1"/>
  <c r="BL91" i="9" s="1" a="1"/>
  <c r="BL91" i="9" s="1"/>
  <c r="BM92" i="9" s="1" a="1"/>
  <c r="BM92" i="9" s="1"/>
  <c r="BN93" i="9" s="1" a="1"/>
  <c r="BN93" i="9" s="1"/>
  <c r="BO94" i="9" s="1" a="1"/>
  <c r="BO94" i="9" s="1"/>
  <c r="BP95" i="9" s="1" a="1"/>
  <c r="BP95" i="9" s="1"/>
  <c r="BQ96" i="9" s="1" a="1"/>
  <c r="BQ96" i="9" s="1"/>
  <c r="BR97" i="9" s="1" a="1"/>
  <c r="BR97" i="9" s="1"/>
  <c r="BS98" i="9" s="1" a="1"/>
  <c r="BS98" i="9" s="1"/>
  <c r="BT99" i="9" s="1" a="1"/>
  <c r="BT99" i="9" s="1"/>
  <c r="BU100" i="9" s="1" a="1"/>
  <c r="BU100" i="9" s="1"/>
  <c r="BV101" i="9" s="1" a="1"/>
  <c r="BV101" i="9" s="1"/>
  <c r="C38" i="10"/>
  <c r="K43" i="9"/>
  <c r="L44" i="9" s="1" a="1"/>
  <c r="L44" i="9" s="1"/>
  <c r="M45" i="9" s="1" a="1"/>
  <c r="M45" i="9" s="1"/>
  <c r="N46" i="9" s="1" a="1"/>
  <c r="N46" i="9" s="1"/>
  <c r="O47" i="9" s="1" a="1"/>
  <c r="O47" i="9" s="1"/>
  <c r="P48" i="9" s="1" a="1"/>
  <c r="P48" i="9" s="1"/>
  <c r="Q49" i="9" s="1" a="1"/>
  <c r="Q49" i="9" s="1"/>
  <c r="R50" i="9" s="1" a="1"/>
  <c r="R50" i="9" s="1"/>
  <c r="S51" i="9" s="1" a="1"/>
  <c r="S51" i="9" s="1"/>
  <c r="T52" i="9" s="1" a="1"/>
  <c r="T52" i="9" s="1"/>
  <c r="U53" i="9" s="1" a="1"/>
  <c r="U53" i="9" s="1"/>
  <c r="V54" i="9" s="1" a="1"/>
  <c r="V54" i="9" s="1"/>
  <c r="W55" i="9" s="1" a="1"/>
  <c r="W55" i="9" s="1"/>
  <c r="X56" i="9" s="1" a="1"/>
  <c r="X56" i="9" s="1"/>
  <c r="Y57" i="9" s="1" a="1"/>
  <c r="Y57" i="9" s="1"/>
  <c r="Z58" i="9" s="1" a="1"/>
  <c r="Z58" i="9" s="1"/>
  <c r="AA59" i="9" s="1" a="1"/>
  <c r="AA59" i="9" s="1"/>
  <c r="AB60" i="9" s="1" a="1"/>
  <c r="AB60" i="9" s="1"/>
  <c r="AC61" i="9" s="1" a="1"/>
  <c r="AC61" i="9" s="1"/>
  <c r="AD62" i="9" s="1" a="1"/>
  <c r="AD62" i="9" s="1"/>
  <c r="AE63" i="9" s="1" a="1"/>
  <c r="AE63" i="9" s="1"/>
  <c r="AF64" i="9" s="1" a="1"/>
  <c r="AF64" i="9" s="1"/>
  <c r="AG65" i="9" s="1" a="1"/>
  <c r="AG65" i="9" s="1"/>
  <c r="AH66" i="9" s="1" a="1"/>
  <c r="AH66" i="9" s="1"/>
  <c r="AI67" i="9" s="1" a="1"/>
  <c r="AI67" i="9" s="1"/>
  <c r="AJ68" i="9" s="1" a="1"/>
  <c r="AJ68" i="9" s="1"/>
  <c r="AK69" i="9" s="1" a="1"/>
  <c r="AK69" i="9" s="1"/>
  <c r="AL70" i="9" s="1" a="1"/>
  <c r="AL70" i="9" s="1"/>
  <c r="AM71" i="9" s="1" a="1"/>
  <c r="AM71" i="9" s="1"/>
  <c r="AN72" i="9" s="1" a="1"/>
  <c r="AN72" i="9" s="1"/>
  <c r="AO73" i="9" s="1" a="1"/>
  <c r="AO73" i="9" s="1"/>
  <c r="AP74" i="9" s="1" a="1"/>
  <c r="AP74" i="9" s="1"/>
  <c r="AQ75" i="9" s="1" a="1"/>
  <c r="AQ75" i="9" s="1"/>
  <c r="AR76" i="9" s="1" a="1"/>
  <c r="AR76" i="9" s="1"/>
  <c r="AS77" i="9" s="1" a="1"/>
  <c r="AS77" i="9" s="1"/>
  <c r="AT78" i="9" s="1" a="1"/>
  <c r="AT78" i="9" s="1"/>
  <c r="AU79" i="9" s="1" a="1"/>
  <c r="AU79" i="9" s="1"/>
  <c r="AV80" i="9" s="1" a="1"/>
  <c r="AV80" i="9" s="1"/>
  <c r="AW81" i="9" s="1" a="1"/>
  <c r="AW81" i="9" s="1"/>
  <c r="AX82" i="9" s="1" a="1"/>
  <c r="AX82" i="9" s="1"/>
  <c r="AY83" i="9" s="1" a="1"/>
  <c r="AY83" i="9" s="1"/>
  <c r="AZ84" i="9" s="1" a="1"/>
  <c r="AZ84" i="9" s="1"/>
  <c r="BA85" i="9" s="1" a="1"/>
  <c r="BA85" i="9" s="1"/>
  <c r="BB86" i="9" s="1" a="1"/>
  <c r="BB86" i="9" s="1"/>
  <c r="BC87" i="9" s="1" a="1"/>
  <c r="BC87" i="9" s="1"/>
  <c r="BD88" i="9" s="1" a="1"/>
  <c r="BD88" i="9" s="1"/>
  <c r="BE89" i="9" s="1" a="1"/>
  <c r="BE89" i="9" s="1"/>
  <c r="BF90" i="9" s="1" a="1"/>
  <c r="BF90" i="9" s="1"/>
  <c r="BG91" i="9" s="1" a="1"/>
  <c r="BG91" i="9" s="1"/>
  <c r="BH92" i="9" s="1" a="1"/>
  <c r="BH92" i="9" s="1"/>
  <c r="BI93" i="9" s="1" a="1"/>
  <c r="BI93" i="9" s="1"/>
  <c r="BJ94" i="9" s="1" a="1"/>
  <c r="BJ94" i="9" s="1"/>
  <c r="BK95" i="9" s="1" a="1"/>
  <c r="BK95" i="9" s="1"/>
  <c r="BL96" i="9" s="1" a="1"/>
  <c r="BL96" i="9" s="1"/>
  <c r="BM97" i="9" s="1" a="1"/>
  <c r="BM97" i="9" s="1"/>
  <c r="BN98" i="9" s="1" a="1"/>
  <c r="BN98" i="9" s="1"/>
  <c r="BO99" i="9" s="1" a="1"/>
  <c r="BO99" i="9" s="1"/>
  <c r="BP100" i="9" s="1" a="1"/>
  <c r="BP100" i="9" s="1"/>
  <c r="BQ101" i="9" s="1" a="1"/>
  <c r="BQ101" i="9" s="1"/>
  <c r="C43" i="10"/>
  <c r="K52" i="9"/>
  <c r="L53" i="9" s="1" a="1"/>
  <c r="L53" i="9" s="1"/>
  <c r="M54" i="9" s="1" a="1"/>
  <c r="M54" i="9" s="1"/>
  <c r="N55" i="9" s="1" a="1"/>
  <c r="N55" i="9" s="1"/>
  <c r="O56" i="9" s="1" a="1"/>
  <c r="O56" i="9" s="1"/>
  <c r="P57" i="9" s="1" a="1"/>
  <c r="P57" i="9" s="1"/>
  <c r="Q58" i="9" s="1" a="1"/>
  <c r="Q58" i="9" s="1"/>
  <c r="R59" i="9" s="1" a="1"/>
  <c r="R59" i="9" s="1"/>
  <c r="S60" i="9" s="1" a="1"/>
  <c r="S60" i="9" s="1"/>
  <c r="T61" i="9" s="1" a="1"/>
  <c r="T61" i="9" s="1"/>
  <c r="U62" i="9" s="1" a="1"/>
  <c r="U62" i="9" s="1"/>
  <c r="V63" i="9" s="1" a="1"/>
  <c r="V63" i="9" s="1"/>
  <c r="W64" i="9" s="1" a="1"/>
  <c r="W64" i="9" s="1"/>
  <c r="X65" i="9" s="1" a="1"/>
  <c r="X65" i="9" s="1"/>
  <c r="Y66" i="9" s="1" a="1"/>
  <c r="Y66" i="9" s="1"/>
  <c r="Z67" i="9" s="1" a="1"/>
  <c r="Z67" i="9" s="1"/>
  <c r="AA68" i="9" s="1" a="1"/>
  <c r="AA68" i="9" s="1"/>
  <c r="AB69" i="9" s="1" a="1"/>
  <c r="AB69" i="9" s="1"/>
  <c r="AC70" i="9" s="1" a="1"/>
  <c r="AC70" i="9" s="1"/>
  <c r="AD71" i="9" s="1" a="1"/>
  <c r="AD71" i="9" s="1"/>
  <c r="AE72" i="9" s="1" a="1"/>
  <c r="AE72" i="9" s="1"/>
  <c r="AF73" i="9" s="1" a="1"/>
  <c r="AF73" i="9" s="1"/>
  <c r="AG74" i="9" s="1" a="1"/>
  <c r="AG74" i="9" s="1"/>
  <c r="AH75" i="9" s="1" a="1"/>
  <c r="AH75" i="9" s="1"/>
  <c r="AI76" i="9" s="1" a="1"/>
  <c r="AI76" i="9" s="1"/>
  <c r="AJ77" i="9" s="1" a="1"/>
  <c r="AJ77" i="9" s="1"/>
  <c r="AK78" i="9" s="1" a="1"/>
  <c r="AK78" i="9" s="1"/>
  <c r="AL79" i="9" s="1" a="1"/>
  <c r="AL79" i="9" s="1"/>
  <c r="AM80" i="9" s="1" a="1"/>
  <c r="AM80" i="9" s="1"/>
  <c r="AN81" i="9" s="1" a="1"/>
  <c r="AN81" i="9" s="1"/>
  <c r="AO82" i="9" s="1" a="1"/>
  <c r="AO82" i="9" s="1"/>
  <c r="AP83" i="9" s="1" a="1"/>
  <c r="AP83" i="9" s="1"/>
  <c r="AQ84" i="9" s="1" a="1"/>
  <c r="AQ84" i="9" s="1"/>
  <c r="AR85" i="9" s="1" a="1"/>
  <c r="AR85" i="9" s="1"/>
  <c r="AS86" i="9" s="1" a="1"/>
  <c r="AS86" i="9" s="1"/>
  <c r="AT87" i="9" s="1" a="1"/>
  <c r="AT87" i="9" s="1"/>
  <c r="AU88" i="9" s="1" a="1"/>
  <c r="AU88" i="9" s="1"/>
  <c r="AV89" i="9" s="1" a="1"/>
  <c r="AV89" i="9" s="1"/>
  <c r="AW90" i="9" s="1" a="1"/>
  <c r="AW90" i="9" s="1"/>
  <c r="AX91" i="9" s="1" a="1"/>
  <c r="AX91" i="9" s="1"/>
  <c r="AY92" i="9" s="1" a="1"/>
  <c r="AY92" i="9" s="1"/>
  <c r="AZ93" i="9" s="1" a="1"/>
  <c r="AZ93" i="9" s="1"/>
  <c r="BA94" i="9" s="1" a="1"/>
  <c r="BA94" i="9" s="1"/>
  <c r="BB95" i="9" s="1" a="1"/>
  <c r="BB95" i="9" s="1"/>
  <c r="BC96" i="9" s="1" a="1"/>
  <c r="BC96" i="9" s="1"/>
  <c r="BD97" i="9" s="1" a="1"/>
  <c r="BD97" i="9" s="1"/>
  <c r="BE98" i="9" s="1" a="1"/>
  <c r="BE98" i="9" s="1"/>
  <c r="BF99" i="9" s="1" a="1"/>
  <c r="BF99" i="9" s="1"/>
  <c r="BG100" i="9" s="1" a="1"/>
  <c r="BG100" i="9" s="1"/>
  <c r="BH101" i="9" s="1" a="1"/>
  <c r="BH101" i="9" s="1"/>
  <c r="C52" i="10"/>
  <c r="D52" i="10" s="1"/>
  <c r="K47" i="9"/>
  <c r="L48" i="9" s="1" a="1"/>
  <c r="L48" i="9" s="1"/>
  <c r="M49" i="9" s="1" a="1"/>
  <c r="M49" i="9" s="1"/>
  <c r="N50" i="9" s="1" a="1"/>
  <c r="N50" i="9" s="1"/>
  <c r="O51" i="9" s="1" a="1"/>
  <c r="O51" i="9" s="1"/>
  <c r="P52" i="9" s="1" a="1"/>
  <c r="P52" i="9" s="1"/>
  <c r="Q53" i="9" s="1" a="1"/>
  <c r="Q53" i="9" s="1"/>
  <c r="R54" i="9" s="1" a="1"/>
  <c r="R54" i="9" s="1"/>
  <c r="S55" i="9" s="1" a="1"/>
  <c r="S55" i="9" s="1"/>
  <c r="T56" i="9" s="1" a="1"/>
  <c r="T56" i="9" s="1"/>
  <c r="U57" i="9" s="1" a="1"/>
  <c r="U57" i="9" s="1"/>
  <c r="V58" i="9" s="1" a="1"/>
  <c r="V58" i="9" s="1"/>
  <c r="W59" i="9" s="1" a="1"/>
  <c r="W59" i="9" s="1"/>
  <c r="X60" i="9" s="1" a="1"/>
  <c r="X60" i="9" s="1"/>
  <c r="Y61" i="9" s="1" a="1"/>
  <c r="Y61" i="9" s="1"/>
  <c r="Z62" i="9" s="1" a="1"/>
  <c r="Z62" i="9" s="1"/>
  <c r="AA63" i="9" s="1" a="1"/>
  <c r="AA63" i="9" s="1"/>
  <c r="AB64" i="9" s="1" a="1"/>
  <c r="AB64" i="9" s="1"/>
  <c r="AC65" i="9" s="1" a="1"/>
  <c r="AC65" i="9" s="1"/>
  <c r="AD66" i="9" s="1" a="1"/>
  <c r="AD66" i="9" s="1"/>
  <c r="AE67" i="9" s="1" a="1"/>
  <c r="AE67" i="9" s="1"/>
  <c r="AF68" i="9" s="1" a="1"/>
  <c r="AF68" i="9" s="1"/>
  <c r="AG69" i="9" s="1" a="1"/>
  <c r="AG69" i="9" s="1"/>
  <c r="AH70" i="9" s="1" a="1"/>
  <c r="AH70" i="9" s="1"/>
  <c r="AI71" i="9" s="1" a="1"/>
  <c r="AI71" i="9" s="1"/>
  <c r="AJ72" i="9" s="1" a="1"/>
  <c r="AJ72" i="9" s="1"/>
  <c r="AK73" i="9" s="1" a="1"/>
  <c r="AK73" i="9" s="1"/>
  <c r="AL74" i="9" s="1" a="1"/>
  <c r="AL74" i="9" s="1"/>
  <c r="AM75" i="9" s="1" a="1"/>
  <c r="AM75" i="9" s="1"/>
  <c r="AN76" i="9" s="1" a="1"/>
  <c r="AN76" i="9" s="1"/>
  <c r="AO77" i="9" s="1" a="1"/>
  <c r="AO77" i="9" s="1"/>
  <c r="AP78" i="9" s="1" a="1"/>
  <c r="AP78" i="9" s="1"/>
  <c r="AQ79" i="9" s="1" a="1"/>
  <c r="AQ79" i="9" s="1"/>
  <c r="AR80" i="9" s="1" a="1"/>
  <c r="AR80" i="9" s="1"/>
  <c r="AS81" i="9" s="1" a="1"/>
  <c r="AS81" i="9" s="1"/>
  <c r="AT82" i="9" s="1" a="1"/>
  <c r="AT82" i="9" s="1"/>
  <c r="AU83" i="9" s="1" a="1"/>
  <c r="AU83" i="9" s="1"/>
  <c r="AV84" i="9" s="1" a="1"/>
  <c r="AV84" i="9" s="1"/>
  <c r="AW85" i="9" s="1" a="1"/>
  <c r="AW85" i="9" s="1"/>
  <c r="AX86" i="9" s="1" a="1"/>
  <c r="AX86" i="9" s="1"/>
  <c r="AY87" i="9" s="1" a="1"/>
  <c r="AY87" i="9" s="1"/>
  <c r="AZ88" i="9" s="1" a="1"/>
  <c r="AZ88" i="9" s="1"/>
  <c r="BA89" i="9" s="1" a="1"/>
  <c r="BA89" i="9" s="1"/>
  <c r="BB90" i="9" s="1" a="1"/>
  <c r="BB90" i="9" s="1"/>
  <c r="BC91" i="9" s="1" a="1"/>
  <c r="BC91" i="9" s="1"/>
  <c r="BD92" i="9" s="1" a="1"/>
  <c r="BD92" i="9" s="1"/>
  <c r="BE93" i="9" s="1" a="1"/>
  <c r="BE93" i="9" s="1"/>
  <c r="BF94" i="9" s="1" a="1"/>
  <c r="BF94" i="9" s="1"/>
  <c r="BG95" i="9" s="1" a="1"/>
  <c r="BG95" i="9" s="1"/>
  <c r="BH96" i="9" s="1" a="1"/>
  <c r="BH96" i="9" s="1"/>
  <c r="BI97" i="9" s="1" a="1"/>
  <c r="BI97" i="9" s="1"/>
  <c r="BJ98" i="9" s="1" a="1"/>
  <c r="BJ98" i="9" s="1"/>
  <c r="BK99" i="9" s="1" a="1"/>
  <c r="BK99" i="9" s="1"/>
  <c r="BL100" i="9" s="1" a="1"/>
  <c r="BL100" i="9" s="1"/>
  <c r="BM101" i="9" s="1" a="1"/>
  <c r="BM101" i="9" s="1"/>
  <c r="C47" i="10"/>
  <c r="K67" i="9"/>
  <c r="L68" i="9" s="1" a="1"/>
  <c r="L68" i="9" s="1"/>
  <c r="M69" i="9" s="1" a="1"/>
  <c r="M69" i="9" s="1"/>
  <c r="N70" i="9" s="1" a="1"/>
  <c r="N70" i="9" s="1"/>
  <c r="O71" i="9" s="1" a="1"/>
  <c r="O71" i="9" s="1"/>
  <c r="P72" i="9" s="1" a="1"/>
  <c r="P72" i="9" s="1"/>
  <c r="Q73" i="9" s="1" a="1"/>
  <c r="Q73" i="9" s="1"/>
  <c r="R74" i="9" s="1" a="1"/>
  <c r="R74" i="9" s="1"/>
  <c r="S75" i="9" s="1" a="1"/>
  <c r="S75" i="9" s="1"/>
  <c r="T76" i="9" s="1" a="1"/>
  <c r="T76" i="9" s="1"/>
  <c r="U77" i="9" s="1" a="1"/>
  <c r="U77" i="9" s="1"/>
  <c r="V78" i="9" s="1" a="1"/>
  <c r="V78" i="9" s="1"/>
  <c r="W79" i="9" s="1" a="1"/>
  <c r="W79" i="9" s="1"/>
  <c r="X80" i="9" s="1" a="1"/>
  <c r="X80" i="9" s="1"/>
  <c r="Y81" i="9" s="1" a="1"/>
  <c r="Y81" i="9" s="1"/>
  <c r="Z82" i="9" s="1" a="1"/>
  <c r="Z82" i="9" s="1"/>
  <c r="AA83" i="9" s="1" a="1"/>
  <c r="AA83" i="9" s="1"/>
  <c r="AB84" i="9" s="1" a="1"/>
  <c r="AB84" i="9" s="1"/>
  <c r="AC85" i="9" s="1" a="1"/>
  <c r="AC85" i="9" s="1"/>
  <c r="AD86" i="9" s="1" a="1"/>
  <c r="AD86" i="9" s="1"/>
  <c r="AE87" i="9" s="1" a="1"/>
  <c r="AE87" i="9" s="1"/>
  <c r="AF88" i="9" s="1" a="1"/>
  <c r="AF88" i="9" s="1"/>
  <c r="AG89" i="9" s="1" a="1"/>
  <c r="AG89" i="9" s="1"/>
  <c r="AH90" i="9" s="1" a="1"/>
  <c r="AH90" i="9" s="1"/>
  <c r="AI91" i="9" s="1" a="1"/>
  <c r="AI91" i="9" s="1"/>
  <c r="AJ92" i="9" s="1" a="1"/>
  <c r="AJ92" i="9" s="1"/>
  <c r="AK93" i="9" s="1" a="1"/>
  <c r="AK93" i="9" s="1"/>
  <c r="AL94" i="9" s="1" a="1"/>
  <c r="AL94" i="9" s="1"/>
  <c r="AM95" i="9" s="1" a="1"/>
  <c r="AM95" i="9" s="1"/>
  <c r="AN96" i="9" s="1" a="1"/>
  <c r="AN96" i="9" s="1"/>
  <c r="AO97" i="9" s="1" a="1"/>
  <c r="AO97" i="9" s="1"/>
  <c r="AP98" i="9" s="1" a="1"/>
  <c r="AP98" i="9" s="1"/>
  <c r="AQ99" i="9" s="1" a="1"/>
  <c r="AQ99" i="9" s="1"/>
  <c r="AR100" i="9" s="1" a="1"/>
  <c r="AR100" i="9" s="1"/>
  <c r="AS101" i="9" s="1" a="1"/>
  <c r="AS101" i="9" s="1"/>
  <c r="C67" i="10"/>
  <c r="D67" i="10" s="1"/>
  <c r="K78" i="9"/>
  <c r="L79" i="9" s="1" a="1"/>
  <c r="L79" i="9" s="1"/>
  <c r="M80" i="9" s="1" a="1"/>
  <c r="M80" i="9" s="1"/>
  <c r="N81" i="9" s="1" a="1"/>
  <c r="N81" i="9" s="1"/>
  <c r="O82" i="9" s="1" a="1"/>
  <c r="O82" i="9" s="1"/>
  <c r="P83" i="9" s="1" a="1"/>
  <c r="P83" i="9" s="1"/>
  <c r="Q84" i="9" s="1" a="1"/>
  <c r="Q84" i="9" s="1"/>
  <c r="R85" i="9" s="1" a="1"/>
  <c r="R85" i="9" s="1"/>
  <c r="S86" i="9" s="1" a="1"/>
  <c r="S86" i="9" s="1"/>
  <c r="T87" i="9" s="1" a="1"/>
  <c r="T87" i="9" s="1"/>
  <c r="U88" i="9" s="1" a="1"/>
  <c r="U88" i="9" s="1"/>
  <c r="V89" i="9" s="1" a="1"/>
  <c r="V89" i="9" s="1"/>
  <c r="W90" i="9" s="1" a="1"/>
  <c r="W90" i="9" s="1"/>
  <c r="X91" i="9" s="1" a="1"/>
  <c r="X91" i="9" s="1"/>
  <c r="Y92" i="9" s="1" a="1"/>
  <c r="Y92" i="9" s="1"/>
  <c r="Z93" i="9" s="1" a="1"/>
  <c r="Z93" i="9" s="1"/>
  <c r="AA94" i="9" s="1" a="1"/>
  <c r="AA94" i="9" s="1"/>
  <c r="AB95" i="9" s="1" a="1"/>
  <c r="AB95" i="9" s="1"/>
  <c r="AC96" i="9" s="1" a="1"/>
  <c r="AC96" i="9" s="1"/>
  <c r="AD97" i="9" s="1" a="1"/>
  <c r="AD97" i="9" s="1"/>
  <c r="AE98" i="9" s="1" a="1"/>
  <c r="AE98" i="9" s="1"/>
  <c r="AF99" i="9" s="1" a="1"/>
  <c r="AF99" i="9" s="1"/>
  <c r="AG100" i="9" s="1" a="1"/>
  <c r="AG100" i="9" s="1"/>
  <c r="AH101" i="9" s="1" a="1"/>
  <c r="AH101" i="9" s="1"/>
  <c r="C78" i="10"/>
  <c r="D78" i="10" s="1"/>
  <c r="K86" i="9"/>
  <c r="L87" i="9" s="1" a="1"/>
  <c r="L87" i="9" s="1"/>
  <c r="M88" i="9" s="1" a="1"/>
  <c r="M88" i="9" s="1"/>
  <c r="N89" i="9" s="1" a="1"/>
  <c r="N89" i="9" s="1"/>
  <c r="O90" i="9" s="1" a="1"/>
  <c r="O90" i="9" s="1"/>
  <c r="P91" i="9" s="1" a="1"/>
  <c r="P91" i="9" s="1"/>
  <c r="Q92" i="9" s="1" a="1"/>
  <c r="Q92" i="9" s="1"/>
  <c r="R93" i="9" s="1" a="1"/>
  <c r="R93" i="9" s="1"/>
  <c r="S94" i="9" s="1" a="1"/>
  <c r="S94" i="9" s="1"/>
  <c r="T95" i="9" s="1" a="1"/>
  <c r="T95" i="9" s="1"/>
  <c r="U96" i="9" s="1" a="1"/>
  <c r="U96" i="9" s="1"/>
  <c r="V97" i="9" s="1" a="1"/>
  <c r="V97" i="9" s="1"/>
  <c r="W98" i="9" s="1" a="1"/>
  <c r="W98" i="9" s="1"/>
  <c r="X99" i="9" s="1" a="1"/>
  <c r="X99" i="9" s="1"/>
  <c r="Y100" i="9" s="1" a="1"/>
  <c r="Y100" i="9" s="1"/>
  <c r="Z101" i="9" s="1" a="1"/>
  <c r="Z101" i="9" s="1"/>
  <c r="C86" i="10"/>
  <c r="D86" i="10" s="1"/>
  <c r="K96" i="9"/>
  <c r="L97" i="9" s="1" a="1"/>
  <c r="L97" i="9" s="1"/>
  <c r="M98" i="9" s="1" a="1"/>
  <c r="M98" i="9" s="1"/>
  <c r="N99" i="9" s="1" a="1"/>
  <c r="N99" i="9" s="1"/>
  <c r="O100" i="9" s="1" a="1"/>
  <c r="O100" i="9" s="1"/>
  <c r="P101" i="9" s="1" a="1"/>
  <c r="P101" i="9" s="1"/>
  <c r="C96" i="10"/>
  <c r="D96" i="10" s="1"/>
  <c r="K97" i="9"/>
  <c r="L98" i="9" s="1" a="1"/>
  <c r="L98" i="9" s="1"/>
  <c r="M99" i="9" s="1" a="1"/>
  <c r="M99" i="9" s="1"/>
  <c r="N100" i="9" s="1" a="1"/>
  <c r="N100" i="9" s="1"/>
  <c r="O101" i="9" s="1" a="1"/>
  <c r="O101" i="9" s="1"/>
  <c r="C97" i="10"/>
  <c r="D97" i="10" s="1"/>
  <c r="K15" i="9"/>
  <c r="L16" i="9" s="1" a="1"/>
  <c r="L16" i="9" s="1"/>
  <c r="M17" i="9" s="1" a="1"/>
  <c r="M17" i="9" s="1"/>
  <c r="N18" i="9" s="1" a="1"/>
  <c r="N18" i="9" s="1"/>
  <c r="O19" i="9" s="1" a="1"/>
  <c r="O19" i="9" s="1"/>
  <c r="P20" i="9" s="1" a="1"/>
  <c r="P20" i="9" s="1"/>
  <c r="Q21" i="9" s="1" a="1"/>
  <c r="Q21" i="9" s="1"/>
  <c r="R22" i="9" s="1" a="1"/>
  <c r="R22" i="9" s="1"/>
  <c r="S23" i="9" s="1" a="1"/>
  <c r="S23" i="9" s="1"/>
  <c r="T24" i="9" s="1" a="1"/>
  <c r="T24" i="9" s="1"/>
  <c r="U25" i="9" s="1" a="1"/>
  <c r="U25" i="9" s="1"/>
  <c r="V26" i="9" s="1" a="1"/>
  <c r="V26" i="9" s="1"/>
  <c r="W27" i="9" s="1" a="1"/>
  <c r="W27" i="9" s="1"/>
  <c r="X28" i="9" s="1" a="1"/>
  <c r="X28" i="9" s="1"/>
  <c r="Y29" i="9" s="1" a="1"/>
  <c r="Y29" i="9" s="1"/>
  <c r="Z30" i="9" s="1" a="1"/>
  <c r="Z30" i="9" s="1"/>
  <c r="AA31" i="9" s="1" a="1"/>
  <c r="AA31" i="9" s="1"/>
  <c r="AB32" i="9" s="1" a="1"/>
  <c r="AB32" i="9" s="1"/>
  <c r="AC33" i="9" s="1" a="1"/>
  <c r="AC33" i="9" s="1"/>
  <c r="AD34" i="9" s="1" a="1"/>
  <c r="AD34" i="9" s="1"/>
  <c r="AE35" i="9" s="1" a="1"/>
  <c r="AE35" i="9" s="1"/>
  <c r="AF36" i="9" s="1" a="1"/>
  <c r="AF36" i="9" s="1"/>
  <c r="AG37" i="9" s="1" a="1"/>
  <c r="AG37" i="9" s="1"/>
  <c r="AH38" i="9" s="1" a="1"/>
  <c r="AH38" i="9" s="1"/>
  <c r="AI39" i="9" s="1" a="1"/>
  <c r="AI39" i="9" s="1"/>
  <c r="AJ40" i="9" s="1" a="1"/>
  <c r="AJ40" i="9" s="1"/>
  <c r="AK41" i="9" s="1" a="1"/>
  <c r="AK41" i="9" s="1"/>
  <c r="AL42" i="9" s="1" a="1"/>
  <c r="AL42" i="9" s="1"/>
  <c r="AM43" i="9" s="1" a="1"/>
  <c r="AM43" i="9" s="1"/>
  <c r="AN44" i="9" s="1" a="1"/>
  <c r="AN44" i="9" s="1"/>
  <c r="AO45" i="9" s="1" a="1"/>
  <c r="AO45" i="9" s="1"/>
  <c r="AP46" i="9" s="1" a="1"/>
  <c r="AP46" i="9" s="1"/>
  <c r="AQ47" i="9" s="1" a="1"/>
  <c r="AQ47" i="9" s="1"/>
  <c r="AR48" i="9" s="1" a="1"/>
  <c r="AR48" i="9" s="1"/>
  <c r="AS49" i="9" s="1" a="1"/>
  <c r="AS49" i="9" s="1"/>
  <c r="AT50" i="9" s="1" a="1"/>
  <c r="AT50" i="9" s="1"/>
  <c r="AU51" i="9" s="1" a="1"/>
  <c r="AU51" i="9" s="1"/>
  <c r="AV52" i="9" s="1" a="1"/>
  <c r="AV52" i="9" s="1"/>
  <c r="AW53" i="9" s="1" a="1"/>
  <c r="AW53" i="9" s="1"/>
  <c r="AX54" i="9" s="1" a="1"/>
  <c r="AX54" i="9" s="1"/>
  <c r="AY55" i="9" s="1" a="1"/>
  <c r="AY55" i="9" s="1"/>
  <c r="AZ56" i="9" s="1" a="1"/>
  <c r="AZ56" i="9" s="1"/>
  <c r="BA57" i="9" s="1" a="1"/>
  <c r="BA57" i="9" s="1"/>
  <c r="BB58" i="9" s="1" a="1"/>
  <c r="BB58" i="9" s="1"/>
  <c r="BC59" i="9" s="1" a="1"/>
  <c r="BC59" i="9" s="1"/>
  <c r="BD60" i="9" s="1" a="1"/>
  <c r="BD60" i="9" s="1"/>
  <c r="BE61" i="9" s="1" a="1"/>
  <c r="BE61" i="9" s="1"/>
  <c r="BF62" i="9" s="1" a="1"/>
  <c r="BF62" i="9" s="1"/>
  <c r="BG63" i="9" s="1" a="1"/>
  <c r="BG63" i="9" s="1"/>
  <c r="BH64" i="9" s="1" a="1"/>
  <c r="BH64" i="9" s="1"/>
  <c r="BI65" i="9" s="1" a="1"/>
  <c r="BI65" i="9" s="1"/>
  <c r="BJ66" i="9" s="1" a="1"/>
  <c r="BJ66" i="9" s="1"/>
  <c r="BK67" i="9" s="1" a="1"/>
  <c r="BK67" i="9" s="1"/>
  <c r="BL68" i="9" s="1" a="1"/>
  <c r="BL68" i="9" s="1"/>
  <c r="BM69" i="9" s="1" a="1"/>
  <c r="BM69" i="9" s="1"/>
  <c r="BN70" i="9" s="1" a="1"/>
  <c r="BN70" i="9" s="1"/>
  <c r="BO71" i="9" s="1" a="1"/>
  <c r="BO71" i="9" s="1"/>
  <c r="BP72" i="9" s="1" a="1"/>
  <c r="BP72" i="9" s="1"/>
  <c r="BQ73" i="9" s="1" a="1"/>
  <c r="BQ73" i="9" s="1"/>
  <c r="BR74" i="9" s="1" a="1"/>
  <c r="BR74" i="9" s="1"/>
  <c r="BS75" i="9" s="1" a="1"/>
  <c r="BS75" i="9" s="1"/>
  <c r="BT76" i="9" s="1" a="1"/>
  <c r="BT76" i="9" s="1"/>
  <c r="BU77" i="9" s="1" a="1"/>
  <c r="BU77" i="9" s="1"/>
  <c r="BV78" i="9" s="1" a="1"/>
  <c r="BV78" i="9" s="1"/>
  <c r="BW79" i="9" s="1" a="1"/>
  <c r="BW79" i="9" s="1"/>
  <c r="BX80" i="9" s="1" a="1"/>
  <c r="BX80" i="9" s="1"/>
  <c r="BY81" i="9" s="1" a="1"/>
  <c r="BY81" i="9" s="1"/>
  <c r="BZ82" i="9" s="1" a="1"/>
  <c r="BZ82" i="9" s="1"/>
  <c r="CA83" i="9" s="1" a="1"/>
  <c r="CA83" i="9" s="1"/>
  <c r="CB84" i="9" s="1" a="1"/>
  <c r="CB84" i="9" s="1"/>
  <c r="CC85" i="9" s="1" a="1"/>
  <c r="CC85" i="9" s="1"/>
  <c r="CD86" i="9" s="1" a="1"/>
  <c r="CD86" i="9" s="1"/>
  <c r="CE87" i="9" s="1" a="1"/>
  <c r="CE87" i="9" s="1"/>
  <c r="CF88" i="9" s="1" a="1"/>
  <c r="CF88" i="9" s="1"/>
  <c r="CG89" i="9" s="1" a="1"/>
  <c r="CG89" i="9" s="1"/>
  <c r="CH90" i="9" s="1" a="1"/>
  <c r="CH90" i="9" s="1"/>
  <c r="CI91" i="9" s="1" a="1"/>
  <c r="CI91" i="9" s="1"/>
  <c r="CJ92" i="9" s="1" a="1"/>
  <c r="CJ92" i="9" s="1"/>
  <c r="CK93" i="9" s="1" a="1"/>
  <c r="CK93" i="9" s="1"/>
  <c r="CL94" i="9" s="1" a="1"/>
  <c r="CL94" i="9" s="1"/>
  <c r="CM95" i="9" s="1" a="1"/>
  <c r="CM95" i="9" s="1"/>
  <c r="CN96" i="9" s="1" a="1"/>
  <c r="CN96" i="9" s="1"/>
  <c r="CO97" i="9" s="1" a="1"/>
  <c r="CO97" i="9" s="1"/>
  <c r="CP98" i="9" s="1" a="1"/>
  <c r="CP98" i="9" s="1"/>
  <c r="CQ99" i="9" s="1" a="1"/>
  <c r="CQ99" i="9" s="1"/>
  <c r="CR100" i="9" s="1" a="1"/>
  <c r="CR100" i="9" s="1"/>
  <c r="CS101" i="9" s="1" a="1"/>
  <c r="CS101" i="9" s="1"/>
  <c r="C15" i="10"/>
  <c r="K57" i="9"/>
  <c r="L58" i="9" s="1" a="1"/>
  <c r="L58" i="9" s="1"/>
  <c r="M59" i="9" s="1" a="1"/>
  <c r="M59" i="9" s="1"/>
  <c r="N60" i="9" s="1" a="1"/>
  <c r="N60" i="9" s="1"/>
  <c r="O61" i="9" s="1" a="1"/>
  <c r="O61" i="9" s="1"/>
  <c r="P62" i="9" s="1" a="1"/>
  <c r="P62" i="9" s="1"/>
  <c r="Q63" i="9" s="1" a="1"/>
  <c r="Q63" i="9" s="1"/>
  <c r="R64" i="9" s="1" a="1"/>
  <c r="R64" i="9" s="1"/>
  <c r="S65" i="9" s="1" a="1"/>
  <c r="S65" i="9" s="1"/>
  <c r="T66" i="9" s="1" a="1"/>
  <c r="T66" i="9" s="1"/>
  <c r="U67" i="9" s="1" a="1"/>
  <c r="U67" i="9" s="1"/>
  <c r="V68" i="9" s="1" a="1"/>
  <c r="V68" i="9" s="1"/>
  <c r="W69" i="9" s="1" a="1"/>
  <c r="W69" i="9" s="1"/>
  <c r="X70" i="9" s="1" a="1"/>
  <c r="X70" i="9" s="1"/>
  <c r="Y71" i="9" s="1" a="1"/>
  <c r="Y71" i="9" s="1"/>
  <c r="Z72" i="9" s="1" a="1"/>
  <c r="Z72" i="9" s="1"/>
  <c r="AA73" i="9" s="1" a="1"/>
  <c r="AA73" i="9" s="1"/>
  <c r="AB74" i="9" s="1" a="1"/>
  <c r="AB74" i="9" s="1"/>
  <c r="AC75" i="9" s="1" a="1"/>
  <c r="AC75" i="9" s="1"/>
  <c r="AD76" i="9" s="1" a="1"/>
  <c r="AD76" i="9" s="1"/>
  <c r="AE77" i="9" s="1" a="1"/>
  <c r="AE77" i="9" s="1"/>
  <c r="AF78" i="9" s="1" a="1"/>
  <c r="AF78" i="9" s="1"/>
  <c r="AG79" i="9" s="1" a="1"/>
  <c r="AG79" i="9" s="1"/>
  <c r="AH80" i="9" s="1" a="1"/>
  <c r="AH80" i="9" s="1"/>
  <c r="AI81" i="9" s="1" a="1"/>
  <c r="AI81" i="9" s="1"/>
  <c r="AJ82" i="9" s="1" a="1"/>
  <c r="AJ82" i="9" s="1"/>
  <c r="AK83" i="9" s="1" a="1"/>
  <c r="AK83" i="9" s="1"/>
  <c r="AL84" i="9" s="1" a="1"/>
  <c r="AL84" i="9" s="1"/>
  <c r="AM85" i="9" s="1" a="1"/>
  <c r="AM85" i="9" s="1"/>
  <c r="AN86" i="9" s="1" a="1"/>
  <c r="AN86" i="9" s="1"/>
  <c r="AO87" i="9" s="1" a="1"/>
  <c r="AO87" i="9" s="1"/>
  <c r="AP88" i="9" s="1" a="1"/>
  <c r="AP88" i="9" s="1"/>
  <c r="AQ89" i="9" s="1" a="1"/>
  <c r="AQ89" i="9" s="1"/>
  <c r="AR90" i="9" s="1" a="1"/>
  <c r="AR90" i="9" s="1"/>
  <c r="AS91" i="9" s="1" a="1"/>
  <c r="AS91" i="9" s="1"/>
  <c r="AT92" i="9" s="1" a="1"/>
  <c r="AT92" i="9" s="1"/>
  <c r="AU93" i="9" s="1" a="1"/>
  <c r="AU93" i="9" s="1"/>
  <c r="AV94" i="9" s="1" a="1"/>
  <c r="AV94" i="9" s="1"/>
  <c r="AW95" i="9" s="1" a="1"/>
  <c r="AW95" i="9" s="1"/>
  <c r="AX96" i="9" s="1" a="1"/>
  <c r="AX96" i="9" s="1"/>
  <c r="AY97" i="9" s="1" a="1"/>
  <c r="AY97" i="9" s="1"/>
  <c r="AZ98" i="9" s="1" a="1"/>
  <c r="AZ98" i="9" s="1"/>
  <c r="BA99" i="9" s="1" a="1"/>
  <c r="BA99" i="9" s="1"/>
  <c r="BB100" i="9" s="1" a="1"/>
  <c r="BB100" i="9" s="1"/>
  <c r="BC101" i="9" s="1" a="1"/>
  <c r="BC101" i="9" s="1"/>
  <c r="C57" i="10"/>
  <c r="D57" i="10" s="1"/>
  <c r="K32" i="9"/>
  <c r="L33" i="9" s="1" a="1"/>
  <c r="L33" i="9" s="1"/>
  <c r="M34" i="9" s="1" a="1"/>
  <c r="M34" i="9" s="1"/>
  <c r="N35" i="9" s="1" a="1"/>
  <c r="N35" i="9" s="1"/>
  <c r="O36" i="9" s="1" a="1"/>
  <c r="O36" i="9" s="1"/>
  <c r="P37" i="9" s="1" a="1"/>
  <c r="P37" i="9" s="1"/>
  <c r="Q38" i="9" s="1" a="1"/>
  <c r="Q38" i="9" s="1"/>
  <c r="R39" i="9" s="1" a="1"/>
  <c r="R39" i="9" s="1"/>
  <c r="S40" i="9" s="1" a="1"/>
  <c r="S40" i="9" s="1"/>
  <c r="T41" i="9" s="1" a="1"/>
  <c r="T41" i="9" s="1"/>
  <c r="U42" i="9" s="1" a="1"/>
  <c r="U42" i="9" s="1"/>
  <c r="V43" i="9" s="1" a="1"/>
  <c r="V43" i="9" s="1"/>
  <c r="W44" i="9" s="1" a="1"/>
  <c r="W44" i="9" s="1"/>
  <c r="X45" i="9" s="1" a="1"/>
  <c r="X45" i="9" s="1"/>
  <c r="Y46" i="9" s="1" a="1"/>
  <c r="Y46" i="9" s="1"/>
  <c r="Z47" i="9" s="1" a="1"/>
  <c r="Z47" i="9" s="1"/>
  <c r="AA48" i="9" s="1" a="1"/>
  <c r="AA48" i="9" s="1"/>
  <c r="AB49" i="9" s="1" a="1"/>
  <c r="AB49" i="9" s="1"/>
  <c r="AC50" i="9" s="1" a="1"/>
  <c r="AC50" i="9" s="1"/>
  <c r="AD51" i="9" s="1" a="1"/>
  <c r="AD51" i="9" s="1"/>
  <c r="AE52" i="9" s="1" a="1"/>
  <c r="AE52" i="9" s="1"/>
  <c r="AF53" i="9" s="1" a="1"/>
  <c r="AF53" i="9" s="1"/>
  <c r="AG54" i="9" s="1" a="1"/>
  <c r="AG54" i="9" s="1"/>
  <c r="AH55" i="9" s="1" a="1"/>
  <c r="AH55" i="9" s="1"/>
  <c r="AI56" i="9" s="1" a="1"/>
  <c r="AI56" i="9" s="1"/>
  <c r="AJ57" i="9" s="1" a="1"/>
  <c r="AJ57" i="9" s="1"/>
  <c r="AK58" i="9" s="1" a="1"/>
  <c r="AK58" i="9" s="1"/>
  <c r="AL59" i="9" s="1" a="1"/>
  <c r="AL59" i="9" s="1"/>
  <c r="AM60" i="9" s="1" a="1"/>
  <c r="AM60" i="9" s="1"/>
  <c r="AN61" i="9" s="1" a="1"/>
  <c r="AN61" i="9" s="1"/>
  <c r="AO62" i="9" s="1" a="1"/>
  <c r="AO62" i="9" s="1"/>
  <c r="AP63" i="9" s="1" a="1"/>
  <c r="AP63" i="9" s="1"/>
  <c r="AQ64" i="9" s="1" a="1"/>
  <c r="AQ64" i="9" s="1"/>
  <c r="AR65" i="9" s="1" a="1"/>
  <c r="AR65" i="9" s="1"/>
  <c r="AS66" i="9" s="1" a="1"/>
  <c r="AS66" i="9" s="1"/>
  <c r="AT67" i="9" s="1" a="1"/>
  <c r="AT67" i="9" s="1"/>
  <c r="AU68" i="9" s="1" a="1"/>
  <c r="AU68" i="9" s="1"/>
  <c r="AV69" i="9" s="1" a="1"/>
  <c r="AV69" i="9" s="1"/>
  <c r="AW70" i="9" s="1" a="1"/>
  <c r="AW70" i="9" s="1"/>
  <c r="AX71" i="9" s="1" a="1"/>
  <c r="AX71" i="9" s="1"/>
  <c r="AY72" i="9" s="1" a="1"/>
  <c r="AY72" i="9" s="1"/>
  <c r="AZ73" i="9" s="1" a="1"/>
  <c r="AZ73" i="9" s="1"/>
  <c r="BA74" i="9" s="1" a="1"/>
  <c r="BA74" i="9" s="1"/>
  <c r="BB75" i="9" s="1" a="1"/>
  <c r="BB75" i="9" s="1"/>
  <c r="BC76" i="9" s="1" a="1"/>
  <c r="BC76" i="9" s="1"/>
  <c r="BD77" i="9" s="1" a="1"/>
  <c r="BD77" i="9" s="1"/>
  <c r="BE78" i="9" s="1" a="1"/>
  <c r="BE78" i="9" s="1"/>
  <c r="BF79" i="9" s="1" a="1"/>
  <c r="BF79" i="9" s="1"/>
  <c r="BG80" i="9" s="1" a="1"/>
  <c r="BG80" i="9" s="1"/>
  <c r="BH81" i="9" s="1" a="1"/>
  <c r="BH81" i="9" s="1"/>
  <c r="BI82" i="9" s="1" a="1"/>
  <c r="BI82" i="9" s="1"/>
  <c r="BJ83" i="9" s="1" a="1"/>
  <c r="BJ83" i="9" s="1"/>
  <c r="BK84" i="9" s="1" a="1"/>
  <c r="BK84" i="9" s="1"/>
  <c r="BL85" i="9" s="1" a="1"/>
  <c r="BL85" i="9" s="1"/>
  <c r="BM86" i="9" s="1" a="1"/>
  <c r="BM86" i="9" s="1"/>
  <c r="BN87" i="9" s="1" a="1"/>
  <c r="BN87" i="9" s="1"/>
  <c r="BO88" i="9" s="1" a="1"/>
  <c r="BO88" i="9" s="1"/>
  <c r="BP89" i="9" s="1" a="1"/>
  <c r="BP89" i="9" s="1"/>
  <c r="BQ90" i="9" s="1" a="1"/>
  <c r="BQ90" i="9" s="1"/>
  <c r="BR91" i="9" s="1" a="1"/>
  <c r="BR91" i="9" s="1"/>
  <c r="BS92" i="9" s="1" a="1"/>
  <c r="BS92" i="9" s="1"/>
  <c r="BT93" i="9" s="1" a="1"/>
  <c r="BT93" i="9" s="1"/>
  <c r="BU94" i="9" s="1" a="1"/>
  <c r="BU94" i="9" s="1"/>
  <c r="BV95" i="9" s="1" a="1"/>
  <c r="BV95" i="9" s="1"/>
  <c r="BW96" i="9" s="1" a="1"/>
  <c r="BW96" i="9" s="1"/>
  <c r="BX97" i="9" s="1" a="1"/>
  <c r="BX97" i="9" s="1"/>
  <c r="BY98" i="9" s="1" a="1"/>
  <c r="BY98" i="9" s="1"/>
  <c r="BZ99" i="9" s="1" a="1"/>
  <c r="BZ99" i="9" s="1"/>
  <c r="CA100" i="9" s="1" a="1"/>
  <c r="CA100" i="9" s="1"/>
  <c r="CB101" i="9" s="1" a="1"/>
  <c r="CB101" i="9" s="1"/>
  <c r="C32" i="10"/>
  <c r="K74" i="9"/>
  <c r="L75" i="9" s="1" a="1"/>
  <c r="L75" i="9" s="1"/>
  <c r="M76" i="9" s="1" a="1"/>
  <c r="M76" i="9" s="1"/>
  <c r="N77" i="9" s="1" a="1"/>
  <c r="N77" i="9" s="1"/>
  <c r="O78" i="9" s="1" a="1"/>
  <c r="O78" i="9" s="1"/>
  <c r="P79" i="9" s="1" a="1"/>
  <c r="P79" i="9" s="1"/>
  <c r="Q80" i="9" s="1" a="1"/>
  <c r="Q80" i="9" s="1"/>
  <c r="R81" i="9" s="1" a="1"/>
  <c r="R81" i="9" s="1"/>
  <c r="S82" i="9" s="1" a="1"/>
  <c r="S82" i="9" s="1"/>
  <c r="T83" i="9" s="1" a="1"/>
  <c r="T83" i="9" s="1"/>
  <c r="U84" i="9" s="1" a="1"/>
  <c r="U84" i="9" s="1"/>
  <c r="V85" i="9" s="1" a="1"/>
  <c r="V85" i="9" s="1"/>
  <c r="W86" i="9" s="1" a="1"/>
  <c r="W86" i="9" s="1"/>
  <c r="X87" i="9" s="1" a="1"/>
  <c r="X87" i="9" s="1"/>
  <c r="Y88" i="9" s="1" a="1"/>
  <c r="Y88" i="9" s="1"/>
  <c r="Z89" i="9" s="1" a="1"/>
  <c r="Z89" i="9" s="1"/>
  <c r="AA90" i="9" s="1" a="1"/>
  <c r="AA90" i="9" s="1"/>
  <c r="AB91" i="9" s="1" a="1"/>
  <c r="AB91" i="9" s="1"/>
  <c r="AC92" i="9" s="1" a="1"/>
  <c r="AC92" i="9" s="1"/>
  <c r="AD93" i="9" s="1" a="1"/>
  <c r="AD93" i="9" s="1"/>
  <c r="AE94" i="9" s="1" a="1"/>
  <c r="AE94" i="9" s="1"/>
  <c r="AF95" i="9" s="1" a="1"/>
  <c r="AF95" i="9" s="1"/>
  <c r="AG96" i="9" s="1" a="1"/>
  <c r="AG96" i="9" s="1"/>
  <c r="AH97" i="9" s="1" a="1"/>
  <c r="AH97" i="9" s="1"/>
  <c r="AI98" i="9" s="1" a="1"/>
  <c r="AI98" i="9" s="1"/>
  <c r="AJ99" i="9" s="1" a="1"/>
  <c r="AJ99" i="9" s="1"/>
  <c r="AK100" i="9" s="1" a="1"/>
  <c r="AK100" i="9" s="1"/>
  <c r="AL101" i="9" s="1" a="1"/>
  <c r="AL101" i="9" s="1"/>
  <c r="C74" i="10"/>
  <c r="D74" i="10" s="1"/>
  <c r="K9" i="9"/>
  <c r="L10" i="9" s="1" a="1"/>
  <c r="L10" i="9" s="1"/>
  <c r="M11" i="9" s="1" a="1"/>
  <c r="M11" i="9" s="1"/>
  <c r="N12" i="9" s="1" a="1"/>
  <c r="N12" i="9" s="1"/>
  <c r="O13" i="9" s="1" a="1"/>
  <c r="O13" i="9" s="1"/>
  <c r="P14" i="9" s="1" a="1"/>
  <c r="P14" i="9" s="1"/>
  <c r="Q15" i="9" s="1" a="1"/>
  <c r="Q15" i="9" s="1"/>
  <c r="R16" i="9" s="1" a="1"/>
  <c r="R16" i="9" s="1"/>
  <c r="S17" i="9" s="1" a="1"/>
  <c r="S17" i="9" s="1"/>
  <c r="T18" i="9" s="1" a="1"/>
  <c r="T18" i="9" s="1"/>
  <c r="U19" i="9" s="1" a="1"/>
  <c r="U19" i="9" s="1"/>
  <c r="V20" i="9" s="1" a="1"/>
  <c r="V20" i="9" s="1"/>
  <c r="W21" i="9" s="1" a="1"/>
  <c r="W21" i="9" s="1"/>
  <c r="X22" i="9" s="1" a="1"/>
  <c r="X22" i="9" s="1"/>
  <c r="Y23" i="9" s="1" a="1"/>
  <c r="Y23" i="9" s="1"/>
  <c r="Z24" i="9" s="1" a="1"/>
  <c r="Z24" i="9" s="1"/>
  <c r="AA25" i="9" s="1" a="1"/>
  <c r="AA25" i="9" s="1"/>
  <c r="AB26" i="9" s="1" a="1"/>
  <c r="AB26" i="9" s="1"/>
  <c r="AC27" i="9" s="1" a="1"/>
  <c r="AC27" i="9" s="1"/>
  <c r="AD28" i="9" s="1" a="1"/>
  <c r="AD28" i="9" s="1"/>
  <c r="AE29" i="9" s="1" a="1"/>
  <c r="AE29" i="9" s="1"/>
  <c r="AF30" i="9" s="1" a="1"/>
  <c r="AF30" i="9" s="1"/>
  <c r="AG31" i="9" s="1" a="1"/>
  <c r="AG31" i="9" s="1"/>
  <c r="AH32" i="9" s="1" a="1"/>
  <c r="AH32" i="9" s="1"/>
  <c r="AI33" i="9" s="1" a="1"/>
  <c r="AI33" i="9" s="1"/>
  <c r="AJ34" i="9" s="1" a="1"/>
  <c r="AJ34" i="9" s="1"/>
  <c r="AK35" i="9" s="1" a="1"/>
  <c r="AK35" i="9" s="1"/>
  <c r="AL36" i="9" s="1" a="1"/>
  <c r="AL36" i="9" s="1"/>
  <c r="AM37" i="9" s="1" a="1"/>
  <c r="AM37" i="9" s="1"/>
  <c r="AN38" i="9" s="1" a="1"/>
  <c r="AN38" i="9" s="1"/>
  <c r="AO39" i="9" s="1" a="1"/>
  <c r="AO39" i="9" s="1"/>
  <c r="AP40" i="9" s="1" a="1"/>
  <c r="AP40" i="9" s="1"/>
  <c r="AQ41" i="9" s="1" a="1"/>
  <c r="AQ41" i="9" s="1"/>
  <c r="AR42" i="9" s="1" a="1"/>
  <c r="AR42" i="9" s="1"/>
  <c r="AS43" i="9" s="1" a="1"/>
  <c r="AS43" i="9" s="1"/>
  <c r="AT44" i="9" s="1" a="1"/>
  <c r="AT44" i="9" s="1"/>
  <c r="AU45" i="9" s="1" a="1"/>
  <c r="AU45" i="9" s="1"/>
  <c r="AV46" i="9" s="1" a="1"/>
  <c r="AV46" i="9" s="1"/>
  <c r="AW47" i="9" s="1" a="1"/>
  <c r="AW47" i="9" s="1"/>
  <c r="AX48" i="9" s="1" a="1"/>
  <c r="AX48" i="9" s="1"/>
  <c r="AY49" i="9" s="1" a="1"/>
  <c r="AY49" i="9" s="1"/>
  <c r="AZ50" i="9" s="1" a="1"/>
  <c r="AZ50" i="9" s="1"/>
  <c r="BA51" i="9" s="1" a="1"/>
  <c r="BA51" i="9" s="1"/>
  <c r="BB52" i="9" s="1" a="1"/>
  <c r="BB52" i="9" s="1"/>
  <c r="BC53" i="9" s="1" a="1"/>
  <c r="BC53" i="9" s="1"/>
  <c r="BD54" i="9" s="1" a="1"/>
  <c r="BD54" i="9" s="1"/>
  <c r="BE55" i="9" s="1" a="1"/>
  <c r="BE55" i="9" s="1"/>
  <c r="BF56" i="9" s="1" a="1"/>
  <c r="BF56" i="9" s="1"/>
  <c r="BG57" i="9" s="1" a="1"/>
  <c r="BG57" i="9" s="1"/>
  <c r="BH58" i="9" s="1" a="1"/>
  <c r="BH58" i="9" s="1"/>
  <c r="BI59" i="9" s="1" a="1"/>
  <c r="BI59" i="9" s="1"/>
  <c r="BJ60" i="9" s="1" a="1"/>
  <c r="BJ60" i="9" s="1"/>
  <c r="BK61" i="9" s="1" a="1"/>
  <c r="BK61" i="9" s="1"/>
  <c r="BL62" i="9" s="1" a="1"/>
  <c r="BL62" i="9" s="1"/>
  <c r="BM63" i="9" s="1" a="1"/>
  <c r="BM63" i="9" s="1"/>
  <c r="BN64" i="9" s="1" a="1"/>
  <c r="BN64" i="9" s="1"/>
  <c r="BO65" i="9" s="1" a="1"/>
  <c r="BO65" i="9" s="1"/>
  <c r="BP66" i="9" s="1" a="1"/>
  <c r="BP66" i="9" s="1"/>
  <c r="BQ67" i="9" s="1" a="1"/>
  <c r="BQ67" i="9" s="1"/>
  <c r="BR68" i="9" s="1" a="1"/>
  <c r="BR68" i="9" s="1"/>
  <c r="BS69" i="9" s="1" a="1"/>
  <c r="BS69" i="9" s="1"/>
  <c r="BT70" i="9" s="1" a="1"/>
  <c r="BT70" i="9" s="1"/>
  <c r="BU71" i="9" s="1" a="1"/>
  <c r="BU71" i="9" s="1"/>
  <c r="BV72" i="9" s="1" a="1"/>
  <c r="BV72" i="9" s="1"/>
  <c r="BW73" i="9" s="1" a="1"/>
  <c r="BW73" i="9" s="1"/>
  <c r="BX74" i="9" s="1" a="1"/>
  <c r="BX74" i="9" s="1"/>
  <c r="BY75" i="9" s="1" a="1"/>
  <c r="BY75" i="9" s="1"/>
  <c r="BZ76" i="9" s="1" a="1"/>
  <c r="BZ76" i="9" s="1"/>
  <c r="CA77" i="9" s="1" a="1"/>
  <c r="CA77" i="9" s="1"/>
  <c r="CB78" i="9" s="1" a="1"/>
  <c r="CB78" i="9" s="1"/>
  <c r="CC79" i="9" s="1" a="1"/>
  <c r="CC79" i="9" s="1"/>
  <c r="CD80" i="9" s="1" a="1"/>
  <c r="CD80" i="9" s="1"/>
  <c r="CE81" i="9" s="1" a="1"/>
  <c r="CE81" i="9" s="1"/>
  <c r="CF82" i="9" s="1" a="1"/>
  <c r="CF82" i="9" s="1"/>
  <c r="CG83" i="9" s="1" a="1"/>
  <c r="CG83" i="9" s="1"/>
  <c r="CH84" i="9" s="1" a="1"/>
  <c r="CH84" i="9" s="1"/>
  <c r="CI85" i="9" s="1" a="1"/>
  <c r="CI85" i="9" s="1"/>
  <c r="CJ86" i="9" s="1" a="1"/>
  <c r="CJ86" i="9" s="1"/>
  <c r="CK87" i="9" s="1" a="1"/>
  <c r="CK87" i="9" s="1"/>
  <c r="CL88" i="9" s="1" a="1"/>
  <c r="CL88" i="9" s="1"/>
  <c r="CM89" i="9" s="1" a="1"/>
  <c r="CM89" i="9" s="1"/>
  <c r="CN90" i="9" s="1" a="1"/>
  <c r="CN90" i="9" s="1"/>
  <c r="CO91" i="9" s="1" a="1"/>
  <c r="CO91" i="9" s="1"/>
  <c r="CP92" i="9" s="1" a="1"/>
  <c r="CP92" i="9" s="1"/>
  <c r="CQ93" i="9" s="1" a="1"/>
  <c r="CQ93" i="9" s="1"/>
  <c r="CR94" i="9" s="1" a="1"/>
  <c r="CR94" i="9" s="1"/>
  <c r="CS95" i="9" s="1" a="1"/>
  <c r="CS95" i="9" s="1"/>
  <c r="CT96" i="9" s="1" a="1"/>
  <c r="CT96" i="9" s="1"/>
  <c r="CU97" i="9" s="1" a="1"/>
  <c r="CU97" i="9" s="1"/>
  <c r="CV98" i="9" s="1" a="1"/>
  <c r="CV98" i="9" s="1"/>
  <c r="CW99" i="9" s="1" a="1"/>
  <c r="CW99" i="9" s="1"/>
  <c r="CX100" i="9" s="1" a="1"/>
  <c r="CX100" i="9" s="1"/>
  <c r="CY101" i="9" s="1" a="1"/>
  <c r="CY101" i="9" s="1"/>
  <c r="C9" i="10"/>
  <c r="K50" i="9"/>
  <c r="L51" i="9" s="1" a="1"/>
  <c r="L51" i="9" s="1"/>
  <c r="M52" i="9" s="1" a="1"/>
  <c r="M52" i="9" s="1"/>
  <c r="N53" i="9" s="1" a="1"/>
  <c r="N53" i="9" s="1"/>
  <c r="O54" i="9" s="1" a="1"/>
  <c r="O54" i="9" s="1"/>
  <c r="P55" i="9" s="1" a="1"/>
  <c r="P55" i="9" s="1"/>
  <c r="Q56" i="9" s="1" a="1"/>
  <c r="Q56" i="9" s="1"/>
  <c r="R57" i="9" s="1" a="1"/>
  <c r="R57" i="9" s="1"/>
  <c r="S58" i="9" s="1" a="1"/>
  <c r="S58" i="9" s="1"/>
  <c r="T59" i="9" s="1" a="1"/>
  <c r="T59" i="9" s="1"/>
  <c r="U60" i="9" s="1" a="1"/>
  <c r="U60" i="9" s="1"/>
  <c r="V61" i="9" s="1" a="1"/>
  <c r="V61" i="9" s="1"/>
  <c r="W62" i="9" s="1" a="1"/>
  <c r="W62" i="9" s="1"/>
  <c r="X63" i="9" s="1" a="1"/>
  <c r="X63" i="9" s="1"/>
  <c r="Y64" i="9" s="1" a="1"/>
  <c r="Y64" i="9" s="1"/>
  <c r="Z65" i="9" s="1" a="1"/>
  <c r="Z65" i="9" s="1"/>
  <c r="AA66" i="9" s="1" a="1"/>
  <c r="AA66" i="9" s="1"/>
  <c r="AB67" i="9" s="1" a="1"/>
  <c r="AB67" i="9" s="1"/>
  <c r="AC68" i="9" s="1" a="1"/>
  <c r="AC68" i="9" s="1"/>
  <c r="AD69" i="9" s="1" a="1"/>
  <c r="AD69" i="9" s="1"/>
  <c r="AE70" i="9" s="1" a="1"/>
  <c r="AE70" i="9" s="1"/>
  <c r="AF71" i="9" s="1" a="1"/>
  <c r="AF71" i="9" s="1"/>
  <c r="AG72" i="9" s="1" a="1"/>
  <c r="AG72" i="9" s="1"/>
  <c r="AH73" i="9" s="1" a="1"/>
  <c r="AH73" i="9" s="1"/>
  <c r="AI74" i="9" s="1" a="1"/>
  <c r="AI74" i="9" s="1"/>
  <c r="AJ75" i="9" s="1" a="1"/>
  <c r="AJ75" i="9" s="1"/>
  <c r="AK76" i="9" s="1" a="1"/>
  <c r="AK76" i="9" s="1"/>
  <c r="AL77" i="9" s="1" a="1"/>
  <c r="AL77" i="9" s="1"/>
  <c r="AM78" i="9" s="1" a="1"/>
  <c r="AM78" i="9" s="1"/>
  <c r="AN79" i="9" s="1" a="1"/>
  <c r="AN79" i="9" s="1"/>
  <c r="AO80" i="9" s="1" a="1"/>
  <c r="AO80" i="9" s="1"/>
  <c r="AP81" i="9" s="1" a="1"/>
  <c r="AP81" i="9" s="1"/>
  <c r="AQ82" i="9" s="1" a="1"/>
  <c r="AQ82" i="9" s="1"/>
  <c r="AR83" i="9" s="1" a="1"/>
  <c r="AR83" i="9" s="1"/>
  <c r="AS84" i="9" s="1" a="1"/>
  <c r="AS84" i="9" s="1"/>
  <c r="AT85" i="9" s="1" a="1"/>
  <c r="AT85" i="9" s="1"/>
  <c r="AU86" i="9" s="1" a="1"/>
  <c r="AU86" i="9" s="1"/>
  <c r="AV87" i="9" s="1" a="1"/>
  <c r="AV87" i="9" s="1"/>
  <c r="AW88" i="9" s="1" a="1"/>
  <c r="AW88" i="9" s="1"/>
  <c r="AX89" i="9" s="1" a="1"/>
  <c r="AX89" i="9" s="1"/>
  <c r="AY90" i="9" s="1" a="1"/>
  <c r="AY90" i="9" s="1"/>
  <c r="AZ91" i="9" s="1" a="1"/>
  <c r="AZ91" i="9" s="1"/>
  <c r="BA92" i="9" s="1" a="1"/>
  <c r="BA92" i="9" s="1"/>
  <c r="BB93" i="9" s="1" a="1"/>
  <c r="BB93" i="9" s="1"/>
  <c r="BC94" i="9" s="1" a="1"/>
  <c r="BC94" i="9" s="1"/>
  <c r="BD95" i="9" s="1" a="1"/>
  <c r="BD95" i="9" s="1"/>
  <c r="BE96" i="9" s="1" a="1"/>
  <c r="BE96" i="9" s="1"/>
  <c r="BF97" i="9" s="1" a="1"/>
  <c r="BF97" i="9" s="1"/>
  <c r="BG98" i="9" s="1" a="1"/>
  <c r="BG98" i="9" s="1"/>
  <c r="BH99" i="9" s="1" a="1"/>
  <c r="BH99" i="9" s="1"/>
  <c r="BI100" i="9" s="1" a="1"/>
  <c r="BI100" i="9" s="1"/>
  <c r="BJ101" i="9" s="1" a="1"/>
  <c r="BJ101" i="9" s="1"/>
  <c r="C50" i="10"/>
  <c r="K84" i="9"/>
  <c r="L85" i="9" s="1" a="1"/>
  <c r="L85" i="9" s="1"/>
  <c r="M86" i="9" s="1" a="1"/>
  <c r="M86" i="9" s="1"/>
  <c r="N87" i="9" s="1" a="1"/>
  <c r="N87" i="9" s="1"/>
  <c r="O88" i="9" s="1" a="1"/>
  <c r="O88" i="9" s="1"/>
  <c r="P89" i="9" s="1" a="1"/>
  <c r="P89" i="9" s="1"/>
  <c r="Q90" i="9" s="1" a="1"/>
  <c r="Q90" i="9" s="1"/>
  <c r="R91" i="9" s="1" a="1"/>
  <c r="R91" i="9" s="1"/>
  <c r="S92" i="9" s="1" a="1"/>
  <c r="S92" i="9" s="1"/>
  <c r="T93" i="9" s="1" a="1"/>
  <c r="T93" i="9" s="1"/>
  <c r="U94" i="9" s="1" a="1"/>
  <c r="U94" i="9" s="1"/>
  <c r="V95" i="9" s="1" a="1"/>
  <c r="V95" i="9" s="1"/>
  <c r="W96" i="9" s="1" a="1"/>
  <c r="W96" i="9" s="1"/>
  <c r="X97" i="9" s="1" a="1"/>
  <c r="X97" i="9" s="1"/>
  <c r="Y98" i="9" s="1" a="1"/>
  <c r="Y98" i="9" s="1"/>
  <c r="Z99" i="9" s="1" a="1"/>
  <c r="Z99" i="9" s="1"/>
  <c r="AA100" i="9" s="1" a="1"/>
  <c r="AA100" i="9" s="1"/>
  <c r="AB101" i="9" s="1" a="1"/>
  <c r="AB101" i="9" s="1"/>
  <c r="C84" i="10"/>
  <c r="D84" i="10" s="1"/>
  <c r="K4" i="9"/>
  <c r="L5" i="9" s="1" a="1"/>
  <c r="L5" i="9" s="1"/>
  <c r="M6" i="9" s="1" a="1"/>
  <c r="M6" i="9" s="1"/>
  <c r="N7" i="9" s="1" a="1"/>
  <c r="N7" i="9" s="1"/>
  <c r="O8" i="9" s="1" a="1"/>
  <c r="O8" i="9" s="1"/>
  <c r="P9" i="9" s="1" a="1"/>
  <c r="P9" i="9" s="1"/>
  <c r="Q10" i="9" s="1" a="1"/>
  <c r="Q10" i="9" s="1"/>
  <c r="R11" i="9" s="1" a="1"/>
  <c r="R11" i="9" s="1"/>
  <c r="S12" i="9" s="1" a="1"/>
  <c r="S12" i="9" s="1"/>
  <c r="T13" i="9" s="1" a="1"/>
  <c r="T13" i="9" s="1"/>
  <c r="U14" i="9" s="1" a="1"/>
  <c r="U14" i="9" s="1"/>
  <c r="V15" i="9" s="1" a="1"/>
  <c r="V15" i="9" s="1"/>
  <c r="W16" i="9" s="1" a="1"/>
  <c r="W16" i="9" s="1"/>
  <c r="X17" i="9" s="1" a="1"/>
  <c r="X17" i="9" s="1"/>
  <c r="Y18" i="9" s="1" a="1"/>
  <c r="Y18" i="9" s="1"/>
  <c r="Z19" i="9" s="1" a="1"/>
  <c r="Z19" i="9" s="1"/>
  <c r="AA20" i="9" s="1" a="1"/>
  <c r="AA20" i="9" s="1"/>
  <c r="AB21" i="9" s="1" a="1"/>
  <c r="AB21" i="9" s="1"/>
  <c r="AC22" i="9" s="1" a="1"/>
  <c r="AC22" i="9" s="1"/>
  <c r="AD23" i="9" s="1" a="1"/>
  <c r="AD23" i="9" s="1"/>
  <c r="AE24" i="9" s="1" a="1"/>
  <c r="AE24" i="9" s="1"/>
  <c r="AF25" i="9" s="1" a="1"/>
  <c r="AF25" i="9" s="1"/>
  <c r="AG26" i="9" s="1" a="1"/>
  <c r="AG26" i="9" s="1"/>
  <c r="AH27" i="9" s="1" a="1"/>
  <c r="AH27" i="9" s="1"/>
  <c r="AI28" i="9" s="1" a="1"/>
  <c r="AI28" i="9" s="1"/>
  <c r="AJ29" i="9" s="1" a="1"/>
  <c r="AJ29" i="9" s="1"/>
  <c r="AK30" i="9" s="1" a="1"/>
  <c r="AK30" i="9" s="1"/>
  <c r="AL31" i="9" s="1" a="1"/>
  <c r="AL31" i="9" s="1"/>
  <c r="AM32" i="9" s="1" a="1"/>
  <c r="AM32" i="9" s="1"/>
  <c r="AN33" i="9" s="1" a="1"/>
  <c r="AN33" i="9" s="1"/>
  <c r="AO34" i="9" s="1" a="1"/>
  <c r="AO34" i="9" s="1"/>
  <c r="AP35" i="9" s="1" a="1"/>
  <c r="AP35" i="9" s="1"/>
  <c r="AQ36" i="9" s="1" a="1"/>
  <c r="AQ36" i="9" s="1"/>
  <c r="AR37" i="9" s="1" a="1"/>
  <c r="AR37" i="9" s="1"/>
  <c r="AS38" i="9" s="1" a="1"/>
  <c r="AS38" i="9" s="1"/>
  <c r="AT39" i="9" s="1" a="1"/>
  <c r="AT39" i="9" s="1"/>
  <c r="AU40" i="9" s="1" a="1"/>
  <c r="AU40" i="9" s="1"/>
  <c r="AV41" i="9" s="1" a="1"/>
  <c r="AV41" i="9" s="1"/>
  <c r="AW42" i="9" s="1" a="1"/>
  <c r="AW42" i="9" s="1"/>
  <c r="AX43" i="9" s="1" a="1"/>
  <c r="AX43" i="9" s="1"/>
  <c r="AY44" i="9" s="1" a="1"/>
  <c r="AY44" i="9" s="1"/>
  <c r="AZ45" i="9" s="1" a="1"/>
  <c r="AZ45" i="9" s="1"/>
  <c r="BA46" i="9" s="1" a="1"/>
  <c r="BA46" i="9" s="1"/>
  <c r="BB47" i="9" s="1" a="1"/>
  <c r="BB47" i="9" s="1"/>
  <c r="BC48" i="9" s="1" a="1"/>
  <c r="BC48" i="9" s="1"/>
  <c r="BD49" i="9" s="1" a="1"/>
  <c r="BD49" i="9" s="1"/>
  <c r="BE50" i="9" s="1" a="1"/>
  <c r="BE50" i="9" s="1"/>
  <c r="BF51" i="9" s="1" a="1"/>
  <c r="BF51" i="9" s="1"/>
  <c r="BG52" i="9" s="1" a="1"/>
  <c r="BG52" i="9" s="1"/>
  <c r="BH53" i="9" s="1" a="1"/>
  <c r="BH53" i="9" s="1"/>
  <c r="BI54" i="9" s="1" a="1"/>
  <c r="BI54" i="9" s="1"/>
  <c r="BJ55" i="9" s="1" a="1"/>
  <c r="BJ55" i="9" s="1"/>
  <c r="BK56" i="9" s="1" a="1"/>
  <c r="BK56" i="9" s="1"/>
  <c r="BL57" i="9" s="1" a="1"/>
  <c r="BL57" i="9" s="1"/>
  <c r="BM58" i="9" s="1" a="1"/>
  <c r="BM58" i="9" s="1"/>
  <c r="BN59" i="9" s="1" a="1"/>
  <c r="BN59" i="9" s="1"/>
  <c r="BO60" i="9" s="1" a="1"/>
  <c r="BO60" i="9" s="1"/>
  <c r="BP61" i="9" s="1" a="1"/>
  <c r="BP61" i="9" s="1"/>
  <c r="BQ62" i="9" s="1" a="1"/>
  <c r="BQ62" i="9" s="1"/>
  <c r="BR63" i="9" s="1" a="1"/>
  <c r="BR63" i="9" s="1"/>
  <c r="BS64" i="9" s="1" a="1"/>
  <c r="BS64" i="9" s="1"/>
  <c r="BT65" i="9" s="1" a="1"/>
  <c r="BT65" i="9" s="1"/>
  <c r="BU66" i="9" s="1" a="1"/>
  <c r="BU66" i="9" s="1"/>
  <c r="BV67" i="9" s="1" a="1"/>
  <c r="BV67" i="9" s="1"/>
  <c r="BW68" i="9" s="1" a="1"/>
  <c r="BW68" i="9" s="1"/>
  <c r="BX69" i="9" s="1" a="1"/>
  <c r="BX69" i="9" s="1"/>
  <c r="BY70" i="9" s="1" a="1"/>
  <c r="BY70" i="9" s="1"/>
  <c r="BZ71" i="9" s="1" a="1"/>
  <c r="BZ71" i="9" s="1"/>
  <c r="CA72" i="9" s="1" a="1"/>
  <c r="CA72" i="9" s="1"/>
  <c r="CB73" i="9" s="1" a="1"/>
  <c r="CB73" i="9" s="1"/>
  <c r="CC74" i="9" s="1" a="1"/>
  <c r="CC74" i="9" s="1"/>
  <c r="CD75" i="9" s="1" a="1"/>
  <c r="CD75" i="9" s="1"/>
  <c r="CE76" i="9" s="1" a="1"/>
  <c r="CE76" i="9" s="1"/>
  <c r="CF77" i="9" s="1" a="1"/>
  <c r="CF77" i="9" s="1"/>
  <c r="CG78" i="9" s="1" a="1"/>
  <c r="CG78" i="9" s="1"/>
  <c r="CH79" i="9" s="1" a="1"/>
  <c r="CH79" i="9" s="1"/>
  <c r="CI80" i="9" s="1" a="1"/>
  <c r="CI80" i="9" s="1"/>
  <c r="CJ81" i="9" s="1" a="1"/>
  <c r="CJ81" i="9" s="1"/>
  <c r="CK82" i="9" s="1" a="1"/>
  <c r="CK82" i="9" s="1"/>
  <c r="CL83" i="9" s="1" a="1"/>
  <c r="CL83" i="9" s="1"/>
  <c r="CM84" i="9" s="1" a="1"/>
  <c r="CM84" i="9" s="1"/>
  <c r="CN85" i="9" s="1" a="1"/>
  <c r="CN85" i="9" s="1"/>
  <c r="CO86" i="9" s="1" a="1"/>
  <c r="CO86" i="9" s="1"/>
  <c r="CP87" i="9" s="1" a="1"/>
  <c r="CP87" i="9" s="1"/>
  <c r="CQ88" i="9" s="1" a="1"/>
  <c r="CQ88" i="9" s="1"/>
  <c r="CR89" i="9" s="1" a="1"/>
  <c r="CR89" i="9" s="1"/>
  <c r="CS90" i="9" s="1" a="1"/>
  <c r="CS90" i="9" s="1"/>
  <c r="CT91" i="9" s="1" a="1"/>
  <c r="CT91" i="9" s="1"/>
  <c r="CU92" i="9" s="1" a="1"/>
  <c r="CU92" i="9" s="1"/>
  <c r="CV93" i="9" s="1" a="1"/>
  <c r="CV93" i="9" s="1"/>
  <c r="CW94" i="9" s="1" a="1"/>
  <c r="CW94" i="9" s="1"/>
  <c r="CX95" i="9" s="1" a="1"/>
  <c r="CX95" i="9" s="1"/>
  <c r="CY96" i="9" s="1" a="1"/>
  <c r="CY96" i="9" s="1"/>
  <c r="CZ97" i="9" s="1" a="1"/>
  <c r="CZ97" i="9" s="1"/>
  <c r="DA98" i="9" s="1" a="1"/>
  <c r="DA98" i="9" s="1"/>
  <c r="DB99" i="9" s="1" a="1"/>
  <c r="DB99" i="9" s="1"/>
  <c r="DC100" i="9" s="1" a="1"/>
  <c r="DC100" i="9" s="1"/>
  <c r="DD101" i="9" s="1" a="1"/>
  <c r="DD101" i="9" s="1"/>
  <c r="C4" i="10"/>
  <c r="K10" i="9"/>
  <c r="L11" i="9" s="1" a="1"/>
  <c r="L11" i="9" s="1"/>
  <c r="M12" i="9" s="1" a="1"/>
  <c r="M12" i="9" s="1"/>
  <c r="N13" i="9" s="1" a="1"/>
  <c r="N13" i="9" s="1"/>
  <c r="O14" i="9" s="1" a="1"/>
  <c r="O14" i="9" s="1"/>
  <c r="P15" i="9" s="1" a="1"/>
  <c r="P15" i="9" s="1"/>
  <c r="Q16" i="9" s="1" a="1"/>
  <c r="Q16" i="9" s="1"/>
  <c r="R17" i="9" s="1" a="1"/>
  <c r="R17" i="9" s="1"/>
  <c r="S18" i="9" s="1" a="1"/>
  <c r="S18" i="9" s="1"/>
  <c r="T19" i="9" s="1" a="1"/>
  <c r="T19" i="9" s="1"/>
  <c r="U20" i="9" s="1" a="1"/>
  <c r="U20" i="9" s="1"/>
  <c r="V21" i="9" s="1" a="1"/>
  <c r="V21" i="9" s="1"/>
  <c r="W22" i="9" s="1" a="1"/>
  <c r="W22" i="9" s="1"/>
  <c r="X23" i="9" s="1" a="1"/>
  <c r="X23" i="9" s="1"/>
  <c r="Y24" i="9" s="1" a="1"/>
  <c r="Y24" i="9" s="1"/>
  <c r="Z25" i="9" s="1" a="1"/>
  <c r="Z25" i="9" s="1"/>
  <c r="AA26" i="9" s="1" a="1"/>
  <c r="AA26" i="9" s="1"/>
  <c r="AB27" i="9" s="1" a="1"/>
  <c r="AB27" i="9" s="1"/>
  <c r="AC28" i="9" s="1" a="1"/>
  <c r="AC28" i="9" s="1"/>
  <c r="AD29" i="9" s="1" a="1"/>
  <c r="AD29" i="9" s="1"/>
  <c r="AE30" i="9" s="1" a="1"/>
  <c r="AE30" i="9" s="1"/>
  <c r="AF31" i="9" s="1" a="1"/>
  <c r="AF31" i="9" s="1"/>
  <c r="AG32" i="9" s="1" a="1"/>
  <c r="AG32" i="9" s="1"/>
  <c r="AH33" i="9" s="1" a="1"/>
  <c r="AH33" i="9" s="1"/>
  <c r="AI34" i="9" s="1" a="1"/>
  <c r="AI34" i="9" s="1"/>
  <c r="AJ35" i="9" s="1" a="1"/>
  <c r="AJ35" i="9" s="1"/>
  <c r="AK36" i="9" s="1" a="1"/>
  <c r="AK36" i="9" s="1"/>
  <c r="AL37" i="9" s="1" a="1"/>
  <c r="AL37" i="9" s="1"/>
  <c r="AM38" i="9" s="1" a="1"/>
  <c r="AM38" i="9" s="1"/>
  <c r="AN39" i="9" s="1" a="1"/>
  <c r="AN39" i="9" s="1"/>
  <c r="AO40" i="9" s="1" a="1"/>
  <c r="AO40" i="9" s="1"/>
  <c r="AP41" i="9" s="1" a="1"/>
  <c r="AP41" i="9" s="1"/>
  <c r="AQ42" i="9" s="1" a="1"/>
  <c r="AQ42" i="9" s="1"/>
  <c r="AR43" i="9" s="1" a="1"/>
  <c r="AR43" i="9" s="1"/>
  <c r="AS44" i="9" s="1" a="1"/>
  <c r="AS44" i="9" s="1"/>
  <c r="AT45" i="9" s="1" a="1"/>
  <c r="AT45" i="9" s="1"/>
  <c r="AU46" i="9" s="1" a="1"/>
  <c r="AU46" i="9" s="1"/>
  <c r="AV47" i="9" s="1" a="1"/>
  <c r="AV47" i="9" s="1"/>
  <c r="AW48" i="9" s="1" a="1"/>
  <c r="AW48" i="9" s="1"/>
  <c r="AX49" i="9" s="1" a="1"/>
  <c r="AX49" i="9" s="1"/>
  <c r="AY50" i="9" s="1" a="1"/>
  <c r="AY50" i="9" s="1"/>
  <c r="AZ51" i="9" s="1" a="1"/>
  <c r="AZ51" i="9" s="1"/>
  <c r="BA52" i="9" s="1" a="1"/>
  <c r="BA52" i="9" s="1"/>
  <c r="BB53" i="9" s="1" a="1"/>
  <c r="BB53" i="9" s="1"/>
  <c r="BC54" i="9" s="1" a="1"/>
  <c r="BC54" i="9" s="1"/>
  <c r="BD55" i="9" s="1" a="1"/>
  <c r="BD55" i="9" s="1"/>
  <c r="BE56" i="9" s="1" a="1"/>
  <c r="BE56" i="9" s="1"/>
  <c r="BF57" i="9" s="1" a="1"/>
  <c r="BF57" i="9" s="1"/>
  <c r="BG58" i="9" s="1" a="1"/>
  <c r="BG58" i="9" s="1"/>
  <c r="BH59" i="9" s="1" a="1"/>
  <c r="BH59" i="9" s="1"/>
  <c r="BI60" i="9" s="1" a="1"/>
  <c r="BI60" i="9" s="1"/>
  <c r="BJ61" i="9" s="1" a="1"/>
  <c r="BJ61" i="9" s="1"/>
  <c r="BK62" i="9" s="1" a="1"/>
  <c r="BK62" i="9" s="1"/>
  <c r="BL63" i="9" s="1" a="1"/>
  <c r="BL63" i="9" s="1"/>
  <c r="BM64" i="9" s="1" a="1"/>
  <c r="BM64" i="9" s="1"/>
  <c r="BN65" i="9" s="1" a="1"/>
  <c r="BN65" i="9" s="1"/>
  <c r="BO66" i="9" s="1" a="1"/>
  <c r="BO66" i="9" s="1"/>
  <c r="BP67" i="9" s="1" a="1"/>
  <c r="BP67" i="9" s="1"/>
  <c r="BQ68" i="9" s="1" a="1"/>
  <c r="BQ68" i="9" s="1"/>
  <c r="BR69" i="9" s="1" a="1"/>
  <c r="BR69" i="9" s="1"/>
  <c r="BS70" i="9" s="1" a="1"/>
  <c r="BS70" i="9" s="1"/>
  <c r="BT71" i="9" s="1" a="1"/>
  <c r="BT71" i="9" s="1"/>
  <c r="BU72" i="9" s="1" a="1"/>
  <c r="BU72" i="9" s="1"/>
  <c r="BV73" i="9" s="1" a="1"/>
  <c r="BV73" i="9" s="1"/>
  <c r="BW74" i="9" s="1" a="1"/>
  <c r="BW74" i="9" s="1"/>
  <c r="BX75" i="9" s="1" a="1"/>
  <c r="BX75" i="9" s="1"/>
  <c r="BY76" i="9" s="1" a="1"/>
  <c r="BY76" i="9" s="1"/>
  <c r="BZ77" i="9" s="1" a="1"/>
  <c r="BZ77" i="9" s="1"/>
  <c r="CA78" i="9" s="1" a="1"/>
  <c r="CA78" i="9" s="1"/>
  <c r="CB79" i="9" s="1" a="1"/>
  <c r="CB79" i="9" s="1"/>
  <c r="CC80" i="9" s="1" a="1"/>
  <c r="CC80" i="9" s="1"/>
  <c r="CD81" i="9" s="1" a="1"/>
  <c r="CD81" i="9" s="1"/>
  <c r="CE82" i="9" s="1" a="1"/>
  <c r="CE82" i="9" s="1"/>
  <c r="CF83" i="9" s="1" a="1"/>
  <c r="CF83" i="9" s="1"/>
  <c r="CG84" i="9" s="1" a="1"/>
  <c r="CG84" i="9" s="1"/>
  <c r="CH85" i="9" s="1" a="1"/>
  <c r="CH85" i="9" s="1"/>
  <c r="CI86" i="9" s="1" a="1"/>
  <c r="CI86" i="9" s="1"/>
  <c r="CJ87" i="9" s="1" a="1"/>
  <c r="CJ87" i="9" s="1"/>
  <c r="CK88" i="9" s="1" a="1"/>
  <c r="CK88" i="9" s="1"/>
  <c r="CL89" i="9" s="1" a="1"/>
  <c r="CL89" i="9" s="1"/>
  <c r="CM90" i="9" s="1" a="1"/>
  <c r="CM90" i="9" s="1"/>
  <c r="CN91" i="9" s="1" a="1"/>
  <c r="CN91" i="9" s="1"/>
  <c r="CO92" i="9" s="1" a="1"/>
  <c r="CO92" i="9" s="1"/>
  <c r="CP93" i="9" s="1" a="1"/>
  <c r="CP93" i="9" s="1"/>
  <c r="CQ94" i="9" s="1" a="1"/>
  <c r="CQ94" i="9" s="1"/>
  <c r="CR95" i="9" s="1" a="1"/>
  <c r="CR95" i="9" s="1"/>
  <c r="CS96" i="9" s="1" a="1"/>
  <c r="CS96" i="9" s="1"/>
  <c r="CT97" i="9" s="1" a="1"/>
  <c r="CT97" i="9" s="1"/>
  <c r="CU98" i="9" s="1" a="1"/>
  <c r="CU98" i="9" s="1"/>
  <c r="CV99" i="9" s="1" a="1"/>
  <c r="CV99" i="9" s="1"/>
  <c r="CW100" i="9" s="1" a="1"/>
  <c r="CW100" i="9" s="1"/>
  <c r="CX101" i="9" s="1" a="1"/>
  <c r="CX101" i="9" s="1"/>
  <c r="C10" i="10"/>
  <c r="K22" i="9"/>
  <c r="L23" i="9" s="1" a="1"/>
  <c r="L23" i="9" s="1"/>
  <c r="M24" i="9" s="1" a="1"/>
  <c r="M24" i="9" s="1"/>
  <c r="N25" i="9" s="1" a="1"/>
  <c r="N25" i="9" s="1"/>
  <c r="O26" i="9" s="1" a="1"/>
  <c r="O26" i="9" s="1"/>
  <c r="P27" i="9" s="1" a="1"/>
  <c r="P27" i="9" s="1"/>
  <c r="Q28" i="9" s="1" a="1"/>
  <c r="Q28" i="9" s="1"/>
  <c r="R29" i="9" s="1" a="1"/>
  <c r="R29" i="9" s="1"/>
  <c r="S30" i="9" s="1" a="1"/>
  <c r="S30" i="9" s="1"/>
  <c r="T31" i="9" s="1" a="1"/>
  <c r="T31" i="9" s="1"/>
  <c r="U32" i="9" s="1" a="1"/>
  <c r="U32" i="9" s="1"/>
  <c r="V33" i="9" s="1" a="1"/>
  <c r="V33" i="9" s="1"/>
  <c r="W34" i="9" s="1" a="1"/>
  <c r="W34" i="9" s="1"/>
  <c r="X35" i="9" s="1" a="1"/>
  <c r="X35" i="9" s="1"/>
  <c r="Y36" i="9" s="1" a="1"/>
  <c r="Y36" i="9" s="1"/>
  <c r="Z37" i="9" s="1" a="1"/>
  <c r="Z37" i="9" s="1"/>
  <c r="AA38" i="9" s="1" a="1"/>
  <c r="AA38" i="9" s="1"/>
  <c r="AB39" i="9" s="1" a="1"/>
  <c r="AB39" i="9" s="1"/>
  <c r="AC40" i="9" s="1" a="1"/>
  <c r="AC40" i="9" s="1"/>
  <c r="AD41" i="9" s="1" a="1"/>
  <c r="AD41" i="9" s="1"/>
  <c r="AE42" i="9" s="1" a="1"/>
  <c r="AE42" i="9" s="1"/>
  <c r="AF43" i="9" s="1" a="1"/>
  <c r="AF43" i="9" s="1"/>
  <c r="AG44" i="9" s="1" a="1"/>
  <c r="AG44" i="9" s="1"/>
  <c r="AH45" i="9" s="1" a="1"/>
  <c r="AH45" i="9" s="1"/>
  <c r="AI46" i="9" s="1" a="1"/>
  <c r="AI46" i="9" s="1"/>
  <c r="AJ47" i="9" s="1" a="1"/>
  <c r="AJ47" i="9" s="1"/>
  <c r="AK48" i="9" s="1" a="1"/>
  <c r="AK48" i="9" s="1"/>
  <c r="AL49" i="9" s="1" a="1"/>
  <c r="AL49" i="9" s="1"/>
  <c r="AM50" i="9" s="1" a="1"/>
  <c r="AM50" i="9" s="1"/>
  <c r="AN51" i="9" s="1" a="1"/>
  <c r="AN51" i="9" s="1"/>
  <c r="AO52" i="9" s="1" a="1"/>
  <c r="AO52" i="9" s="1"/>
  <c r="AP53" i="9" s="1" a="1"/>
  <c r="AP53" i="9" s="1"/>
  <c r="AQ54" i="9" s="1" a="1"/>
  <c r="AQ54" i="9" s="1"/>
  <c r="AR55" i="9" s="1" a="1"/>
  <c r="AR55" i="9" s="1"/>
  <c r="AS56" i="9" s="1" a="1"/>
  <c r="AS56" i="9" s="1"/>
  <c r="AT57" i="9" s="1" a="1"/>
  <c r="AT57" i="9" s="1"/>
  <c r="AU58" i="9" s="1" a="1"/>
  <c r="AU58" i="9" s="1"/>
  <c r="AV59" i="9" s="1" a="1"/>
  <c r="AV59" i="9" s="1"/>
  <c r="AW60" i="9" s="1" a="1"/>
  <c r="AW60" i="9" s="1"/>
  <c r="AX61" i="9" s="1" a="1"/>
  <c r="AX61" i="9" s="1"/>
  <c r="AY62" i="9" s="1" a="1"/>
  <c r="AY62" i="9" s="1"/>
  <c r="AZ63" i="9" s="1" a="1"/>
  <c r="AZ63" i="9" s="1"/>
  <c r="BA64" i="9" s="1" a="1"/>
  <c r="BA64" i="9" s="1"/>
  <c r="BB65" i="9" s="1" a="1"/>
  <c r="BB65" i="9" s="1"/>
  <c r="BC66" i="9" s="1" a="1"/>
  <c r="BC66" i="9" s="1"/>
  <c r="BD67" i="9" s="1" a="1"/>
  <c r="BD67" i="9" s="1"/>
  <c r="BE68" i="9" s="1" a="1"/>
  <c r="BE68" i="9" s="1"/>
  <c r="BF69" i="9" s="1" a="1"/>
  <c r="BF69" i="9" s="1"/>
  <c r="BG70" i="9" s="1" a="1"/>
  <c r="BG70" i="9" s="1"/>
  <c r="BH71" i="9" s="1" a="1"/>
  <c r="BH71" i="9" s="1"/>
  <c r="BI72" i="9" s="1" a="1"/>
  <c r="BI72" i="9" s="1"/>
  <c r="BJ73" i="9" s="1" a="1"/>
  <c r="BJ73" i="9" s="1"/>
  <c r="BK74" i="9" s="1" a="1"/>
  <c r="BK74" i="9" s="1"/>
  <c r="BL75" i="9" s="1" a="1"/>
  <c r="BL75" i="9" s="1"/>
  <c r="BM76" i="9" s="1" a="1"/>
  <c r="BM76" i="9" s="1"/>
  <c r="BN77" i="9" s="1" a="1"/>
  <c r="BN77" i="9" s="1"/>
  <c r="BO78" i="9" s="1" a="1"/>
  <c r="BO78" i="9" s="1"/>
  <c r="BP79" i="9" s="1" a="1"/>
  <c r="BP79" i="9" s="1"/>
  <c r="BQ80" i="9" s="1" a="1"/>
  <c r="BQ80" i="9" s="1"/>
  <c r="BR81" i="9" s="1" a="1"/>
  <c r="BR81" i="9" s="1"/>
  <c r="BS82" i="9" s="1" a="1"/>
  <c r="BS82" i="9" s="1"/>
  <c r="BT83" i="9" s="1" a="1"/>
  <c r="BT83" i="9" s="1"/>
  <c r="BU84" i="9" s="1" a="1"/>
  <c r="BU84" i="9" s="1"/>
  <c r="BV85" i="9" s="1" a="1"/>
  <c r="BV85" i="9" s="1"/>
  <c r="BW86" i="9" s="1" a="1"/>
  <c r="BW86" i="9" s="1"/>
  <c r="BX87" i="9" s="1" a="1"/>
  <c r="BX87" i="9" s="1"/>
  <c r="BY88" i="9" s="1" a="1"/>
  <c r="BY88" i="9" s="1"/>
  <c r="BZ89" i="9" s="1" a="1"/>
  <c r="BZ89" i="9" s="1"/>
  <c r="CA90" i="9" s="1" a="1"/>
  <c r="CA90" i="9" s="1"/>
  <c r="CB91" i="9" s="1" a="1"/>
  <c r="CB91" i="9" s="1"/>
  <c r="CC92" i="9" s="1" a="1"/>
  <c r="CC92" i="9" s="1"/>
  <c r="CD93" i="9" s="1" a="1"/>
  <c r="CD93" i="9" s="1"/>
  <c r="CE94" i="9" s="1" a="1"/>
  <c r="CE94" i="9" s="1"/>
  <c r="CF95" i="9" s="1" a="1"/>
  <c r="CF95" i="9" s="1"/>
  <c r="CG96" i="9" s="1" a="1"/>
  <c r="CG96" i="9" s="1"/>
  <c r="CH97" i="9" s="1" a="1"/>
  <c r="CH97" i="9" s="1"/>
  <c r="CI98" i="9" s="1" a="1"/>
  <c r="CI98" i="9" s="1"/>
  <c r="CJ99" i="9" s="1" a="1"/>
  <c r="CJ99" i="9" s="1"/>
  <c r="CK100" i="9" s="1" a="1"/>
  <c r="CK100" i="9" s="1"/>
  <c r="CL101" i="9" s="1" a="1"/>
  <c r="CL101" i="9" s="1"/>
  <c r="C22" i="10"/>
  <c r="K33" i="9"/>
  <c r="L34" i="9" s="1" a="1"/>
  <c r="L34" i="9" s="1"/>
  <c r="M35" i="9" s="1" a="1"/>
  <c r="M35" i="9" s="1"/>
  <c r="N36" i="9" s="1" a="1"/>
  <c r="N36" i="9" s="1"/>
  <c r="O37" i="9" s="1" a="1"/>
  <c r="O37" i="9" s="1"/>
  <c r="P38" i="9" s="1" a="1"/>
  <c r="P38" i="9" s="1"/>
  <c r="Q39" i="9" s="1" a="1"/>
  <c r="Q39" i="9" s="1"/>
  <c r="R40" i="9" s="1" a="1"/>
  <c r="R40" i="9" s="1"/>
  <c r="S41" i="9" s="1" a="1"/>
  <c r="S41" i="9" s="1"/>
  <c r="T42" i="9" s="1" a="1"/>
  <c r="T42" i="9" s="1"/>
  <c r="U43" i="9" s="1" a="1"/>
  <c r="U43" i="9" s="1"/>
  <c r="V44" i="9" s="1" a="1"/>
  <c r="V44" i="9" s="1"/>
  <c r="W45" i="9" s="1" a="1"/>
  <c r="W45" i="9" s="1"/>
  <c r="X46" i="9" s="1" a="1"/>
  <c r="X46" i="9" s="1"/>
  <c r="Y47" i="9" s="1" a="1"/>
  <c r="Y47" i="9" s="1"/>
  <c r="Z48" i="9" s="1" a="1"/>
  <c r="Z48" i="9" s="1"/>
  <c r="AA49" i="9" s="1" a="1"/>
  <c r="AA49" i="9" s="1"/>
  <c r="AB50" i="9" s="1" a="1"/>
  <c r="AB50" i="9" s="1"/>
  <c r="AC51" i="9" s="1" a="1"/>
  <c r="AC51" i="9" s="1"/>
  <c r="AD52" i="9" s="1" a="1"/>
  <c r="AD52" i="9" s="1"/>
  <c r="AE53" i="9" s="1" a="1"/>
  <c r="AE53" i="9" s="1"/>
  <c r="AF54" i="9" s="1" a="1"/>
  <c r="AF54" i="9" s="1"/>
  <c r="AG55" i="9" s="1" a="1"/>
  <c r="AG55" i="9" s="1"/>
  <c r="AH56" i="9" s="1" a="1"/>
  <c r="AH56" i="9" s="1"/>
  <c r="AI57" i="9" s="1" a="1"/>
  <c r="AI57" i="9" s="1"/>
  <c r="AJ58" i="9" s="1" a="1"/>
  <c r="AJ58" i="9" s="1"/>
  <c r="AK59" i="9" s="1" a="1"/>
  <c r="AK59" i="9" s="1"/>
  <c r="AL60" i="9" s="1" a="1"/>
  <c r="AL60" i="9" s="1"/>
  <c r="AM61" i="9" s="1" a="1"/>
  <c r="AM61" i="9" s="1"/>
  <c r="AN62" i="9" s="1" a="1"/>
  <c r="AN62" i="9" s="1"/>
  <c r="AO63" i="9" s="1" a="1"/>
  <c r="AO63" i="9" s="1"/>
  <c r="AP64" i="9" s="1" a="1"/>
  <c r="AP64" i="9" s="1"/>
  <c r="AQ65" i="9" s="1" a="1"/>
  <c r="AQ65" i="9" s="1"/>
  <c r="AR66" i="9" s="1" a="1"/>
  <c r="AR66" i="9" s="1"/>
  <c r="AS67" i="9" s="1" a="1"/>
  <c r="AS67" i="9" s="1"/>
  <c r="AT68" i="9" s="1" a="1"/>
  <c r="AT68" i="9" s="1"/>
  <c r="AU69" i="9" s="1" a="1"/>
  <c r="AU69" i="9" s="1"/>
  <c r="AV70" i="9" s="1" a="1"/>
  <c r="AV70" i="9" s="1"/>
  <c r="AW71" i="9" s="1" a="1"/>
  <c r="AW71" i="9" s="1"/>
  <c r="AX72" i="9" s="1" a="1"/>
  <c r="AX72" i="9" s="1"/>
  <c r="AY73" i="9" s="1" a="1"/>
  <c r="AY73" i="9" s="1"/>
  <c r="AZ74" i="9" s="1" a="1"/>
  <c r="AZ74" i="9" s="1"/>
  <c r="BA75" i="9" s="1" a="1"/>
  <c r="BA75" i="9" s="1"/>
  <c r="BB76" i="9" s="1" a="1"/>
  <c r="BB76" i="9" s="1"/>
  <c r="BC77" i="9" s="1" a="1"/>
  <c r="BC77" i="9" s="1"/>
  <c r="BD78" i="9" s="1" a="1"/>
  <c r="BD78" i="9" s="1"/>
  <c r="BE79" i="9" s="1" a="1"/>
  <c r="BE79" i="9" s="1"/>
  <c r="BF80" i="9" s="1" a="1"/>
  <c r="BF80" i="9" s="1"/>
  <c r="BG81" i="9" s="1" a="1"/>
  <c r="BG81" i="9" s="1"/>
  <c r="BH82" i="9" s="1" a="1"/>
  <c r="BH82" i="9" s="1"/>
  <c r="BI83" i="9" s="1" a="1"/>
  <c r="BI83" i="9" s="1"/>
  <c r="BJ84" i="9" s="1" a="1"/>
  <c r="BJ84" i="9" s="1"/>
  <c r="BK85" i="9" s="1" a="1"/>
  <c r="BK85" i="9" s="1"/>
  <c r="BL86" i="9" s="1" a="1"/>
  <c r="BL86" i="9" s="1"/>
  <c r="BM87" i="9" s="1" a="1"/>
  <c r="BM87" i="9" s="1"/>
  <c r="BN88" i="9" s="1" a="1"/>
  <c r="BN88" i="9" s="1"/>
  <c r="BO89" i="9" s="1" a="1"/>
  <c r="BO89" i="9" s="1"/>
  <c r="BP90" i="9" s="1" a="1"/>
  <c r="BP90" i="9" s="1"/>
  <c r="BQ91" i="9" s="1" a="1"/>
  <c r="BQ91" i="9" s="1"/>
  <c r="BR92" i="9" s="1" a="1"/>
  <c r="BR92" i="9" s="1"/>
  <c r="BS93" i="9" s="1" a="1"/>
  <c r="BS93" i="9" s="1"/>
  <c r="BT94" i="9" s="1" a="1"/>
  <c r="BT94" i="9" s="1"/>
  <c r="BU95" i="9" s="1" a="1"/>
  <c r="BU95" i="9" s="1"/>
  <c r="BV96" i="9" s="1" a="1"/>
  <c r="BV96" i="9" s="1"/>
  <c r="BW97" i="9" s="1" a="1"/>
  <c r="BW97" i="9" s="1"/>
  <c r="BX98" i="9" s="1" a="1"/>
  <c r="BX98" i="9" s="1"/>
  <c r="BY99" i="9" s="1" a="1"/>
  <c r="BY99" i="9" s="1"/>
  <c r="BZ100" i="9" s="1" a="1"/>
  <c r="BZ100" i="9" s="1"/>
  <c r="CA101" i="9" s="1" a="1"/>
  <c r="CA101" i="9" s="1"/>
  <c r="C33" i="10"/>
  <c r="K39" i="9"/>
  <c r="L40" i="9" s="1" a="1"/>
  <c r="L40" i="9" s="1"/>
  <c r="M41" i="9" s="1" a="1"/>
  <c r="M41" i="9" s="1"/>
  <c r="N42" i="9" s="1" a="1"/>
  <c r="N42" i="9" s="1"/>
  <c r="O43" i="9" s="1" a="1"/>
  <c r="O43" i="9" s="1"/>
  <c r="P44" i="9" s="1" a="1"/>
  <c r="P44" i="9" s="1"/>
  <c r="Q45" i="9" s="1" a="1"/>
  <c r="Q45" i="9" s="1"/>
  <c r="R46" i="9" s="1" a="1"/>
  <c r="R46" i="9" s="1"/>
  <c r="S47" i="9" s="1" a="1"/>
  <c r="S47" i="9" s="1"/>
  <c r="T48" i="9" s="1" a="1"/>
  <c r="T48" i="9" s="1"/>
  <c r="U49" i="9" s="1" a="1"/>
  <c r="U49" i="9" s="1"/>
  <c r="V50" i="9" s="1" a="1"/>
  <c r="V50" i="9" s="1"/>
  <c r="W51" i="9" s="1" a="1"/>
  <c r="W51" i="9" s="1"/>
  <c r="X52" i="9" s="1" a="1"/>
  <c r="X52" i="9" s="1"/>
  <c r="Y53" i="9" s="1" a="1"/>
  <c r="Y53" i="9" s="1"/>
  <c r="Z54" i="9" s="1" a="1"/>
  <c r="Z54" i="9" s="1"/>
  <c r="AA55" i="9" s="1" a="1"/>
  <c r="AA55" i="9" s="1"/>
  <c r="AB56" i="9" s="1" a="1"/>
  <c r="AB56" i="9" s="1"/>
  <c r="AC57" i="9" s="1" a="1"/>
  <c r="AC57" i="9" s="1"/>
  <c r="AD58" i="9" s="1" a="1"/>
  <c r="AD58" i="9" s="1"/>
  <c r="AE59" i="9" s="1" a="1"/>
  <c r="AE59" i="9" s="1"/>
  <c r="AF60" i="9" s="1" a="1"/>
  <c r="AF60" i="9" s="1"/>
  <c r="AG61" i="9" s="1" a="1"/>
  <c r="AG61" i="9" s="1"/>
  <c r="AH62" i="9" s="1" a="1"/>
  <c r="AH62" i="9" s="1"/>
  <c r="AI63" i="9" s="1" a="1"/>
  <c r="AI63" i="9" s="1"/>
  <c r="AJ64" i="9" s="1" a="1"/>
  <c r="AJ64" i="9" s="1"/>
  <c r="AK65" i="9" s="1" a="1"/>
  <c r="AK65" i="9" s="1"/>
  <c r="AL66" i="9" s="1" a="1"/>
  <c r="AL66" i="9" s="1"/>
  <c r="AM67" i="9" s="1" a="1"/>
  <c r="AM67" i="9" s="1"/>
  <c r="AN68" i="9" s="1" a="1"/>
  <c r="AN68" i="9" s="1"/>
  <c r="AO69" i="9" s="1" a="1"/>
  <c r="AO69" i="9" s="1"/>
  <c r="AP70" i="9" s="1" a="1"/>
  <c r="AP70" i="9" s="1"/>
  <c r="AQ71" i="9" s="1" a="1"/>
  <c r="AQ71" i="9" s="1"/>
  <c r="AR72" i="9" s="1" a="1"/>
  <c r="AR72" i="9" s="1"/>
  <c r="AS73" i="9" s="1" a="1"/>
  <c r="AS73" i="9" s="1"/>
  <c r="AT74" i="9" s="1" a="1"/>
  <c r="AT74" i="9" s="1"/>
  <c r="AU75" i="9" s="1" a="1"/>
  <c r="AU75" i="9" s="1"/>
  <c r="AV76" i="9" s="1" a="1"/>
  <c r="AV76" i="9" s="1"/>
  <c r="AW77" i="9" s="1" a="1"/>
  <c r="AW77" i="9" s="1"/>
  <c r="AX78" i="9" s="1" a="1"/>
  <c r="AX78" i="9" s="1"/>
  <c r="AY79" i="9" s="1" a="1"/>
  <c r="AY79" i="9" s="1"/>
  <c r="AZ80" i="9" s="1" a="1"/>
  <c r="AZ80" i="9" s="1"/>
  <c r="BA81" i="9" s="1" a="1"/>
  <c r="BA81" i="9" s="1"/>
  <c r="BB82" i="9" s="1" a="1"/>
  <c r="BB82" i="9" s="1"/>
  <c r="BC83" i="9" s="1" a="1"/>
  <c r="BC83" i="9" s="1"/>
  <c r="BD84" i="9" s="1" a="1"/>
  <c r="BD84" i="9" s="1"/>
  <c r="BE85" i="9" s="1" a="1"/>
  <c r="BE85" i="9" s="1"/>
  <c r="BF86" i="9" s="1" a="1"/>
  <c r="BF86" i="9" s="1"/>
  <c r="BG87" i="9" s="1" a="1"/>
  <c r="BG87" i="9" s="1"/>
  <c r="BH88" i="9" s="1" a="1"/>
  <c r="BH88" i="9" s="1"/>
  <c r="BI89" i="9" s="1" a="1"/>
  <c r="BI89" i="9" s="1"/>
  <c r="BJ90" i="9" s="1" a="1"/>
  <c r="BJ90" i="9" s="1"/>
  <c r="BK91" i="9" s="1" a="1"/>
  <c r="BK91" i="9" s="1"/>
  <c r="BL92" i="9" s="1" a="1"/>
  <c r="BL92" i="9" s="1"/>
  <c r="BM93" i="9" s="1" a="1"/>
  <c r="BM93" i="9" s="1"/>
  <c r="BN94" i="9" s="1" a="1"/>
  <c r="BN94" i="9" s="1"/>
  <c r="BO95" i="9" s="1" a="1"/>
  <c r="BO95" i="9" s="1"/>
  <c r="BP96" i="9" s="1" a="1"/>
  <c r="BP96" i="9" s="1"/>
  <c r="BQ97" i="9" s="1" a="1"/>
  <c r="BQ97" i="9" s="1"/>
  <c r="BR98" i="9" s="1" a="1"/>
  <c r="BR98" i="9" s="1"/>
  <c r="BS99" i="9" s="1" a="1"/>
  <c r="BS99" i="9" s="1"/>
  <c r="BT100" i="9" s="1" a="1"/>
  <c r="BT100" i="9" s="1"/>
  <c r="BU101" i="9" s="1" a="1"/>
  <c r="BU101" i="9" s="1"/>
  <c r="C39" i="10"/>
  <c r="K35" i="9"/>
  <c r="L36" i="9" s="1" a="1"/>
  <c r="L36" i="9" s="1"/>
  <c r="M37" i="9" s="1" a="1"/>
  <c r="M37" i="9" s="1"/>
  <c r="N38" i="9" s="1" a="1"/>
  <c r="N38" i="9" s="1"/>
  <c r="O39" i="9" s="1" a="1"/>
  <c r="O39" i="9" s="1"/>
  <c r="P40" i="9" s="1" a="1"/>
  <c r="P40" i="9" s="1"/>
  <c r="Q41" i="9" s="1" a="1"/>
  <c r="Q41" i="9" s="1"/>
  <c r="R42" i="9" s="1" a="1"/>
  <c r="R42" i="9" s="1"/>
  <c r="S43" i="9" s="1" a="1"/>
  <c r="S43" i="9" s="1"/>
  <c r="T44" i="9" s="1" a="1"/>
  <c r="T44" i="9" s="1"/>
  <c r="U45" i="9" s="1" a="1"/>
  <c r="U45" i="9" s="1"/>
  <c r="V46" i="9" s="1" a="1"/>
  <c r="V46" i="9" s="1"/>
  <c r="W47" i="9" s="1" a="1"/>
  <c r="W47" i="9" s="1"/>
  <c r="X48" i="9" s="1" a="1"/>
  <c r="X48" i="9" s="1"/>
  <c r="Y49" i="9" s="1" a="1"/>
  <c r="Y49" i="9" s="1"/>
  <c r="Z50" i="9" s="1" a="1"/>
  <c r="Z50" i="9" s="1"/>
  <c r="AA51" i="9" s="1" a="1"/>
  <c r="AA51" i="9" s="1"/>
  <c r="AB52" i="9" s="1" a="1"/>
  <c r="AB52" i="9" s="1"/>
  <c r="AC53" i="9" s="1" a="1"/>
  <c r="AC53" i="9" s="1"/>
  <c r="AD54" i="9" s="1" a="1"/>
  <c r="AD54" i="9" s="1"/>
  <c r="AE55" i="9" s="1" a="1"/>
  <c r="AE55" i="9" s="1"/>
  <c r="AF56" i="9" s="1" a="1"/>
  <c r="AF56" i="9" s="1"/>
  <c r="AG57" i="9" s="1" a="1"/>
  <c r="AG57" i="9" s="1"/>
  <c r="AH58" i="9" s="1" a="1"/>
  <c r="AH58" i="9" s="1"/>
  <c r="AI59" i="9" s="1" a="1"/>
  <c r="AI59" i="9" s="1"/>
  <c r="AJ60" i="9" s="1" a="1"/>
  <c r="AJ60" i="9" s="1"/>
  <c r="AK61" i="9" s="1" a="1"/>
  <c r="AK61" i="9" s="1"/>
  <c r="AL62" i="9" s="1" a="1"/>
  <c r="AL62" i="9" s="1"/>
  <c r="AM63" i="9" s="1" a="1"/>
  <c r="AM63" i="9" s="1"/>
  <c r="AN64" i="9" s="1" a="1"/>
  <c r="AN64" i="9" s="1"/>
  <c r="AO65" i="9" s="1" a="1"/>
  <c r="AO65" i="9" s="1"/>
  <c r="AP66" i="9" s="1" a="1"/>
  <c r="AP66" i="9" s="1"/>
  <c r="AQ67" i="9" s="1" a="1"/>
  <c r="AQ67" i="9" s="1"/>
  <c r="AR68" i="9" s="1" a="1"/>
  <c r="AR68" i="9" s="1"/>
  <c r="AS69" i="9" s="1" a="1"/>
  <c r="AS69" i="9" s="1"/>
  <c r="AT70" i="9" s="1" a="1"/>
  <c r="AT70" i="9" s="1"/>
  <c r="AU71" i="9" s="1" a="1"/>
  <c r="AU71" i="9" s="1"/>
  <c r="AV72" i="9" s="1" a="1"/>
  <c r="AV72" i="9" s="1"/>
  <c r="AW73" i="9" s="1" a="1"/>
  <c r="AW73" i="9" s="1"/>
  <c r="AX74" i="9" s="1" a="1"/>
  <c r="AX74" i="9" s="1"/>
  <c r="AY75" i="9" s="1" a="1"/>
  <c r="AY75" i="9" s="1"/>
  <c r="AZ76" i="9" s="1" a="1"/>
  <c r="AZ76" i="9" s="1"/>
  <c r="BA77" i="9" s="1" a="1"/>
  <c r="BA77" i="9" s="1"/>
  <c r="BB78" i="9" s="1" a="1"/>
  <c r="BB78" i="9" s="1"/>
  <c r="BC79" i="9" s="1" a="1"/>
  <c r="BC79" i="9" s="1"/>
  <c r="BD80" i="9" s="1" a="1"/>
  <c r="BD80" i="9" s="1"/>
  <c r="BE81" i="9" s="1" a="1"/>
  <c r="BE81" i="9" s="1"/>
  <c r="BF82" i="9" s="1" a="1"/>
  <c r="BF82" i="9" s="1"/>
  <c r="BG83" i="9" s="1" a="1"/>
  <c r="BG83" i="9" s="1"/>
  <c r="BH84" i="9" s="1" a="1"/>
  <c r="BH84" i="9" s="1"/>
  <c r="BI85" i="9" s="1" a="1"/>
  <c r="BI85" i="9" s="1"/>
  <c r="BJ86" i="9" s="1" a="1"/>
  <c r="BJ86" i="9" s="1"/>
  <c r="BK87" i="9" s="1" a="1"/>
  <c r="BK87" i="9" s="1"/>
  <c r="BL88" i="9" s="1" a="1"/>
  <c r="BL88" i="9" s="1"/>
  <c r="BM89" i="9" s="1" a="1"/>
  <c r="BM89" i="9" s="1"/>
  <c r="BN90" i="9" s="1" a="1"/>
  <c r="BN90" i="9" s="1"/>
  <c r="BO91" i="9" s="1" a="1"/>
  <c r="BO91" i="9" s="1"/>
  <c r="BP92" i="9" s="1" a="1"/>
  <c r="BP92" i="9" s="1"/>
  <c r="BQ93" i="9" s="1" a="1"/>
  <c r="BQ93" i="9" s="1"/>
  <c r="BR94" i="9" s="1" a="1"/>
  <c r="BR94" i="9" s="1"/>
  <c r="BS95" i="9" s="1" a="1"/>
  <c r="BS95" i="9" s="1"/>
  <c r="BT96" i="9" s="1" a="1"/>
  <c r="BT96" i="9" s="1"/>
  <c r="BU97" i="9" s="1" a="1"/>
  <c r="BU97" i="9" s="1"/>
  <c r="BV98" i="9" s="1" a="1"/>
  <c r="BV98" i="9" s="1"/>
  <c r="BW99" i="9" s="1" a="1"/>
  <c r="BW99" i="9" s="1"/>
  <c r="BX100" i="9" s="1" a="1"/>
  <c r="BX100" i="9" s="1"/>
  <c r="BY101" i="9" s="1" a="1"/>
  <c r="BY101" i="9" s="1"/>
  <c r="C35" i="10"/>
  <c r="K54" i="9"/>
  <c r="L55" i="9" s="1" a="1"/>
  <c r="L55" i="9" s="1"/>
  <c r="M56" i="9" s="1" a="1"/>
  <c r="M56" i="9" s="1"/>
  <c r="N57" i="9" s="1" a="1"/>
  <c r="N57" i="9" s="1"/>
  <c r="O58" i="9" s="1" a="1"/>
  <c r="O58" i="9" s="1"/>
  <c r="P59" i="9" s="1" a="1"/>
  <c r="P59" i="9" s="1"/>
  <c r="Q60" i="9" s="1" a="1"/>
  <c r="Q60" i="9" s="1"/>
  <c r="R61" i="9" s="1" a="1"/>
  <c r="R61" i="9" s="1"/>
  <c r="S62" i="9" s="1" a="1"/>
  <c r="S62" i="9" s="1"/>
  <c r="T63" i="9" s="1" a="1"/>
  <c r="T63" i="9" s="1"/>
  <c r="U64" i="9" s="1" a="1"/>
  <c r="U64" i="9" s="1"/>
  <c r="V65" i="9" s="1" a="1"/>
  <c r="V65" i="9" s="1"/>
  <c r="W66" i="9" s="1" a="1"/>
  <c r="W66" i="9" s="1"/>
  <c r="X67" i="9" s="1" a="1"/>
  <c r="X67" i="9" s="1"/>
  <c r="Y68" i="9" s="1" a="1"/>
  <c r="Y68" i="9" s="1"/>
  <c r="Z69" i="9" s="1" a="1"/>
  <c r="Z69" i="9" s="1"/>
  <c r="AA70" i="9" s="1" a="1"/>
  <c r="AA70" i="9" s="1"/>
  <c r="AB71" i="9" s="1" a="1"/>
  <c r="AB71" i="9" s="1"/>
  <c r="AC72" i="9" s="1" a="1"/>
  <c r="AC72" i="9" s="1"/>
  <c r="AD73" i="9" s="1" a="1"/>
  <c r="AD73" i="9" s="1"/>
  <c r="AE74" i="9" s="1" a="1"/>
  <c r="AE74" i="9" s="1"/>
  <c r="AF75" i="9" s="1" a="1"/>
  <c r="AF75" i="9" s="1"/>
  <c r="AG76" i="9" s="1" a="1"/>
  <c r="AG76" i="9" s="1"/>
  <c r="AH77" i="9" s="1" a="1"/>
  <c r="AH77" i="9" s="1"/>
  <c r="AI78" i="9" s="1" a="1"/>
  <c r="AI78" i="9" s="1"/>
  <c r="AJ79" i="9" s="1" a="1"/>
  <c r="AJ79" i="9" s="1"/>
  <c r="AK80" i="9" s="1" a="1"/>
  <c r="AK80" i="9" s="1"/>
  <c r="AL81" i="9" s="1" a="1"/>
  <c r="AL81" i="9" s="1"/>
  <c r="AM82" i="9" s="1" a="1"/>
  <c r="AM82" i="9" s="1"/>
  <c r="AN83" i="9" s="1" a="1"/>
  <c r="AN83" i="9" s="1"/>
  <c r="AO84" i="9" s="1" a="1"/>
  <c r="AO84" i="9" s="1"/>
  <c r="AP85" i="9" s="1" a="1"/>
  <c r="AP85" i="9" s="1"/>
  <c r="AQ86" i="9" s="1" a="1"/>
  <c r="AQ86" i="9" s="1"/>
  <c r="AR87" i="9" s="1" a="1"/>
  <c r="AR87" i="9" s="1"/>
  <c r="AS88" i="9" s="1" a="1"/>
  <c r="AS88" i="9" s="1"/>
  <c r="AT89" i="9" s="1" a="1"/>
  <c r="AT89" i="9" s="1"/>
  <c r="AU90" i="9" s="1" a="1"/>
  <c r="AU90" i="9" s="1"/>
  <c r="AV91" i="9" s="1" a="1"/>
  <c r="AV91" i="9" s="1"/>
  <c r="AW92" i="9" s="1" a="1"/>
  <c r="AW92" i="9" s="1"/>
  <c r="AX93" i="9" s="1" a="1"/>
  <c r="AX93" i="9" s="1"/>
  <c r="AY94" i="9" s="1" a="1"/>
  <c r="AY94" i="9" s="1"/>
  <c r="AZ95" i="9" s="1" a="1"/>
  <c r="AZ95" i="9" s="1"/>
  <c r="BA96" i="9" s="1" a="1"/>
  <c r="BA96" i="9" s="1"/>
  <c r="BB97" i="9" s="1" a="1"/>
  <c r="BB97" i="9" s="1"/>
  <c r="BC98" i="9" s="1" a="1"/>
  <c r="BC98" i="9" s="1"/>
  <c r="BD99" i="9" s="1" a="1"/>
  <c r="BD99" i="9" s="1"/>
  <c r="BE100" i="9" s="1" a="1"/>
  <c r="BE100" i="9" s="1"/>
  <c r="BF101" i="9" s="1" a="1"/>
  <c r="BF101" i="9" s="1"/>
  <c r="C54" i="10"/>
  <c r="D54" i="10" s="1"/>
  <c r="K59" i="9"/>
  <c r="L60" i="9" s="1" a="1"/>
  <c r="L60" i="9" s="1"/>
  <c r="M61" i="9" s="1" a="1"/>
  <c r="M61" i="9" s="1"/>
  <c r="N62" i="9" s="1" a="1"/>
  <c r="N62" i="9" s="1"/>
  <c r="O63" i="9" s="1" a="1"/>
  <c r="O63" i="9" s="1"/>
  <c r="P64" i="9" s="1" a="1"/>
  <c r="P64" i="9" s="1"/>
  <c r="Q65" i="9" s="1" a="1"/>
  <c r="Q65" i="9" s="1"/>
  <c r="R66" i="9" s="1" a="1"/>
  <c r="R66" i="9" s="1"/>
  <c r="S67" i="9" s="1" a="1"/>
  <c r="S67" i="9" s="1"/>
  <c r="T68" i="9" s="1" a="1"/>
  <c r="T68" i="9" s="1"/>
  <c r="U69" i="9" s="1" a="1"/>
  <c r="U69" i="9" s="1"/>
  <c r="V70" i="9" s="1" a="1"/>
  <c r="V70" i="9" s="1"/>
  <c r="W71" i="9" s="1" a="1"/>
  <c r="W71" i="9" s="1"/>
  <c r="X72" i="9" s="1" a="1"/>
  <c r="X72" i="9" s="1"/>
  <c r="Y73" i="9" s="1" a="1"/>
  <c r="Y73" i="9" s="1"/>
  <c r="Z74" i="9" s="1" a="1"/>
  <c r="Z74" i="9" s="1"/>
  <c r="AA75" i="9" s="1" a="1"/>
  <c r="AA75" i="9" s="1"/>
  <c r="AB76" i="9" s="1" a="1"/>
  <c r="AB76" i="9" s="1"/>
  <c r="AC77" i="9" s="1" a="1"/>
  <c r="AC77" i="9" s="1"/>
  <c r="AD78" i="9" s="1" a="1"/>
  <c r="AD78" i="9" s="1"/>
  <c r="AE79" i="9" s="1" a="1"/>
  <c r="AE79" i="9" s="1"/>
  <c r="AF80" i="9" s="1" a="1"/>
  <c r="AF80" i="9" s="1"/>
  <c r="AG81" i="9" s="1" a="1"/>
  <c r="AG81" i="9" s="1"/>
  <c r="AH82" i="9" s="1" a="1"/>
  <c r="AH82" i="9" s="1"/>
  <c r="AI83" i="9" s="1" a="1"/>
  <c r="AI83" i="9" s="1"/>
  <c r="AJ84" i="9" s="1" a="1"/>
  <c r="AJ84" i="9" s="1"/>
  <c r="AK85" i="9" s="1" a="1"/>
  <c r="AK85" i="9" s="1"/>
  <c r="AL86" i="9" s="1" a="1"/>
  <c r="AL86" i="9" s="1"/>
  <c r="AM87" i="9" s="1" a="1"/>
  <c r="AM87" i="9" s="1"/>
  <c r="AN88" i="9" s="1" a="1"/>
  <c r="AN88" i="9" s="1"/>
  <c r="AO89" i="9" s="1" a="1"/>
  <c r="AO89" i="9" s="1"/>
  <c r="AP90" i="9" s="1" a="1"/>
  <c r="AP90" i="9" s="1"/>
  <c r="AQ91" i="9" s="1" a="1"/>
  <c r="AQ91" i="9" s="1"/>
  <c r="AR92" i="9" s="1" a="1"/>
  <c r="AR92" i="9" s="1"/>
  <c r="AS93" i="9" s="1" a="1"/>
  <c r="AS93" i="9" s="1"/>
  <c r="AT94" i="9" s="1" a="1"/>
  <c r="AT94" i="9" s="1"/>
  <c r="AU95" i="9" s="1" a="1"/>
  <c r="AU95" i="9" s="1"/>
  <c r="AV96" i="9" s="1" a="1"/>
  <c r="AV96" i="9" s="1"/>
  <c r="AW97" i="9" s="1" a="1"/>
  <c r="AW97" i="9" s="1"/>
  <c r="AX98" i="9" s="1" a="1"/>
  <c r="AX98" i="9" s="1"/>
  <c r="AY99" i="9" s="1" a="1"/>
  <c r="AY99" i="9" s="1"/>
  <c r="AZ100" i="9" s="1" a="1"/>
  <c r="AZ100" i="9" s="1"/>
  <c r="BA101" i="9" s="1" a="1"/>
  <c r="BA101" i="9" s="1"/>
  <c r="C59" i="10"/>
  <c r="D59" i="10" s="1"/>
  <c r="K64" i="9"/>
  <c r="L65" i="9" s="1" a="1"/>
  <c r="L65" i="9" s="1"/>
  <c r="M66" i="9" s="1" a="1"/>
  <c r="M66" i="9" s="1"/>
  <c r="N67" i="9" s="1" a="1"/>
  <c r="N67" i="9" s="1"/>
  <c r="O68" i="9" s="1" a="1"/>
  <c r="O68" i="9" s="1"/>
  <c r="P69" i="9" s="1" a="1"/>
  <c r="P69" i="9" s="1"/>
  <c r="Q70" i="9" s="1" a="1"/>
  <c r="Q70" i="9" s="1"/>
  <c r="R71" i="9" s="1" a="1"/>
  <c r="R71" i="9" s="1"/>
  <c r="S72" i="9" s="1" a="1"/>
  <c r="S72" i="9" s="1"/>
  <c r="T73" i="9" s="1" a="1"/>
  <c r="T73" i="9" s="1"/>
  <c r="U74" i="9" s="1" a="1"/>
  <c r="U74" i="9" s="1"/>
  <c r="V75" i="9" s="1" a="1"/>
  <c r="V75" i="9" s="1"/>
  <c r="W76" i="9" s="1" a="1"/>
  <c r="W76" i="9" s="1"/>
  <c r="X77" i="9" s="1" a="1"/>
  <c r="X77" i="9" s="1"/>
  <c r="Y78" i="9" s="1" a="1"/>
  <c r="Y78" i="9" s="1"/>
  <c r="Z79" i="9" s="1" a="1"/>
  <c r="Z79" i="9" s="1"/>
  <c r="AA80" i="9" s="1" a="1"/>
  <c r="AA80" i="9" s="1"/>
  <c r="AB81" i="9" s="1" a="1"/>
  <c r="AB81" i="9" s="1"/>
  <c r="AC82" i="9" s="1" a="1"/>
  <c r="AC82" i="9" s="1"/>
  <c r="AD83" i="9" s="1" a="1"/>
  <c r="AD83" i="9" s="1"/>
  <c r="AE84" i="9" s="1" a="1"/>
  <c r="AE84" i="9" s="1"/>
  <c r="AF85" i="9" s="1" a="1"/>
  <c r="AF85" i="9" s="1"/>
  <c r="AG86" i="9" s="1" a="1"/>
  <c r="AG86" i="9" s="1"/>
  <c r="AH87" i="9" s="1" a="1"/>
  <c r="AH87" i="9" s="1"/>
  <c r="AI88" i="9" s="1" a="1"/>
  <c r="AI88" i="9" s="1"/>
  <c r="AJ89" i="9" s="1" a="1"/>
  <c r="AJ89" i="9" s="1"/>
  <c r="AK90" i="9" s="1" a="1"/>
  <c r="AK90" i="9" s="1"/>
  <c r="AL91" i="9" s="1" a="1"/>
  <c r="AL91" i="9" s="1"/>
  <c r="AM92" i="9" s="1" a="1"/>
  <c r="AM92" i="9" s="1"/>
  <c r="AN93" i="9" s="1" a="1"/>
  <c r="AN93" i="9" s="1"/>
  <c r="AO94" i="9" s="1" a="1"/>
  <c r="AO94" i="9" s="1"/>
  <c r="AP95" i="9" s="1" a="1"/>
  <c r="AP95" i="9" s="1"/>
  <c r="AQ96" i="9" s="1" a="1"/>
  <c r="AQ96" i="9" s="1"/>
  <c r="AR97" i="9" s="1" a="1"/>
  <c r="AR97" i="9" s="1"/>
  <c r="AS98" i="9" s="1" a="1"/>
  <c r="AS98" i="9" s="1"/>
  <c r="AT99" i="9" s="1" a="1"/>
  <c r="AT99" i="9" s="1"/>
  <c r="AU100" i="9" s="1" a="1"/>
  <c r="AU100" i="9" s="1"/>
  <c r="AV101" i="9" s="1" a="1"/>
  <c r="AV101" i="9" s="1"/>
  <c r="C64" i="10"/>
  <c r="D64" i="10" s="1"/>
  <c r="K82" i="9"/>
  <c r="L83" i="9" s="1" a="1"/>
  <c r="L83" i="9" s="1"/>
  <c r="M84" i="9" s="1" a="1"/>
  <c r="M84" i="9" s="1"/>
  <c r="N85" i="9" s="1" a="1"/>
  <c r="N85" i="9" s="1"/>
  <c r="O86" i="9" s="1" a="1"/>
  <c r="O86" i="9" s="1"/>
  <c r="P87" i="9" s="1" a="1"/>
  <c r="P87" i="9" s="1"/>
  <c r="Q88" i="9" s="1" a="1"/>
  <c r="Q88" i="9" s="1"/>
  <c r="R89" i="9" s="1" a="1"/>
  <c r="R89" i="9" s="1"/>
  <c r="S90" i="9" s="1" a="1"/>
  <c r="S90" i="9" s="1"/>
  <c r="T91" i="9" s="1" a="1"/>
  <c r="T91" i="9" s="1"/>
  <c r="U92" i="9" s="1" a="1"/>
  <c r="U92" i="9" s="1"/>
  <c r="V93" i="9" s="1" a="1"/>
  <c r="V93" i="9" s="1"/>
  <c r="W94" i="9" s="1" a="1"/>
  <c r="W94" i="9" s="1"/>
  <c r="X95" i="9" s="1" a="1"/>
  <c r="X95" i="9" s="1"/>
  <c r="Y96" i="9" s="1" a="1"/>
  <c r="Y96" i="9" s="1"/>
  <c r="Z97" i="9" s="1" a="1"/>
  <c r="Z97" i="9" s="1"/>
  <c r="AA98" i="9" s="1" a="1"/>
  <c r="AA98" i="9" s="1"/>
  <c r="AB99" i="9" s="1" a="1"/>
  <c r="AB99" i="9" s="1"/>
  <c r="AC100" i="9" s="1" a="1"/>
  <c r="AC100" i="9" s="1"/>
  <c r="AD101" i="9" s="1" a="1"/>
  <c r="AD101" i="9" s="1"/>
  <c r="C82" i="10"/>
  <c r="D82" i="10" s="1"/>
  <c r="K70" i="9"/>
  <c r="L71" i="9" s="1" a="1"/>
  <c r="L71" i="9" s="1"/>
  <c r="M72" i="9" s="1" a="1"/>
  <c r="M72" i="9" s="1"/>
  <c r="N73" i="9" s="1" a="1"/>
  <c r="N73" i="9" s="1"/>
  <c r="O74" i="9" s="1" a="1"/>
  <c r="O74" i="9" s="1"/>
  <c r="P75" i="9" s="1" a="1"/>
  <c r="P75" i="9" s="1"/>
  <c r="Q76" i="9" s="1" a="1"/>
  <c r="Q76" i="9" s="1"/>
  <c r="R77" i="9" s="1" a="1"/>
  <c r="R77" i="9" s="1"/>
  <c r="S78" i="9" s="1" a="1"/>
  <c r="S78" i="9" s="1"/>
  <c r="T79" i="9" s="1" a="1"/>
  <c r="T79" i="9" s="1"/>
  <c r="U80" i="9" s="1" a="1"/>
  <c r="U80" i="9" s="1"/>
  <c r="V81" i="9" s="1" a="1"/>
  <c r="V81" i="9" s="1"/>
  <c r="W82" i="9" s="1" a="1"/>
  <c r="W82" i="9" s="1"/>
  <c r="X83" i="9" s="1" a="1"/>
  <c r="X83" i="9" s="1"/>
  <c r="Y84" i="9" s="1" a="1"/>
  <c r="Y84" i="9" s="1"/>
  <c r="Z85" i="9" s="1" a="1"/>
  <c r="Z85" i="9" s="1"/>
  <c r="AA86" i="9" s="1" a="1"/>
  <c r="AA86" i="9" s="1"/>
  <c r="AB87" i="9" s="1" a="1"/>
  <c r="AB87" i="9" s="1"/>
  <c r="AC88" i="9" s="1" a="1"/>
  <c r="AC88" i="9" s="1"/>
  <c r="AD89" i="9" s="1" a="1"/>
  <c r="AD89" i="9" s="1"/>
  <c r="AE90" i="9" s="1" a="1"/>
  <c r="AE90" i="9" s="1"/>
  <c r="AF91" i="9" s="1" a="1"/>
  <c r="AF91" i="9" s="1"/>
  <c r="AG92" i="9" s="1" a="1"/>
  <c r="AG92" i="9" s="1"/>
  <c r="AH93" i="9" s="1" a="1"/>
  <c r="AH93" i="9" s="1"/>
  <c r="AI94" i="9" s="1" a="1"/>
  <c r="AI94" i="9" s="1"/>
  <c r="AJ95" i="9" s="1" a="1"/>
  <c r="AJ95" i="9" s="1"/>
  <c r="AK96" i="9" s="1" a="1"/>
  <c r="AK96" i="9" s="1"/>
  <c r="AL97" i="9" s="1" a="1"/>
  <c r="AL97" i="9" s="1"/>
  <c r="AM98" i="9" s="1" a="1"/>
  <c r="AM98" i="9" s="1"/>
  <c r="AN99" i="9" s="1" a="1"/>
  <c r="AN99" i="9" s="1"/>
  <c r="AO100" i="9" s="1" a="1"/>
  <c r="AO100" i="9" s="1"/>
  <c r="AP101" i="9" s="1" a="1"/>
  <c r="AP101" i="9" s="1"/>
  <c r="C70" i="10"/>
  <c r="D70" i="10" s="1"/>
  <c r="K90" i="9"/>
  <c r="L91" i="9" s="1" a="1"/>
  <c r="L91" i="9" s="1"/>
  <c r="M92" i="9" s="1" a="1"/>
  <c r="M92" i="9" s="1"/>
  <c r="N93" i="9" s="1" a="1"/>
  <c r="N93" i="9" s="1"/>
  <c r="O94" i="9" s="1" a="1"/>
  <c r="O94" i="9" s="1"/>
  <c r="P95" i="9" s="1" a="1"/>
  <c r="P95" i="9" s="1"/>
  <c r="Q96" i="9" s="1" a="1"/>
  <c r="Q96" i="9" s="1"/>
  <c r="R97" i="9" s="1" a="1"/>
  <c r="R97" i="9" s="1"/>
  <c r="S98" i="9" s="1" a="1"/>
  <c r="S98" i="9" s="1"/>
  <c r="T99" i="9" s="1" a="1"/>
  <c r="T99" i="9" s="1"/>
  <c r="U100" i="9" s="1" a="1"/>
  <c r="U100" i="9" s="1"/>
  <c r="V101" i="9" s="1" a="1"/>
  <c r="V101" i="9" s="1"/>
  <c r="C90" i="10"/>
  <c r="D90" i="10" s="1"/>
  <c r="K100" i="9"/>
  <c r="L101" i="9" s="1" a="1"/>
  <c r="L101" i="9" s="1"/>
  <c r="C100" i="10"/>
  <c r="D100" i="10" s="1"/>
  <c r="K53" i="9"/>
  <c r="L54" i="9" s="1" a="1"/>
  <c r="L54" i="9" s="1"/>
  <c r="M55" i="9" s="1" a="1"/>
  <c r="M55" i="9" s="1"/>
  <c r="N56" i="9" s="1" a="1"/>
  <c r="N56" i="9" s="1"/>
  <c r="O57" i="9" s="1" a="1"/>
  <c r="O57" i="9" s="1"/>
  <c r="P58" i="9" s="1" a="1"/>
  <c r="P58" i="9" s="1"/>
  <c r="Q59" i="9" s="1" a="1"/>
  <c r="Q59" i="9" s="1"/>
  <c r="R60" i="9" s="1" a="1"/>
  <c r="R60" i="9" s="1"/>
  <c r="S61" i="9" s="1" a="1"/>
  <c r="S61" i="9" s="1"/>
  <c r="T62" i="9" s="1" a="1"/>
  <c r="T62" i="9" s="1"/>
  <c r="U63" i="9" s="1" a="1"/>
  <c r="U63" i="9" s="1"/>
  <c r="V64" i="9" s="1" a="1"/>
  <c r="V64" i="9" s="1"/>
  <c r="W65" i="9" s="1" a="1"/>
  <c r="W65" i="9" s="1"/>
  <c r="X66" i="9" s="1" a="1"/>
  <c r="X66" i="9" s="1"/>
  <c r="Y67" i="9" s="1" a="1"/>
  <c r="Y67" i="9" s="1"/>
  <c r="Z68" i="9" s="1" a="1"/>
  <c r="Z68" i="9" s="1"/>
  <c r="AA69" i="9" s="1" a="1"/>
  <c r="AA69" i="9" s="1"/>
  <c r="AB70" i="9" s="1" a="1"/>
  <c r="AB70" i="9" s="1"/>
  <c r="AC71" i="9" s="1" a="1"/>
  <c r="AC71" i="9" s="1"/>
  <c r="AD72" i="9" s="1" a="1"/>
  <c r="AD72" i="9" s="1"/>
  <c r="AE73" i="9" s="1" a="1"/>
  <c r="AE73" i="9" s="1"/>
  <c r="AF74" i="9" s="1" a="1"/>
  <c r="AF74" i="9" s="1"/>
  <c r="AG75" i="9" s="1" a="1"/>
  <c r="AG75" i="9" s="1"/>
  <c r="AH76" i="9" s="1" a="1"/>
  <c r="AH76" i="9" s="1"/>
  <c r="AI77" i="9" s="1" a="1"/>
  <c r="AI77" i="9" s="1"/>
  <c r="AJ78" i="9" s="1" a="1"/>
  <c r="AJ78" i="9" s="1"/>
  <c r="AK79" i="9" s="1" a="1"/>
  <c r="AK79" i="9" s="1"/>
  <c r="AL80" i="9" s="1" a="1"/>
  <c r="AL80" i="9" s="1"/>
  <c r="AM81" i="9" s="1" a="1"/>
  <c r="AM81" i="9" s="1"/>
  <c r="AN82" i="9" s="1" a="1"/>
  <c r="AN82" i="9" s="1"/>
  <c r="AO83" i="9" s="1" a="1"/>
  <c r="AO83" i="9" s="1"/>
  <c r="AP84" i="9" s="1" a="1"/>
  <c r="AP84" i="9" s="1"/>
  <c r="AQ85" i="9" s="1" a="1"/>
  <c r="AQ85" i="9" s="1"/>
  <c r="AR86" i="9" s="1" a="1"/>
  <c r="AR86" i="9" s="1"/>
  <c r="AS87" i="9" s="1" a="1"/>
  <c r="AS87" i="9" s="1"/>
  <c r="AT88" i="9" s="1" a="1"/>
  <c r="AT88" i="9" s="1"/>
  <c r="AU89" i="9" s="1" a="1"/>
  <c r="AU89" i="9" s="1"/>
  <c r="AV90" i="9" s="1" a="1"/>
  <c r="AV90" i="9" s="1"/>
  <c r="AW91" i="9" s="1" a="1"/>
  <c r="AW91" i="9" s="1"/>
  <c r="AX92" i="9" s="1" a="1"/>
  <c r="AX92" i="9" s="1"/>
  <c r="AY93" i="9" s="1" a="1"/>
  <c r="AY93" i="9" s="1"/>
  <c r="AZ94" i="9" s="1" a="1"/>
  <c r="AZ94" i="9" s="1"/>
  <c r="BA95" i="9" s="1" a="1"/>
  <c r="BA95" i="9" s="1"/>
  <c r="BB96" i="9" s="1" a="1"/>
  <c r="BB96" i="9" s="1"/>
  <c r="BC97" i="9" s="1" a="1"/>
  <c r="BC97" i="9" s="1"/>
  <c r="BD98" i="9" s="1" a="1"/>
  <c r="BD98" i="9" s="1"/>
  <c r="BE99" i="9" s="1" a="1"/>
  <c r="BE99" i="9" s="1"/>
  <c r="BF100" i="9" s="1" a="1"/>
  <c r="BF100" i="9" s="1"/>
  <c r="BG101" i="9" s="1" a="1"/>
  <c r="BG101" i="9" s="1"/>
  <c r="C53" i="10"/>
  <c r="D53" i="10" s="1"/>
  <c r="K77" i="9"/>
  <c r="L78" i="9" s="1" a="1"/>
  <c r="L78" i="9" s="1"/>
  <c r="M79" i="9" s="1" a="1"/>
  <c r="M79" i="9" s="1"/>
  <c r="N80" i="9" s="1" a="1"/>
  <c r="N80" i="9" s="1"/>
  <c r="O81" i="9" s="1" a="1"/>
  <c r="O81" i="9" s="1"/>
  <c r="P82" i="9" s="1" a="1"/>
  <c r="P82" i="9" s="1"/>
  <c r="Q83" i="9" s="1" a="1"/>
  <c r="Q83" i="9" s="1"/>
  <c r="R84" i="9" s="1" a="1"/>
  <c r="R84" i="9" s="1"/>
  <c r="S85" i="9" s="1" a="1"/>
  <c r="S85" i="9" s="1"/>
  <c r="T86" i="9" s="1" a="1"/>
  <c r="T86" i="9" s="1"/>
  <c r="U87" i="9" s="1" a="1"/>
  <c r="U87" i="9" s="1"/>
  <c r="V88" i="9" s="1" a="1"/>
  <c r="V88" i="9" s="1"/>
  <c r="W89" i="9" s="1" a="1"/>
  <c r="W89" i="9" s="1"/>
  <c r="X90" i="9" s="1" a="1"/>
  <c r="X90" i="9" s="1"/>
  <c r="Y91" i="9" s="1" a="1"/>
  <c r="Y91" i="9" s="1"/>
  <c r="Z92" i="9" s="1" a="1"/>
  <c r="Z92" i="9" s="1"/>
  <c r="AA93" i="9" s="1" a="1"/>
  <c r="AA93" i="9" s="1"/>
  <c r="AB94" i="9" s="1" a="1"/>
  <c r="AB94" i="9" s="1"/>
  <c r="AC95" i="9" s="1" a="1"/>
  <c r="AC95" i="9" s="1"/>
  <c r="AD96" i="9" s="1" a="1"/>
  <c r="AD96" i="9" s="1"/>
  <c r="AE97" i="9" s="1" a="1"/>
  <c r="AE97" i="9" s="1"/>
  <c r="AF98" i="9" s="1" a="1"/>
  <c r="AF98" i="9" s="1"/>
  <c r="AG99" i="9" s="1" a="1"/>
  <c r="AG99" i="9" s="1"/>
  <c r="AH100" i="9" s="1" a="1"/>
  <c r="AH100" i="9" s="1"/>
  <c r="AI101" i="9" s="1" a="1"/>
  <c r="AI101" i="9" s="1"/>
  <c r="C77" i="10"/>
  <c r="D77" i="10" s="1"/>
  <c r="K83" i="9"/>
  <c r="L84" i="9" s="1" a="1"/>
  <c r="L84" i="9" s="1"/>
  <c r="M85" i="9" s="1" a="1"/>
  <c r="M85" i="9" s="1"/>
  <c r="N86" i="9" s="1" a="1"/>
  <c r="N86" i="9" s="1"/>
  <c r="O87" i="9" s="1" a="1"/>
  <c r="O87" i="9" s="1"/>
  <c r="P88" i="9" s="1" a="1"/>
  <c r="P88" i="9" s="1"/>
  <c r="Q89" i="9" s="1" a="1"/>
  <c r="Q89" i="9" s="1"/>
  <c r="R90" i="9" s="1" a="1"/>
  <c r="R90" i="9" s="1"/>
  <c r="S91" i="9" s="1" a="1"/>
  <c r="S91" i="9" s="1"/>
  <c r="T92" i="9" s="1" a="1"/>
  <c r="T92" i="9" s="1"/>
  <c r="U93" i="9" s="1" a="1"/>
  <c r="U93" i="9" s="1"/>
  <c r="V94" i="9" s="1" a="1"/>
  <c r="V94" i="9" s="1"/>
  <c r="W95" i="9" s="1" a="1"/>
  <c r="W95" i="9" s="1"/>
  <c r="X96" i="9" s="1" a="1"/>
  <c r="X96" i="9" s="1"/>
  <c r="Y97" i="9" s="1" a="1"/>
  <c r="Y97" i="9" s="1"/>
  <c r="Z98" i="9" s="1" a="1"/>
  <c r="Z98" i="9" s="1"/>
  <c r="AA99" i="9" s="1" a="1"/>
  <c r="AA99" i="9" s="1"/>
  <c r="AB100" i="9" s="1" a="1"/>
  <c r="AB100" i="9" s="1"/>
  <c r="AC101" i="9" s="1" a="1"/>
  <c r="AC101" i="9" s="1"/>
  <c r="C83" i="10"/>
  <c r="D83" i="10" s="1"/>
  <c r="K87" i="9"/>
  <c r="L88" i="9" s="1" a="1"/>
  <c r="L88" i="9" s="1"/>
  <c r="M89" i="9" s="1" a="1"/>
  <c r="M89" i="9" s="1"/>
  <c r="N90" i="9" s="1" a="1"/>
  <c r="N90" i="9" s="1"/>
  <c r="O91" i="9" s="1" a="1"/>
  <c r="O91" i="9" s="1"/>
  <c r="P92" i="9" s="1" a="1"/>
  <c r="P92" i="9" s="1"/>
  <c r="Q93" i="9" s="1" a="1"/>
  <c r="Q93" i="9" s="1"/>
  <c r="R94" i="9" s="1" a="1"/>
  <c r="R94" i="9" s="1"/>
  <c r="S95" i="9" s="1" a="1"/>
  <c r="S95" i="9" s="1"/>
  <c r="T96" i="9" s="1" a="1"/>
  <c r="T96" i="9" s="1"/>
  <c r="U97" i="9" s="1" a="1"/>
  <c r="U97" i="9" s="1"/>
  <c r="V98" i="9" s="1" a="1"/>
  <c r="V98" i="9" s="1"/>
  <c r="W99" i="9" s="1" a="1"/>
  <c r="W99" i="9" s="1"/>
  <c r="X100" i="9" s="1" a="1"/>
  <c r="X100" i="9" s="1"/>
  <c r="Y101" i="9" s="1" a="1"/>
  <c r="Y101" i="9" s="1"/>
  <c r="C87" i="10"/>
  <c r="D87" i="10" s="1"/>
  <c r="K69" i="9"/>
  <c r="L70" i="9" s="1" a="1"/>
  <c r="L70" i="9" s="1"/>
  <c r="M71" i="9" s="1" a="1"/>
  <c r="M71" i="9" s="1"/>
  <c r="N72" i="9" s="1" a="1"/>
  <c r="N72" i="9" s="1"/>
  <c r="O73" i="9" s="1" a="1"/>
  <c r="O73" i="9" s="1"/>
  <c r="P74" i="9" s="1" a="1"/>
  <c r="P74" i="9" s="1"/>
  <c r="Q75" i="9" s="1" a="1"/>
  <c r="Q75" i="9" s="1"/>
  <c r="R76" i="9" s="1" a="1"/>
  <c r="R76" i="9" s="1"/>
  <c r="S77" i="9" s="1" a="1"/>
  <c r="S77" i="9" s="1"/>
  <c r="T78" i="9" s="1" a="1"/>
  <c r="T78" i="9" s="1"/>
  <c r="U79" i="9" s="1" a="1"/>
  <c r="U79" i="9" s="1"/>
  <c r="V80" i="9" s="1" a="1"/>
  <c r="V80" i="9" s="1"/>
  <c r="W81" i="9" s="1" a="1"/>
  <c r="W81" i="9" s="1"/>
  <c r="X82" i="9" s="1" a="1"/>
  <c r="X82" i="9" s="1"/>
  <c r="Y83" i="9" s="1" a="1"/>
  <c r="Y83" i="9" s="1"/>
  <c r="Z84" i="9" s="1" a="1"/>
  <c r="Z84" i="9" s="1"/>
  <c r="AA85" i="9" s="1" a="1"/>
  <c r="AA85" i="9" s="1"/>
  <c r="AB86" i="9" s="1" a="1"/>
  <c r="AB86" i="9" s="1"/>
  <c r="AC87" i="9" s="1" a="1"/>
  <c r="AC87" i="9" s="1"/>
  <c r="AD88" i="9" s="1" a="1"/>
  <c r="AD88" i="9" s="1"/>
  <c r="AE89" i="9" s="1" a="1"/>
  <c r="AE89" i="9" s="1"/>
  <c r="AF90" i="9" s="1" a="1"/>
  <c r="AF90" i="9" s="1"/>
  <c r="AG91" i="9" s="1" a="1"/>
  <c r="AG91" i="9" s="1"/>
  <c r="AH92" i="9" s="1" a="1"/>
  <c r="AH92" i="9" s="1"/>
  <c r="AI93" i="9" s="1" a="1"/>
  <c r="AI93" i="9" s="1"/>
  <c r="AJ94" i="9" s="1" a="1"/>
  <c r="AJ94" i="9" s="1"/>
  <c r="AK95" i="9" s="1" a="1"/>
  <c r="AK95" i="9" s="1"/>
  <c r="AL96" i="9" s="1" a="1"/>
  <c r="AL96" i="9" s="1"/>
  <c r="AM97" i="9" s="1" a="1"/>
  <c r="AM97" i="9" s="1"/>
  <c r="AN98" i="9" s="1" a="1"/>
  <c r="AN98" i="9" s="1"/>
  <c r="AO99" i="9" s="1" a="1"/>
  <c r="AO99" i="9" s="1"/>
  <c r="AP100" i="9" s="1" a="1"/>
  <c r="AP100" i="9" s="1"/>
  <c r="AQ101" i="9" s="1" a="1"/>
  <c r="AQ101" i="9" s="1"/>
  <c r="C69" i="10"/>
  <c r="D69" i="10" s="1"/>
  <c r="K2" i="9"/>
  <c r="F3" i="9"/>
  <c r="F4" i="9"/>
  <c r="F8" i="9"/>
  <c r="E3" i="9"/>
  <c r="E4" i="9"/>
  <c r="E5" i="9"/>
  <c r="E6" i="9"/>
  <c r="F7" i="9"/>
  <c r="E9" i="9"/>
  <c r="F9" i="9"/>
  <c r="F5" i="9"/>
  <c r="F6" i="9"/>
  <c r="E7" i="9"/>
  <c r="E10" i="9"/>
  <c r="F10" i="9"/>
  <c r="E11" i="9"/>
  <c r="F11" i="9"/>
  <c r="E12" i="9"/>
  <c r="E8" i="9"/>
  <c r="F13" i="9"/>
  <c r="F14" i="9"/>
  <c r="F12" i="9"/>
  <c r="E13" i="9"/>
  <c r="E14" i="9"/>
  <c r="F15" i="9"/>
  <c r="F16" i="9"/>
  <c r="F17" i="9"/>
  <c r="F19" i="9"/>
  <c r="E20" i="9"/>
  <c r="F20" i="9"/>
  <c r="E15" i="9"/>
  <c r="F21" i="9"/>
  <c r="E16" i="9"/>
  <c r="E17" i="9"/>
  <c r="F18" i="9"/>
  <c r="E19" i="9"/>
  <c r="E22" i="9"/>
  <c r="F22" i="9"/>
  <c r="E23" i="9"/>
  <c r="E21" i="9"/>
  <c r="E18" i="9"/>
  <c r="E24" i="9"/>
  <c r="F29" i="9"/>
  <c r="E30" i="9"/>
  <c r="F24" i="9"/>
  <c r="E26" i="9"/>
  <c r="F31" i="9"/>
  <c r="E32" i="9"/>
  <c r="F26" i="9"/>
  <c r="E29" i="9"/>
  <c r="F33" i="9"/>
  <c r="E25" i="9"/>
  <c r="F23" i="9"/>
  <c r="F25" i="9"/>
  <c r="E28" i="9"/>
  <c r="F32" i="9"/>
  <c r="F35" i="9"/>
  <c r="E36" i="9"/>
  <c r="F28" i="9"/>
  <c r="E33" i="9"/>
  <c r="F30" i="9"/>
  <c r="E27" i="9"/>
  <c r="F27" i="9"/>
  <c r="F34" i="9"/>
  <c r="E35" i="9"/>
  <c r="E37" i="9"/>
  <c r="F37" i="9"/>
  <c r="E38" i="9"/>
  <c r="E31" i="9"/>
  <c r="F38" i="9"/>
  <c r="E39" i="9"/>
  <c r="E34" i="9"/>
  <c r="F36" i="9"/>
  <c r="F39" i="9"/>
  <c r="E40" i="9"/>
  <c r="E43" i="9"/>
  <c r="F40" i="9"/>
  <c r="E42" i="9"/>
  <c r="F43" i="9"/>
  <c r="E44" i="9"/>
  <c r="E41" i="9"/>
  <c r="F42" i="9"/>
  <c r="F41" i="9"/>
  <c r="E45" i="9"/>
  <c r="F45" i="9"/>
  <c r="E47" i="9"/>
  <c r="E48" i="9"/>
  <c r="E46" i="9"/>
  <c r="F47" i="9"/>
  <c r="F48" i="9"/>
  <c r="E49" i="9"/>
  <c r="F54" i="9"/>
  <c r="F58" i="9"/>
  <c r="E59" i="9"/>
  <c r="F59" i="9"/>
  <c r="E60" i="9"/>
  <c r="F44" i="9"/>
  <c r="E53" i="9"/>
  <c r="F60" i="9"/>
  <c r="E61" i="9"/>
  <c r="F53" i="9"/>
  <c r="F61" i="9"/>
  <c r="E62" i="9"/>
  <c r="E50" i="9"/>
  <c r="E55" i="9"/>
  <c r="E56" i="9"/>
  <c r="F51" i="9"/>
  <c r="F52" i="9"/>
  <c r="E54" i="9"/>
  <c r="F57" i="9"/>
  <c r="E58" i="9"/>
  <c r="F62" i="9"/>
  <c r="E64" i="9"/>
  <c r="F70" i="9"/>
  <c r="E71" i="9"/>
  <c r="F50" i="9"/>
  <c r="E63" i="9"/>
  <c r="F64" i="9"/>
  <c r="F71" i="9"/>
  <c r="E72" i="9"/>
  <c r="F55" i="9"/>
  <c r="F63" i="9"/>
  <c r="E65" i="9"/>
  <c r="F65" i="9"/>
  <c r="E66" i="9"/>
  <c r="F46" i="9"/>
  <c r="E57" i="9"/>
  <c r="F66" i="9"/>
  <c r="E67" i="9"/>
  <c r="E51" i="9"/>
  <c r="E52" i="9"/>
  <c r="F49" i="9"/>
  <c r="F56" i="9"/>
  <c r="F69" i="9"/>
  <c r="E70" i="9"/>
  <c r="E68" i="9"/>
  <c r="F73" i="9"/>
  <c r="E75" i="9"/>
  <c r="F82" i="9"/>
  <c r="F67" i="9"/>
  <c r="F68" i="9"/>
  <c r="F75" i="9"/>
  <c r="E76" i="9"/>
  <c r="F77" i="9"/>
  <c r="E78" i="9"/>
  <c r="F78" i="9"/>
  <c r="E79" i="9"/>
  <c r="E74" i="9"/>
  <c r="F79" i="9"/>
  <c r="E80" i="9"/>
  <c r="E69" i="9"/>
  <c r="F72" i="9"/>
  <c r="E73" i="9"/>
  <c r="F90" i="9"/>
  <c r="E91" i="9"/>
  <c r="E84" i="9"/>
  <c r="F91" i="9"/>
  <c r="E92" i="9"/>
  <c r="F74" i="9"/>
  <c r="E83" i="9"/>
  <c r="F84" i="9"/>
  <c r="E85" i="9"/>
  <c r="F92" i="9"/>
  <c r="F83" i="9"/>
  <c r="F81" i="9"/>
  <c r="F89" i="9"/>
  <c r="E90" i="9"/>
  <c r="F80" i="9"/>
  <c r="E88" i="9"/>
  <c r="F96" i="9"/>
  <c r="E97" i="9"/>
  <c r="E82" i="9"/>
  <c r="F88" i="9"/>
  <c r="F97" i="9"/>
  <c r="E98" i="9"/>
  <c r="F76" i="9"/>
  <c r="F85" i="9"/>
  <c r="E86" i="9"/>
  <c r="E77" i="9"/>
  <c r="F86" i="9"/>
  <c r="E89" i="9"/>
  <c r="E93" i="9"/>
  <c r="F100" i="9"/>
  <c r="F93" i="9"/>
  <c r="F94" i="9"/>
  <c r="E99" i="9"/>
  <c r="E95" i="9"/>
  <c r="E96" i="9"/>
  <c r="F99" i="9"/>
  <c r="E100" i="9"/>
  <c r="E101" i="9"/>
  <c r="F101" i="9"/>
  <c r="E87" i="9"/>
  <c r="F87" i="9"/>
  <c r="F95" i="9"/>
  <c r="E81" i="9"/>
  <c r="F98" i="9"/>
  <c r="E94" i="9"/>
  <c r="K2" i="8" a="1"/>
  <c r="K2" i="8" s="1"/>
  <c r="C31" i="4"/>
  <c r="C220" i="5"/>
  <c r="D220" i="5" s="1"/>
  <c r="C87" i="5"/>
  <c r="D87" i="5" s="1"/>
  <c r="C311" i="5"/>
  <c r="D311" i="5" s="1"/>
  <c r="D60" i="5"/>
  <c r="C285" i="5"/>
  <c r="D285" i="5" s="1"/>
  <c r="C231" i="5"/>
  <c r="D231" i="5" s="1"/>
  <c r="C153" i="5"/>
  <c r="D153" i="5" s="1"/>
  <c r="C331" i="5"/>
  <c r="D331" i="5" s="1"/>
  <c r="C79" i="5"/>
  <c r="D79" i="5" s="1"/>
  <c r="C328" i="5"/>
  <c r="D328" i="5" s="1"/>
  <c r="C270" i="5"/>
  <c r="D270" i="5" s="1"/>
  <c r="D47" i="5"/>
  <c r="C315" i="5"/>
  <c r="D315" i="5" s="1"/>
  <c r="C306" i="5"/>
  <c r="D306" i="5" s="1"/>
  <c r="C281" i="5"/>
  <c r="D281" i="5" s="1"/>
  <c r="C254" i="5"/>
  <c r="D254" i="5" s="1"/>
  <c r="C225" i="5"/>
  <c r="D225" i="5" s="1"/>
  <c r="C146" i="5"/>
  <c r="D146" i="5" s="1"/>
  <c r="C124" i="5"/>
  <c r="D124" i="5" s="1"/>
  <c r="C100" i="5"/>
  <c r="D100" i="5" s="1"/>
  <c r="C323" i="5"/>
  <c r="D323" i="5" s="1"/>
  <c r="C158" i="5"/>
  <c r="D158" i="5" s="1"/>
  <c r="C157" i="5"/>
  <c r="D157" i="5" s="1"/>
  <c r="C275" i="5"/>
  <c r="D275" i="5" s="1"/>
  <c r="C341" i="5"/>
  <c r="D341" i="5" s="1"/>
  <c r="C129" i="5"/>
  <c r="D129" i="5" s="1"/>
  <c r="C319" i="5"/>
  <c r="D319" i="5" s="1"/>
  <c r="C242" i="5"/>
  <c r="D242" i="5" s="1"/>
  <c r="C170" i="5"/>
  <c r="D170" i="5" s="1"/>
  <c r="C349" i="5"/>
  <c r="D349" i="5" s="1"/>
  <c r="C303" i="5"/>
  <c r="D303" i="5" s="1"/>
  <c r="C293" i="5"/>
  <c r="D293" i="5" s="1"/>
  <c r="C266" i="5"/>
  <c r="D266" i="5" s="1"/>
  <c r="C253" i="5"/>
  <c r="D253" i="5" s="1"/>
  <c r="C238" i="5"/>
  <c r="D238" i="5" s="1"/>
  <c r="C186" i="5"/>
  <c r="D186" i="5" s="1"/>
  <c r="C164" i="5"/>
  <c r="D164" i="5" s="1"/>
  <c r="C142" i="5"/>
  <c r="D142" i="5" s="1"/>
  <c r="C66" i="5"/>
  <c r="D66" i="5" s="1"/>
  <c r="C356" i="5"/>
  <c r="D356" i="5" s="1"/>
  <c r="C249" i="5"/>
  <c r="D249" i="5" s="1"/>
  <c r="C181" i="5"/>
  <c r="D181" i="5" s="1"/>
  <c r="C135" i="5"/>
  <c r="D135" i="5" s="1"/>
  <c r="C344" i="5"/>
  <c r="D344" i="5" s="1"/>
  <c r="C298" i="5"/>
  <c r="D298" i="5" s="1"/>
  <c r="C260" i="5"/>
  <c r="D260" i="5" s="1"/>
  <c r="C175" i="5"/>
  <c r="D175" i="5" s="1"/>
  <c r="C214" i="5"/>
  <c r="D214" i="5" s="1"/>
  <c r="C336" i="5"/>
  <c r="D336" i="5" s="1"/>
  <c r="C290" i="5"/>
  <c r="D290" i="5" s="1"/>
  <c r="C279" i="5"/>
  <c r="D279" i="5" s="1"/>
  <c r="C236" i="5"/>
  <c r="D236" i="5" s="1"/>
  <c r="C140" i="5"/>
  <c r="D140" i="5" s="1"/>
  <c r="C118" i="5"/>
  <c r="D118" i="5" s="1"/>
  <c r="D39" i="5"/>
  <c r="C111" i="5"/>
  <c r="D111" i="5" s="1"/>
  <c r="C92" i="5"/>
  <c r="D92" i="5" s="1"/>
  <c r="C339" i="5"/>
  <c r="D339" i="5" s="1"/>
  <c r="C218" i="5"/>
  <c r="D218" i="5" s="1"/>
  <c r="C196" i="5"/>
  <c r="D196" i="5" s="1"/>
  <c r="C174" i="5"/>
  <c r="D174" i="5" s="1"/>
  <c r="C65" i="5"/>
  <c r="D65" i="5" s="1"/>
  <c r="C335" i="5"/>
  <c r="D335" i="5" s="1"/>
  <c r="C309" i="5"/>
  <c r="D309" i="5" s="1"/>
  <c r="C178" i="5"/>
  <c r="D178" i="5" s="1"/>
  <c r="C161" i="5"/>
  <c r="D161" i="5" s="1"/>
  <c r="C77" i="5"/>
  <c r="D77" i="5" s="1"/>
  <c r="D57" i="5"/>
  <c r="D36" i="5"/>
  <c r="C343" i="5"/>
  <c r="D343" i="5" s="1"/>
  <c r="C330" i="5"/>
  <c r="D330" i="5" s="1"/>
  <c r="C317" i="5"/>
  <c r="D317" i="5" s="1"/>
  <c r="C304" i="5"/>
  <c r="D304" i="5" s="1"/>
  <c r="C291" i="5"/>
  <c r="D291" i="5" s="1"/>
  <c r="C282" i="5"/>
  <c r="D282" i="5" s="1"/>
  <c r="C278" i="5"/>
  <c r="D278" i="5" s="1"/>
  <c r="C263" i="5"/>
  <c r="D263" i="5" s="1"/>
  <c r="C257" i="5"/>
  <c r="D257" i="5" s="1"/>
  <c r="C252" i="5"/>
  <c r="D252" i="5" s="1"/>
  <c r="C246" i="5"/>
  <c r="D246" i="5" s="1"/>
  <c r="C154" i="5"/>
  <c r="D154" i="5" s="1"/>
  <c r="C149" i="5"/>
  <c r="D149" i="5" s="1"/>
  <c r="C143" i="5"/>
  <c r="D143" i="5" s="1"/>
  <c r="C138" i="5"/>
  <c r="D138" i="5" s="1"/>
  <c r="C132" i="5"/>
  <c r="D132" i="5" s="1"/>
  <c r="C126" i="5"/>
  <c r="D126" i="5" s="1"/>
  <c r="C121" i="5"/>
  <c r="D121" i="5" s="1"/>
  <c r="C110" i="5"/>
  <c r="D110" i="5" s="1"/>
  <c r="C90" i="5"/>
  <c r="D90" i="5" s="1"/>
  <c r="C69" i="5"/>
  <c r="D69" i="5" s="1"/>
  <c r="D49" i="5"/>
  <c r="C117" i="5"/>
  <c r="D117" i="5" s="1"/>
  <c r="C73" i="5"/>
  <c r="D73" i="5" s="1"/>
  <c r="C301" i="5"/>
  <c r="D301" i="5" s="1"/>
  <c r="C284" i="5"/>
  <c r="D284" i="5" s="1"/>
  <c r="C207" i="5"/>
  <c r="D207" i="5" s="1"/>
  <c r="C185" i="5"/>
  <c r="D185" i="5" s="1"/>
  <c r="C85" i="5"/>
  <c r="D85" i="5" s="1"/>
  <c r="D44" i="5"/>
  <c r="C347" i="5"/>
  <c r="D347" i="5" s="1"/>
  <c r="C322" i="5"/>
  <c r="D322" i="5" s="1"/>
  <c r="C273" i="5"/>
  <c r="D273" i="5" s="1"/>
  <c r="C189" i="5"/>
  <c r="D189" i="5" s="1"/>
  <c r="C172" i="5"/>
  <c r="D172" i="5" s="1"/>
  <c r="C150" i="5"/>
  <c r="D150" i="5" s="1"/>
  <c r="C98" i="5"/>
  <c r="D98" i="5" s="1"/>
  <c r="C351" i="5"/>
  <c r="D351" i="5" s="1"/>
  <c r="C325" i="5"/>
  <c r="D325" i="5" s="1"/>
  <c r="C312" i="5"/>
  <c r="D312" i="5" s="1"/>
  <c r="C299" i="5"/>
  <c r="D299" i="5" s="1"/>
  <c r="C287" i="5"/>
  <c r="D287" i="5" s="1"/>
  <c r="C267" i="5"/>
  <c r="D267" i="5" s="1"/>
  <c r="C250" i="5"/>
  <c r="D250" i="5" s="1"/>
  <c r="C245" i="5"/>
  <c r="D245" i="5" s="1"/>
  <c r="C239" i="5"/>
  <c r="D239" i="5" s="1"/>
  <c r="C234" i="5"/>
  <c r="D234" i="5" s="1"/>
  <c r="C228" i="5"/>
  <c r="D228" i="5" s="1"/>
  <c r="C222" i="5"/>
  <c r="D222" i="5" s="1"/>
  <c r="C217" i="5"/>
  <c r="D217" i="5" s="1"/>
  <c r="C206" i="5"/>
  <c r="D206" i="5" s="1"/>
  <c r="C125" i="5"/>
  <c r="D125" i="5" s="1"/>
  <c r="C114" i="5"/>
  <c r="D114" i="5" s="1"/>
  <c r="C108" i="5"/>
  <c r="D108" i="5" s="1"/>
  <c r="C103" i="5"/>
  <c r="D103" i="5" s="1"/>
  <c r="C82" i="5"/>
  <c r="D82" i="5" s="1"/>
  <c r="D61" i="5"/>
  <c r="D41" i="5"/>
  <c r="C122" i="5"/>
  <c r="D122" i="5" s="1"/>
  <c r="C106" i="5"/>
  <c r="D106" i="5" s="1"/>
  <c r="D52" i="5"/>
  <c r="C352" i="5"/>
  <c r="D352" i="5" s="1"/>
  <c r="C327" i="5"/>
  <c r="D327" i="5" s="1"/>
  <c r="C314" i="5"/>
  <c r="D314" i="5" s="1"/>
  <c r="C288" i="5"/>
  <c r="D288" i="5" s="1"/>
  <c r="C269" i="5"/>
  <c r="D269" i="5" s="1"/>
  <c r="C213" i="5"/>
  <c r="D213" i="5" s="1"/>
  <c r="C202" i="5"/>
  <c r="D202" i="5" s="1"/>
  <c r="C190" i="5"/>
  <c r="D190" i="5" s="1"/>
  <c r="C355" i="5"/>
  <c r="D355" i="5" s="1"/>
  <c r="C296" i="5"/>
  <c r="D296" i="5" s="1"/>
  <c r="C167" i="5"/>
  <c r="D167" i="5" s="1"/>
  <c r="C156" i="5"/>
  <c r="D156" i="5" s="1"/>
  <c r="C338" i="5"/>
  <c r="D338" i="5" s="1"/>
  <c r="C354" i="5"/>
  <c r="D354" i="5" s="1"/>
  <c r="C346" i="5"/>
  <c r="D346" i="5" s="1"/>
  <c r="C333" i="5"/>
  <c r="D333" i="5" s="1"/>
  <c r="C320" i="5"/>
  <c r="D320" i="5" s="1"/>
  <c r="C307" i="5"/>
  <c r="D307" i="5" s="1"/>
  <c r="C295" i="5"/>
  <c r="D295" i="5" s="1"/>
  <c r="C276" i="5"/>
  <c r="D276" i="5" s="1"/>
  <c r="C221" i="5"/>
  <c r="D221" i="5" s="1"/>
  <c r="C210" i="5"/>
  <c r="D210" i="5" s="1"/>
  <c r="C204" i="5"/>
  <c r="D204" i="5" s="1"/>
  <c r="C199" i="5"/>
  <c r="D199" i="5" s="1"/>
  <c r="C193" i="5"/>
  <c r="D193" i="5" s="1"/>
  <c r="C188" i="5"/>
  <c r="D188" i="5" s="1"/>
  <c r="C182" i="5"/>
  <c r="D182" i="5" s="1"/>
  <c r="C95" i="5"/>
  <c r="D95" i="5" s="1"/>
  <c r="C74" i="5"/>
  <c r="D74" i="5" s="1"/>
  <c r="D53" i="5"/>
  <c r="D34" i="5"/>
  <c r="C348" i="5"/>
  <c r="D348" i="5" s="1"/>
  <c r="C340" i="5"/>
  <c r="D340" i="5" s="1"/>
  <c r="C332" i="5"/>
  <c r="D332" i="5" s="1"/>
  <c r="C324" i="5"/>
  <c r="D324" i="5" s="1"/>
  <c r="C316" i="5"/>
  <c r="D316" i="5" s="1"/>
  <c r="C308" i="5"/>
  <c r="D308" i="5" s="1"/>
  <c r="C300" i="5"/>
  <c r="D300" i="5" s="1"/>
  <c r="C292" i="5"/>
  <c r="D292" i="5" s="1"/>
  <c r="C255" i="5"/>
  <c r="D255" i="5" s="1"/>
  <c r="C241" i="5"/>
  <c r="D241" i="5" s="1"/>
  <c r="C237" i="5"/>
  <c r="D237" i="5" s="1"/>
  <c r="C223" i="5"/>
  <c r="D223" i="5" s="1"/>
  <c r="C209" i="5"/>
  <c r="D209" i="5" s="1"/>
  <c r="C205" i="5"/>
  <c r="D205" i="5" s="1"/>
  <c r="C191" i="5"/>
  <c r="D191" i="5" s="1"/>
  <c r="C177" i="5"/>
  <c r="D177" i="5" s="1"/>
  <c r="C173" i="5"/>
  <c r="D173" i="5" s="1"/>
  <c r="C159" i="5"/>
  <c r="D159" i="5" s="1"/>
  <c r="C145" i="5"/>
  <c r="D145" i="5" s="1"/>
  <c r="C141" i="5"/>
  <c r="D141" i="5" s="1"/>
  <c r="C127" i="5"/>
  <c r="D127" i="5" s="1"/>
  <c r="C113" i="5"/>
  <c r="D113" i="5" s="1"/>
  <c r="C109" i="5"/>
  <c r="D109" i="5" s="1"/>
  <c r="C93" i="5"/>
  <c r="D93" i="5" s="1"/>
  <c r="C81" i="5"/>
  <c r="D81" i="5" s="1"/>
  <c r="C68" i="5"/>
  <c r="D68" i="5" s="1"/>
  <c r="D55" i="5"/>
  <c r="D42" i="5"/>
  <c r="C353" i="5"/>
  <c r="D353" i="5" s="1"/>
  <c r="C345" i="5"/>
  <c r="D345" i="5" s="1"/>
  <c r="C337" i="5"/>
  <c r="D337" i="5" s="1"/>
  <c r="C329" i="5"/>
  <c r="D329" i="5" s="1"/>
  <c r="C321" i="5"/>
  <c r="D321" i="5" s="1"/>
  <c r="C313" i="5"/>
  <c r="D313" i="5" s="1"/>
  <c r="C305" i="5"/>
  <c r="D305" i="5" s="1"/>
  <c r="C297" i="5"/>
  <c r="D297" i="5" s="1"/>
  <c r="C289" i="5"/>
  <c r="D289" i="5" s="1"/>
  <c r="C277" i="5"/>
  <c r="D277" i="5" s="1"/>
  <c r="C274" i="5"/>
  <c r="D274" i="5" s="1"/>
  <c r="C271" i="5"/>
  <c r="D271" i="5" s="1"/>
  <c r="C268" i="5"/>
  <c r="D268" i="5" s="1"/>
  <c r="C265" i="5"/>
  <c r="D265" i="5" s="1"/>
  <c r="C262" i="5"/>
  <c r="D262" i="5" s="1"/>
  <c r="C258" i="5"/>
  <c r="D258" i="5" s="1"/>
  <c r="C244" i="5"/>
  <c r="D244" i="5" s="1"/>
  <c r="C230" i="5"/>
  <c r="D230" i="5" s="1"/>
  <c r="C226" i="5"/>
  <c r="D226" i="5" s="1"/>
  <c r="C212" i="5"/>
  <c r="D212" i="5" s="1"/>
  <c r="C198" i="5"/>
  <c r="D198" i="5" s="1"/>
  <c r="C194" i="5"/>
  <c r="D194" i="5" s="1"/>
  <c r="C180" i="5"/>
  <c r="D180" i="5" s="1"/>
  <c r="C166" i="5"/>
  <c r="D166" i="5" s="1"/>
  <c r="C162" i="5"/>
  <c r="D162" i="5" s="1"/>
  <c r="C148" i="5"/>
  <c r="D148" i="5" s="1"/>
  <c r="C134" i="5"/>
  <c r="D134" i="5" s="1"/>
  <c r="C130" i="5"/>
  <c r="D130" i="5" s="1"/>
  <c r="C116" i="5"/>
  <c r="D116" i="5" s="1"/>
  <c r="C101" i="5"/>
  <c r="D101" i="5" s="1"/>
  <c r="C89" i="5"/>
  <c r="D89" i="5" s="1"/>
  <c r="C76" i="5"/>
  <c r="D76" i="5" s="1"/>
  <c r="C63" i="5"/>
  <c r="D63" i="5" s="1"/>
  <c r="D50" i="5"/>
  <c r="D37" i="5"/>
  <c r="C350" i="5"/>
  <c r="D350" i="5" s="1"/>
  <c r="C342" i="5"/>
  <c r="D342" i="5" s="1"/>
  <c r="C334" i="5"/>
  <c r="D334" i="5" s="1"/>
  <c r="C326" i="5"/>
  <c r="D326" i="5" s="1"/>
  <c r="C318" i="5"/>
  <c r="D318" i="5" s="1"/>
  <c r="C310" i="5"/>
  <c r="D310" i="5" s="1"/>
  <c r="C302" i="5"/>
  <c r="D302" i="5" s="1"/>
  <c r="C294" i="5"/>
  <c r="D294" i="5" s="1"/>
  <c r="C286" i="5"/>
  <c r="D286" i="5" s="1"/>
  <c r="C283" i="5"/>
  <c r="D283" i="5" s="1"/>
  <c r="C261" i="5"/>
  <c r="D261" i="5" s="1"/>
  <c r="C247" i="5"/>
  <c r="D247" i="5" s="1"/>
  <c r="C233" i="5"/>
  <c r="D233" i="5" s="1"/>
  <c r="C229" i="5"/>
  <c r="D229" i="5" s="1"/>
  <c r="C215" i="5"/>
  <c r="D215" i="5" s="1"/>
  <c r="C201" i="5"/>
  <c r="D201" i="5" s="1"/>
  <c r="C197" i="5"/>
  <c r="D197" i="5" s="1"/>
  <c r="C183" i="5"/>
  <c r="D183" i="5" s="1"/>
  <c r="C169" i="5"/>
  <c r="D169" i="5" s="1"/>
  <c r="C165" i="5"/>
  <c r="D165" i="5" s="1"/>
  <c r="C151" i="5"/>
  <c r="D151" i="5" s="1"/>
  <c r="C137" i="5"/>
  <c r="D137" i="5" s="1"/>
  <c r="C133" i="5"/>
  <c r="D133" i="5" s="1"/>
  <c r="C119" i="5"/>
  <c r="D119" i="5" s="1"/>
  <c r="C105" i="5"/>
  <c r="D105" i="5" s="1"/>
  <c r="C97" i="5"/>
  <c r="D97" i="5" s="1"/>
  <c r="C84" i="5"/>
  <c r="D84" i="5" s="1"/>
  <c r="C71" i="5"/>
  <c r="D71" i="5" s="1"/>
  <c r="D58" i="5"/>
  <c r="D45" i="5"/>
  <c r="D33" i="5"/>
  <c r="C102" i="5"/>
  <c r="D102" i="5" s="1"/>
  <c r="C94" i="5"/>
  <c r="D94" i="5" s="1"/>
  <c r="C86" i="5"/>
  <c r="D86" i="5" s="1"/>
  <c r="C78" i="5"/>
  <c r="D78" i="5" s="1"/>
  <c r="C70" i="5"/>
  <c r="D70" i="5" s="1"/>
  <c r="C62" i="5"/>
  <c r="D62" i="5" s="1"/>
  <c r="D54" i="5"/>
  <c r="D46" i="5"/>
  <c r="D38" i="5"/>
  <c r="C259" i="5"/>
  <c r="D259" i="5" s="1"/>
  <c r="C251" i="5"/>
  <c r="D251" i="5" s="1"/>
  <c r="C243" i="5"/>
  <c r="D243" i="5" s="1"/>
  <c r="C235" i="5"/>
  <c r="D235" i="5" s="1"/>
  <c r="C227" i="5"/>
  <c r="D227" i="5" s="1"/>
  <c r="C219" i="5"/>
  <c r="D219" i="5" s="1"/>
  <c r="C211" i="5"/>
  <c r="D211" i="5" s="1"/>
  <c r="C203" i="5"/>
  <c r="D203" i="5" s="1"/>
  <c r="C195" i="5"/>
  <c r="D195" i="5" s="1"/>
  <c r="C187" i="5"/>
  <c r="D187" i="5" s="1"/>
  <c r="C179" i="5"/>
  <c r="D179" i="5" s="1"/>
  <c r="C171" i="5"/>
  <c r="D171" i="5" s="1"/>
  <c r="C163" i="5"/>
  <c r="D163" i="5" s="1"/>
  <c r="C155" i="5"/>
  <c r="D155" i="5" s="1"/>
  <c r="C147" i="5"/>
  <c r="D147" i="5" s="1"/>
  <c r="C139" i="5"/>
  <c r="D139" i="5" s="1"/>
  <c r="C131" i="5"/>
  <c r="D131" i="5" s="1"/>
  <c r="C123" i="5"/>
  <c r="D123" i="5" s="1"/>
  <c r="C115" i="5"/>
  <c r="D115" i="5" s="1"/>
  <c r="C107" i="5"/>
  <c r="D107" i="5" s="1"/>
  <c r="C99" i="5"/>
  <c r="D99" i="5" s="1"/>
  <c r="C91" i="5"/>
  <c r="D91" i="5" s="1"/>
  <c r="C83" i="5"/>
  <c r="D83" i="5" s="1"/>
  <c r="C75" i="5"/>
  <c r="D75" i="5" s="1"/>
  <c r="C67" i="5"/>
  <c r="D67" i="5" s="1"/>
  <c r="D59" i="5"/>
  <c r="D51" i="5"/>
  <c r="D43" i="5"/>
  <c r="D35" i="5"/>
  <c r="C280" i="5"/>
  <c r="D280" i="5" s="1"/>
  <c r="C272" i="5"/>
  <c r="D272" i="5" s="1"/>
  <c r="C264" i="5"/>
  <c r="D264" i="5" s="1"/>
  <c r="C256" i="5"/>
  <c r="D256" i="5" s="1"/>
  <c r="C248" i="5"/>
  <c r="D248" i="5" s="1"/>
  <c r="C240" i="5"/>
  <c r="D240" i="5" s="1"/>
  <c r="C232" i="5"/>
  <c r="D232" i="5" s="1"/>
  <c r="C224" i="5"/>
  <c r="D224" i="5" s="1"/>
  <c r="C216" i="5"/>
  <c r="D216" i="5" s="1"/>
  <c r="C208" i="5"/>
  <c r="D208" i="5" s="1"/>
  <c r="C200" i="5"/>
  <c r="D200" i="5" s="1"/>
  <c r="C192" i="5"/>
  <c r="D192" i="5" s="1"/>
  <c r="C184" i="5"/>
  <c r="D184" i="5" s="1"/>
  <c r="C176" i="5"/>
  <c r="D176" i="5" s="1"/>
  <c r="C168" i="5"/>
  <c r="D168" i="5" s="1"/>
  <c r="C160" i="5"/>
  <c r="D160" i="5" s="1"/>
  <c r="C152" i="5"/>
  <c r="D152" i="5" s="1"/>
  <c r="C144" i="5"/>
  <c r="D144" i="5" s="1"/>
  <c r="C136" i="5"/>
  <c r="D136" i="5" s="1"/>
  <c r="C128" i="5"/>
  <c r="D128" i="5" s="1"/>
  <c r="C120" i="5"/>
  <c r="D120" i="5" s="1"/>
  <c r="C112" i="5"/>
  <c r="D112" i="5" s="1"/>
  <c r="C104" i="5"/>
  <c r="D104" i="5" s="1"/>
  <c r="C96" i="5"/>
  <c r="D96" i="5" s="1"/>
  <c r="C88" i="5"/>
  <c r="D88" i="5" s="1"/>
  <c r="C80" i="5"/>
  <c r="D80" i="5" s="1"/>
  <c r="C72" i="5"/>
  <c r="D72" i="5" s="1"/>
  <c r="C64" i="5"/>
  <c r="D64" i="5" s="1"/>
  <c r="D56" i="5"/>
  <c r="D48" i="5"/>
  <c r="D40" i="5"/>
  <c r="D32" i="5"/>
  <c r="D31" i="5"/>
  <c r="D31" i="4"/>
  <c r="C105" i="4"/>
  <c r="C104" i="4"/>
  <c r="D104" i="4" s="1"/>
  <c r="C102" i="4"/>
  <c r="D102" i="4" s="1"/>
  <c r="C103" i="4"/>
  <c r="D103" i="4" s="1"/>
  <c r="C101" i="4"/>
  <c r="D101" i="4" s="1"/>
  <c r="C100" i="4"/>
  <c r="D100" i="4" s="1"/>
  <c r="C94" i="4"/>
  <c r="D94" i="4" s="1"/>
  <c r="C86" i="4"/>
  <c r="D86" i="4" s="1"/>
  <c r="C74" i="4"/>
  <c r="D74" i="4" s="1"/>
  <c r="C46" i="4"/>
  <c r="D46" i="4" s="1"/>
  <c r="C98" i="4"/>
  <c r="D98" i="4" s="1"/>
  <c r="C90" i="4"/>
  <c r="D90" i="4" s="1"/>
  <c r="C82" i="4"/>
  <c r="D82" i="4" s="1"/>
  <c r="C78" i="4"/>
  <c r="D78" i="4" s="1"/>
  <c r="C70" i="4"/>
  <c r="D70" i="4" s="1"/>
  <c r="C66" i="4"/>
  <c r="D66" i="4" s="1"/>
  <c r="C62" i="4"/>
  <c r="D62" i="4" s="1"/>
  <c r="C58" i="4"/>
  <c r="D58" i="4" s="1"/>
  <c r="C54" i="4"/>
  <c r="D54" i="4" s="1"/>
  <c r="C99" i="4"/>
  <c r="D99" i="4" s="1"/>
  <c r="C95" i="4"/>
  <c r="D95" i="4" s="1"/>
  <c r="C91" i="4"/>
  <c r="D91" i="4" s="1"/>
  <c r="C87" i="4"/>
  <c r="D87" i="4" s="1"/>
  <c r="C83" i="4"/>
  <c r="D83" i="4" s="1"/>
  <c r="C79" i="4"/>
  <c r="D79" i="4" s="1"/>
  <c r="C75" i="4"/>
  <c r="D75" i="4" s="1"/>
  <c r="C71" i="4"/>
  <c r="D71" i="4" s="1"/>
  <c r="C67" i="4"/>
  <c r="D67" i="4" s="1"/>
  <c r="C63" i="4"/>
  <c r="D63" i="4" s="1"/>
  <c r="C59" i="4"/>
  <c r="D59" i="4" s="1"/>
  <c r="C55" i="4"/>
  <c r="D55" i="4" s="1"/>
  <c r="C51" i="4"/>
  <c r="D51" i="4" s="1"/>
  <c r="C47" i="4"/>
  <c r="D47" i="4" s="1"/>
  <c r="C43" i="4"/>
  <c r="D43" i="4" s="1"/>
  <c r="C39" i="4"/>
  <c r="D39" i="4" s="1"/>
  <c r="C35" i="4"/>
  <c r="D35" i="4" s="1"/>
  <c r="C34" i="4"/>
  <c r="D34" i="4" s="1"/>
  <c r="C50" i="4"/>
  <c r="D50" i="4" s="1"/>
  <c r="C97" i="4"/>
  <c r="D97" i="4" s="1"/>
  <c r="C93" i="4"/>
  <c r="D93" i="4" s="1"/>
  <c r="C89" i="4"/>
  <c r="D89" i="4" s="1"/>
  <c r="C85" i="4"/>
  <c r="D85" i="4" s="1"/>
  <c r="C81" i="4"/>
  <c r="D81" i="4" s="1"/>
  <c r="C77" i="4"/>
  <c r="D77" i="4" s="1"/>
  <c r="C73" i="4"/>
  <c r="D73" i="4" s="1"/>
  <c r="C69" i="4"/>
  <c r="D69" i="4" s="1"/>
  <c r="C65" i="4"/>
  <c r="D65" i="4" s="1"/>
  <c r="C61" i="4"/>
  <c r="D61" i="4" s="1"/>
  <c r="C57" i="4"/>
  <c r="D57" i="4" s="1"/>
  <c r="C53" i="4"/>
  <c r="D53" i="4" s="1"/>
  <c r="C49" i="4"/>
  <c r="D49" i="4" s="1"/>
  <c r="C45" i="4"/>
  <c r="D45" i="4" s="1"/>
  <c r="C41" i="4"/>
  <c r="D41" i="4" s="1"/>
  <c r="C37" i="4"/>
  <c r="D37" i="4" s="1"/>
  <c r="C33" i="4"/>
  <c r="D33" i="4" s="1"/>
  <c r="C42" i="4"/>
  <c r="D42" i="4" s="1"/>
  <c r="C38" i="4"/>
  <c r="D38" i="4" s="1"/>
  <c r="C96" i="4"/>
  <c r="D96" i="4" s="1"/>
  <c r="C92" i="4"/>
  <c r="D92" i="4" s="1"/>
  <c r="C88" i="4"/>
  <c r="D88" i="4" s="1"/>
  <c r="C84" i="4"/>
  <c r="D84" i="4" s="1"/>
  <c r="C80" i="4"/>
  <c r="D80" i="4" s="1"/>
  <c r="C76" i="4"/>
  <c r="D76" i="4" s="1"/>
  <c r="C72" i="4"/>
  <c r="D72" i="4" s="1"/>
  <c r="C68" i="4"/>
  <c r="D68" i="4" s="1"/>
  <c r="C64" i="4"/>
  <c r="D64" i="4" s="1"/>
  <c r="C60" i="4"/>
  <c r="D60" i="4" s="1"/>
  <c r="C56" i="4"/>
  <c r="D56" i="4" s="1"/>
  <c r="C52" i="4"/>
  <c r="D52" i="4" s="1"/>
  <c r="C48" i="4"/>
  <c r="D48" i="4" s="1"/>
  <c r="C44" i="4"/>
  <c r="D44" i="4" s="1"/>
  <c r="C40" i="4"/>
  <c r="D40" i="4" s="1"/>
  <c r="C36" i="4"/>
  <c r="D36" i="4" s="1"/>
  <c r="C32" i="4"/>
  <c r="D32" i="4" s="1"/>
  <c r="D28" i="10" l="1"/>
  <c r="D37" i="10"/>
  <c r="D25" i="10"/>
  <c r="D41" i="10"/>
  <c r="D22" i="10"/>
  <c r="D50" i="10"/>
  <c r="D24" i="10"/>
  <c r="D45" i="10"/>
  <c r="D40" i="10"/>
  <c r="D46" i="10"/>
  <c r="D11" i="10"/>
  <c r="D44" i="10"/>
  <c r="D48" i="10"/>
  <c r="D20" i="10"/>
  <c r="D30" i="10"/>
  <c r="D19" i="10"/>
  <c r="D8" i="10"/>
  <c r="D13" i="10"/>
  <c r="D35" i="10"/>
  <c r="D10" i="10"/>
  <c r="D9" i="10"/>
  <c r="D15" i="10"/>
  <c r="D43" i="10"/>
  <c r="D12" i="10"/>
  <c r="D36" i="10"/>
  <c r="D5" i="10"/>
  <c r="D3" i="10"/>
  <c r="D42" i="10"/>
  <c r="D14" i="10"/>
  <c r="D31" i="10"/>
  <c r="D27" i="10"/>
  <c r="D26" i="10"/>
  <c r="D33" i="10"/>
  <c r="D47" i="10"/>
  <c r="D23" i="10"/>
  <c r="D32" i="10"/>
  <c r="D18" i="10"/>
  <c r="D51" i="10"/>
  <c r="D39" i="10"/>
  <c r="D4" i="10"/>
  <c r="D38" i="10"/>
  <c r="D7" i="10"/>
  <c r="D49" i="10"/>
  <c r="D29" i="10"/>
  <c r="D17" i="10"/>
  <c r="D34" i="10"/>
  <c r="D6" i="10"/>
  <c r="D16" i="10"/>
  <c r="D21" i="10"/>
  <c r="H2" i="9" a="1"/>
  <c r="H2" i="9" s="1"/>
  <c r="H3" i="9" a="1"/>
  <c r="H3" i="9" s="1"/>
  <c r="L3" i="9" a="1"/>
  <c r="L3" i="9" s="1"/>
  <c r="M4" i="9" s="1" a="1"/>
  <c r="M4" i="9" s="1"/>
  <c r="N5" i="9" s="1" a="1"/>
  <c r="N5" i="9" s="1"/>
  <c r="O6" i="9" s="1" a="1"/>
  <c r="O6" i="9" s="1"/>
  <c r="P7" i="9" s="1" a="1"/>
  <c r="P7" i="9" s="1"/>
  <c r="Q8" i="9" s="1" a="1"/>
  <c r="Q8" i="9" s="1"/>
  <c r="R9" i="9" s="1" a="1"/>
  <c r="R9" i="9" s="1"/>
  <c r="S10" i="9" s="1" a="1"/>
  <c r="S10" i="9" s="1"/>
  <c r="T11" i="9" s="1" a="1"/>
  <c r="T11" i="9" s="1"/>
  <c r="U12" i="9" s="1" a="1"/>
  <c r="U12" i="9" s="1"/>
  <c r="V13" i="9" s="1" a="1"/>
  <c r="V13" i="9" s="1"/>
  <c r="W14" i="9" s="1" a="1"/>
  <c r="W14" i="9" s="1"/>
  <c r="X15" i="9" s="1" a="1"/>
  <c r="X15" i="9" s="1"/>
  <c r="Y16" i="9" s="1" a="1"/>
  <c r="Y16" i="9" s="1"/>
  <c r="Z17" i="9" s="1" a="1"/>
  <c r="Z17" i="9" s="1"/>
  <c r="AA18" i="9" s="1" a="1"/>
  <c r="AA18" i="9" s="1"/>
  <c r="AB19" i="9" s="1" a="1"/>
  <c r="AB19" i="9" s="1"/>
  <c r="AC20" i="9" s="1" a="1"/>
  <c r="AC20" i="9" s="1"/>
  <c r="AD21" i="9" s="1" a="1"/>
  <c r="AD21" i="9" s="1"/>
  <c r="AE22" i="9" s="1" a="1"/>
  <c r="AE22" i="9" s="1"/>
  <c r="AF23" i="9" s="1" a="1"/>
  <c r="AF23" i="9" s="1"/>
  <c r="AG24" i="9" s="1" a="1"/>
  <c r="AG24" i="9" s="1"/>
  <c r="AH25" i="9" s="1" a="1"/>
  <c r="AH25" i="9" s="1"/>
  <c r="AI26" i="9" s="1" a="1"/>
  <c r="AI26" i="9" s="1"/>
  <c r="AJ27" i="9" s="1" a="1"/>
  <c r="AJ27" i="9" s="1"/>
  <c r="AK28" i="9" s="1" a="1"/>
  <c r="AK28" i="9" s="1"/>
  <c r="AL29" i="9" s="1" a="1"/>
  <c r="AL29" i="9" s="1"/>
  <c r="AM30" i="9" s="1" a="1"/>
  <c r="AM30" i="9" s="1"/>
  <c r="AN31" i="9" s="1" a="1"/>
  <c r="AN31" i="9" s="1"/>
  <c r="AO32" i="9" s="1" a="1"/>
  <c r="AO32" i="9" s="1"/>
  <c r="AP33" i="9" s="1" a="1"/>
  <c r="AP33" i="9" s="1"/>
  <c r="AQ34" i="9" s="1" a="1"/>
  <c r="AQ34" i="9" s="1"/>
  <c r="AR35" i="9" s="1" a="1"/>
  <c r="AR35" i="9" s="1"/>
  <c r="AS36" i="9" s="1" a="1"/>
  <c r="AS36" i="9" s="1"/>
  <c r="AT37" i="9" s="1" a="1"/>
  <c r="AT37" i="9" s="1"/>
  <c r="AU38" i="9" s="1" a="1"/>
  <c r="AU38" i="9" s="1"/>
  <c r="AV39" i="9" s="1" a="1"/>
  <c r="AV39" i="9" s="1"/>
  <c r="AW40" i="9" s="1" a="1"/>
  <c r="AW40" i="9" s="1"/>
  <c r="AX41" i="9" s="1" a="1"/>
  <c r="AX41" i="9" s="1"/>
  <c r="AY42" i="9" s="1" a="1"/>
  <c r="AY42" i="9" s="1"/>
  <c r="AZ43" i="9" s="1" a="1"/>
  <c r="AZ43" i="9" s="1"/>
  <c r="BA44" i="9" s="1" a="1"/>
  <c r="BA44" i="9" s="1"/>
  <c r="BB45" i="9" s="1" a="1"/>
  <c r="BB45" i="9" s="1"/>
  <c r="BC46" i="9" s="1" a="1"/>
  <c r="BC46" i="9" s="1"/>
  <c r="BD47" i="9" s="1" a="1"/>
  <c r="BD47" i="9" s="1"/>
  <c r="BE48" i="9" s="1" a="1"/>
  <c r="BE48" i="9" s="1"/>
  <c r="BF49" i="9" s="1" a="1"/>
  <c r="BF49" i="9" s="1"/>
  <c r="BG50" i="9" s="1" a="1"/>
  <c r="BG50" i="9" s="1"/>
  <c r="BH51" i="9" s="1" a="1"/>
  <c r="BH51" i="9" s="1"/>
  <c r="BI52" i="9" s="1" a="1"/>
  <c r="BI52" i="9" s="1"/>
  <c r="BJ53" i="9" s="1" a="1"/>
  <c r="BJ53" i="9" s="1"/>
  <c r="BK54" i="9" s="1" a="1"/>
  <c r="BK54" i="9" s="1"/>
  <c r="BL55" i="9" s="1" a="1"/>
  <c r="BL55" i="9" s="1"/>
  <c r="BM56" i="9" s="1" a="1"/>
  <c r="BM56" i="9" s="1"/>
  <c r="BN57" i="9" s="1" a="1"/>
  <c r="BN57" i="9" s="1"/>
  <c r="BO58" i="9" s="1" a="1"/>
  <c r="BO58" i="9" s="1"/>
  <c r="BP59" i="9" s="1" a="1"/>
  <c r="BP59" i="9" s="1"/>
  <c r="BQ60" i="9" s="1" a="1"/>
  <c r="BQ60" i="9" s="1"/>
  <c r="BR61" i="9" s="1" a="1"/>
  <c r="BR61" i="9" s="1"/>
  <c r="BS62" i="9" s="1" a="1"/>
  <c r="BS62" i="9" s="1"/>
  <c r="BT63" i="9" s="1" a="1"/>
  <c r="BT63" i="9" s="1"/>
  <c r="BU64" i="9" s="1" a="1"/>
  <c r="BU64" i="9" s="1"/>
  <c r="BV65" i="9" s="1" a="1"/>
  <c r="BV65" i="9" s="1"/>
  <c r="BW66" i="9" s="1" a="1"/>
  <c r="BW66" i="9" s="1"/>
  <c r="BX67" i="9" s="1" a="1"/>
  <c r="BX67" i="9" s="1"/>
  <c r="BY68" i="9" s="1" a="1"/>
  <c r="BY68" i="9" s="1"/>
  <c r="BZ69" i="9" s="1" a="1"/>
  <c r="BZ69" i="9" s="1"/>
  <c r="CA70" i="9" s="1" a="1"/>
  <c r="CA70" i="9" s="1"/>
  <c r="CB71" i="9" s="1" a="1"/>
  <c r="CB71" i="9" s="1"/>
  <c r="CC72" i="9" s="1" a="1"/>
  <c r="CC72" i="9" s="1"/>
  <c r="CD73" i="9" s="1" a="1"/>
  <c r="CD73" i="9" s="1"/>
  <c r="CE74" i="9" s="1" a="1"/>
  <c r="CE74" i="9" s="1"/>
  <c r="CF75" i="9" s="1" a="1"/>
  <c r="CF75" i="9" s="1"/>
  <c r="CG76" i="9" s="1" a="1"/>
  <c r="CG76" i="9" s="1"/>
  <c r="CH77" i="9" s="1" a="1"/>
  <c r="CH77" i="9" s="1"/>
  <c r="CI78" i="9" s="1" a="1"/>
  <c r="CI78" i="9" s="1"/>
  <c r="CJ79" i="9" s="1" a="1"/>
  <c r="CJ79" i="9" s="1"/>
  <c r="CK80" i="9" s="1" a="1"/>
  <c r="CK80" i="9" s="1"/>
  <c r="CL81" i="9" s="1" a="1"/>
  <c r="CL81" i="9" s="1"/>
  <c r="CM82" i="9" s="1" a="1"/>
  <c r="CM82" i="9" s="1"/>
  <c r="CN83" i="9" s="1" a="1"/>
  <c r="CN83" i="9" s="1"/>
  <c r="CO84" i="9" s="1" a="1"/>
  <c r="CO84" i="9" s="1"/>
  <c r="CP85" i="9" s="1" a="1"/>
  <c r="CP85" i="9" s="1"/>
  <c r="CQ86" i="9" s="1" a="1"/>
  <c r="CQ86" i="9" s="1"/>
  <c r="CR87" i="9" s="1" a="1"/>
  <c r="CR87" i="9" s="1"/>
  <c r="CS88" i="9" s="1" a="1"/>
  <c r="CS88" i="9" s="1"/>
  <c r="CT89" i="9" s="1" a="1"/>
  <c r="CT89" i="9" s="1"/>
  <c r="CU90" i="9" s="1" a="1"/>
  <c r="CU90" i="9" s="1"/>
  <c r="CV91" i="9" s="1" a="1"/>
  <c r="CV91" i="9" s="1"/>
  <c r="CW92" i="9" s="1" a="1"/>
  <c r="CW92" i="9" s="1"/>
  <c r="CX93" i="9" s="1" a="1"/>
  <c r="CX93" i="9" s="1"/>
  <c r="CY94" i="9" s="1" a="1"/>
  <c r="CY94" i="9" s="1"/>
  <c r="CZ95" i="9" s="1" a="1"/>
  <c r="CZ95" i="9" s="1"/>
  <c r="DA96" i="9" s="1" a="1"/>
  <c r="DA96" i="9" s="1"/>
  <c r="DB97" i="9" s="1" a="1"/>
  <c r="DB97" i="9" s="1"/>
  <c r="DC98" i="9" s="1" a="1"/>
  <c r="DC98" i="9" s="1"/>
  <c r="DD99" i="9" s="1" a="1"/>
  <c r="DD99" i="9" s="1"/>
  <c r="DE100" i="9" s="1" a="1"/>
  <c r="DE100" i="9" s="1"/>
  <c r="DF101" i="9" s="1" a="1"/>
  <c r="DF101" i="9" s="1"/>
  <c r="H34" i="9" a="1"/>
  <c r="H34" i="9" s="1"/>
  <c r="H39" i="9" a="1"/>
  <c r="H39" i="9" s="1"/>
  <c r="H50" i="9" a="1"/>
  <c r="H50" i="9" s="1"/>
  <c r="H51" i="9" a="1"/>
  <c r="H51" i="9" s="1"/>
  <c r="H69" i="9" a="1"/>
  <c r="H69" i="9" s="1"/>
  <c r="H63" i="9" a="1"/>
  <c r="H63" i="9" s="1"/>
  <c r="H73" i="9" a="1"/>
  <c r="H73" i="9" s="1"/>
  <c r="H66" i="9" a="1"/>
  <c r="H66" i="9" s="1"/>
  <c r="H68" i="9" a="1"/>
  <c r="H68" i="9" s="1"/>
  <c r="H71" i="9" a="1"/>
  <c r="H71" i="9" s="1"/>
  <c r="H90" i="9" a="1"/>
  <c r="H90" i="9" s="1"/>
  <c r="H84" i="9" a="1"/>
  <c r="H84" i="9" s="1"/>
  <c r="H80" i="9" a="1"/>
  <c r="H80" i="9" s="1"/>
  <c r="H86" i="9" a="1"/>
  <c r="H86" i="9" s="1"/>
  <c r="H85" i="9" a="1"/>
  <c r="H85" i="9" s="1"/>
  <c r="H99" i="9" a="1"/>
  <c r="H99" i="9" s="1"/>
  <c r="H94" i="9" a="1"/>
  <c r="H94" i="9" s="1"/>
  <c r="H100" i="9" a="1"/>
  <c r="H100" i="9" s="1"/>
  <c r="H83" i="9" a="1"/>
  <c r="H83" i="9" s="1"/>
  <c r="U6" i="3"/>
  <c r="L3" i="3"/>
  <c r="S3" i="3" s="1"/>
  <c r="T3" i="3" s="1"/>
  <c r="K3" i="3"/>
  <c r="M3" i="3"/>
  <c r="N3" i="3"/>
  <c r="O3" i="3"/>
  <c r="R3" i="3"/>
  <c r="K4" i="3"/>
  <c r="L4" i="3"/>
  <c r="M4" i="3"/>
  <c r="N4" i="3"/>
  <c r="O4" i="3"/>
  <c r="R4" i="3"/>
  <c r="K5" i="3"/>
  <c r="R5" i="3" s="1"/>
  <c r="L5" i="3"/>
  <c r="M5" i="3"/>
  <c r="N5" i="3"/>
  <c r="O5" i="3"/>
  <c r="K6" i="3"/>
  <c r="L6" i="3"/>
  <c r="M6" i="3"/>
  <c r="N6" i="3"/>
  <c r="O6" i="3"/>
  <c r="K7" i="3"/>
  <c r="L7" i="3"/>
  <c r="M7" i="3"/>
  <c r="N7" i="3"/>
  <c r="O7" i="3"/>
  <c r="K11" i="3"/>
  <c r="L11" i="3"/>
  <c r="S11" i="3" s="1"/>
  <c r="M11" i="3"/>
  <c r="T11" i="3" s="1"/>
  <c r="N11" i="3"/>
  <c r="O11" i="3"/>
  <c r="R11" i="3"/>
  <c r="K12" i="3"/>
  <c r="R12" i="3" s="1"/>
  <c r="L12" i="3"/>
  <c r="M12" i="3"/>
  <c r="N12" i="3"/>
  <c r="O12" i="3"/>
  <c r="K13" i="3"/>
  <c r="L13" i="3"/>
  <c r="M13" i="3"/>
  <c r="N13" i="3"/>
  <c r="O13" i="3"/>
  <c r="K14" i="3"/>
  <c r="L14" i="3"/>
  <c r="M14" i="3"/>
  <c r="N14" i="3"/>
  <c r="O14" i="3"/>
  <c r="K15" i="3"/>
  <c r="L15" i="3"/>
  <c r="M15" i="3"/>
  <c r="N15" i="3"/>
  <c r="O15" i="3"/>
  <c r="K19" i="3"/>
  <c r="R19" i="3" s="1"/>
  <c r="L19" i="3"/>
  <c r="M19" i="3"/>
  <c r="N19" i="3"/>
  <c r="O19" i="3"/>
  <c r="K20" i="3"/>
  <c r="L20" i="3"/>
  <c r="M20" i="3"/>
  <c r="N20" i="3"/>
  <c r="O20" i="3"/>
  <c r="K21" i="3"/>
  <c r="L21" i="3"/>
  <c r="M21" i="3"/>
  <c r="N21" i="3"/>
  <c r="O21" i="3"/>
  <c r="B22" i="3"/>
  <c r="K22" i="3"/>
  <c r="L22" i="3"/>
  <c r="M22" i="3"/>
  <c r="N22" i="3"/>
  <c r="O22" i="3"/>
  <c r="B23" i="3"/>
  <c r="K23" i="3"/>
  <c r="L23" i="3"/>
  <c r="M23" i="3"/>
  <c r="N23" i="3"/>
  <c r="O23" i="3"/>
  <c r="B24" i="3"/>
  <c r="D10" i="1"/>
  <c r="E25" i="3"/>
  <c r="G25" i="3"/>
  <c r="B25" i="3"/>
  <c r="E6" i="10" l="1"/>
  <c r="H97" i="9" a="1"/>
  <c r="H97" i="9" s="1"/>
  <c r="H78" i="9" a="1"/>
  <c r="H78" i="9" s="1"/>
  <c r="H56" i="9" a="1"/>
  <c r="H56" i="9" s="1"/>
  <c r="H96" i="9" a="1"/>
  <c r="H96" i="9" s="1"/>
  <c r="H77" i="9" a="1"/>
  <c r="H77" i="9" s="1"/>
  <c r="H49" i="9" a="1"/>
  <c r="H49" i="9" s="1"/>
  <c r="H92" i="9" a="1"/>
  <c r="H92" i="9" s="1"/>
  <c r="H67" i="9" a="1"/>
  <c r="H67" i="9" s="1"/>
  <c r="H44" i="9" a="1"/>
  <c r="H44" i="9" s="1"/>
  <c r="E101" i="10"/>
  <c r="F101" i="10" s="1"/>
  <c r="J6" i="10" s="1"/>
  <c r="K6" i="10" s="1"/>
  <c r="E11" i="10"/>
  <c r="E21" i="10"/>
  <c r="E51" i="10"/>
  <c r="H93" i="9" a="1"/>
  <c r="H93" i="9" s="1"/>
  <c r="H87" i="9" a="1"/>
  <c r="H87" i="9" s="1"/>
  <c r="H89" i="9" a="1"/>
  <c r="H89" i="9" s="1"/>
  <c r="H82" i="9" a="1"/>
  <c r="H82" i="9" s="1"/>
  <c r="H64" i="9" a="1"/>
  <c r="H64" i="9" s="1"/>
  <c r="H59" i="9" a="1"/>
  <c r="H59" i="9" s="1"/>
  <c r="H31" i="9" a="1"/>
  <c r="H31" i="9" s="1"/>
  <c r="H98" i="9" a="1"/>
  <c r="H98" i="9" s="1"/>
  <c r="H88" i="9" a="1"/>
  <c r="H88" i="9" s="1"/>
  <c r="H74" i="9" a="1"/>
  <c r="H74" i="9" s="1"/>
  <c r="H81" i="9" a="1"/>
  <c r="H81" i="9" s="1"/>
  <c r="H70" i="9" a="1"/>
  <c r="H70" i="9" s="1"/>
  <c r="H53" i="9" a="1"/>
  <c r="H53" i="9" s="1"/>
  <c r="H21" i="9" a="1"/>
  <c r="H21" i="9" s="1"/>
  <c r="H79" i="9" a="1"/>
  <c r="H79" i="9" s="1"/>
  <c r="H76" i="9" a="1"/>
  <c r="H76" i="9" s="1"/>
  <c r="H65" i="9" a="1"/>
  <c r="H65" i="9" s="1"/>
  <c r="H48" i="9" a="1"/>
  <c r="H48" i="9" s="1"/>
  <c r="H40" i="9" a="1"/>
  <c r="H40" i="9" s="1"/>
  <c r="H95" i="9" a="1"/>
  <c r="H95" i="9" s="1"/>
  <c r="H91" i="9" a="1"/>
  <c r="H91" i="9" s="1"/>
  <c r="H75" i="9" a="1"/>
  <c r="H75" i="9" s="1"/>
  <c r="H72" i="9" a="1"/>
  <c r="H72" i="9" s="1"/>
  <c r="H61" i="9" a="1"/>
  <c r="H61" i="9" s="1"/>
  <c r="H41" i="9" a="1"/>
  <c r="H41" i="9" s="1"/>
  <c r="H58" i="9" a="1"/>
  <c r="H58" i="9" s="1"/>
  <c r="H47" i="9" a="1"/>
  <c r="H47" i="9" s="1"/>
  <c r="H37" i="9" a="1"/>
  <c r="H37" i="9" s="1"/>
  <c r="H27" i="9" a="1"/>
  <c r="H27" i="9" s="1"/>
  <c r="H57" i="9" a="1"/>
  <c r="H57" i="9" s="1"/>
  <c r="H45" i="9" a="1"/>
  <c r="H45" i="9" s="1"/>
  <c r="H30" i="9" a="1"/>
  <c r="H30" i="9" s="1"/>
  <c r="H24" i="9" a="1"/>
  <c r="H24" i="9" s="1"/>
  <c r="H46" i="9" a="1"/>
  <c r="H46" i="9" s="1"/>
  <c r="H55" i="9" a="1"/>
  <c r="H55" i="9" s="1"/>
  <c r="H42" i="9" a="1"/>
  <c r="H42" i="9" s="1"/>
  <c r="H36" i="9" a="1"/>
  <c r="H36" i="9" s="1"/>
  <c r="H29" i="9" a="1"/>
  <c r="H29" i="9" s="1"/>
  <c r="H62" i="9" a="1"/>
  <c r="H62" i="9" s="1"/>
  <c r="H54" i="9" a="1"/>
  <c r="H54" i="9" s="1"/>
  <c r="H43" i="9" a="1"/>
  <c r="H43" i="9" s="1"/>
  <c r="H35" i="9" a="1"/>
  <c r="H35" i="9" s="1"/>
  <c r="H22" i="9" a="1"/>
  <c r="H22" i="9" s="1"/>
  <c r="H60" i="9" a="1"/>
  <c r="H60" i="9" s="1"/>
  <c r="H52" i="9" a="1"/>
  <c r="H52" i="9" s="1"/>
  <c r="H38" i="9" a="1"/>
  <c r="H38" i="9" s="1"/>
  <c r="H32" i="9" a="1"/>
  <c r="H32" i="9" s="1"/>
  <c r="H33" i="9" a="1"/>
  <c r="H33" i="9" s="1"/>
  <c r="H16" i="9" a="1"/>
  <c r="H16" i="9" s="1"/>
  <c r="H25" i="9" a="1"/>
  <c r="H25" i="9" s="1"/>
  <c r="H15" i="9" a="1"/>
  <c r="H15" i="9" s="1"/>
  <c r="H8" i="9" a="1"/>
  <c r="H8" i="9" s="1"/>
  <c r="H28" i="9" a="1"/>
  <c r="H28" i="9" s="1"/>
  <c r="H26" i="9" a="1"/>
  <c r="H26" i="9" s="1"/>
  <c r="H23" i="9" a="1"/>
  <c r="H23" i="9" s="1"/>
  <c r="H11" i="9" a="1"/>
  <c r="H11" i="9" s="1"/>
  <c r="H6" i="9" a="1"/>
  <c r="H6" i="9" s="1"/>
  <c r="H14" i="9" a="1"/>
  <c r="H14" i="9" s="1"/>
  <c r="H5" i="9" a="1"/>
  <c r="H5" i="9" s="1"/>
  <c r="H20" i="9" a="1"/>
  <c r="H20" i="9" s="1"/>
  <c r="H13" i="9" a="1"/>
  <c r="H13" i="9" s="1"/>
  <c r="H7" i="9" a="1"/>
  <c r="H7" i="9" s="1"/>
  <c r="H19" i="9" a="1"/>
  <c r="H19" i="9" s="1"/>
  <c r="H12" i="9" a="1"/>
  <c r="H12" i="9" s="1"/>
  <c r="H4" i="9" a="1"/>
  <c r="H4" i="9" s="1"/>
  <c r="H18" i="9" a="1"/>
  <c r="H18" i="9" s="1"/>
  <c r="H9" i="9" a="1"/>
  <c r="H9" i="9" s="1"/>
  <c r="H17" i="9" a="1"/>
  <c r="H17" i="9" s="1"/>
  <c r="H10" i="9" a="1"/>
  <c r="H10" i="9" s="1"/>
  <c r="S4" i="3"/>
  <c r="S5" i="3" s="1"/>
  <c r="S6" i="3" s="1"/>
  <c r="S7" i="3" s="1"/>
  <c r="U3" i="3"/>
  <c r="V3" i="3" s="1"/>
  <c r="S12" i="3"/>
  <c r="S13" i="3" s="1"/>
  <c r="S14" i="3" s="1"/>
  <c r="S15" i="3" s="1"/>
  <c r="R6" i="3"/>
  <c r="R7" i="3" s="1"/>
  <c r="T12" i="3"/>
  <c r="R20" i="3"/>
  <c r="R21" i="3" s="1"/>
  <c r="R22" i="3" s="1"/>
  <c r="R23" i="3" s="1"/>
  <c r="T19" i="3"/>
  <c r="U19" i="3" s="1"/>
  <c r="S19" i="3"/>
  <c r="R13" i="3"/>
  <c r="R14" i="3" s="1"/>
  <c r="R15" i="3" s="1"/>
  <c r="U11" i="3"/>
  <c r="V11" i="3" s="1"/>
  <c r="B3" i="2"/>
  <c r="C3" i="2"/>
  <c r="D3" i="2"/>
  <c r="E3" i="2"/>
  <c r="H6" i="10" l="1"/>
  <c r="F51" i="10"/>
  <c r="J5" i="10" s="1"/>
  <c r="K5" i="10" s="1"/>
  <c r="H5" i="10"/>
  <c r="F21" i="10"/>
  <c r="J4" i="10" s="1"/>
  <c r="K4" i="10" s="1"/>
  <c r="H4" i="10"/>
  <c r="F11" i="10"/>
  <c r="J3" i="10" s="1"/>
  <c r="K3" i="10" s="1"/>
  <c r="H3" i="10"/>
  <c r="F6" i="10"/>
  <c r="H2" i="10"/>
  <c r="T4" i="3"/>
  <c r="V19" i="3"/>
  <c r="U12" i="3"/>
  <c r="S20" i="3"/>
  <c r="S21" i="3" s="1"/>
  <c r="S22" i="3" s="1"/>
  <c r="S23" i="3" s="1"/>
  <c r="T13" i="3"/>
  <c r="T14" i="3" s="1"/>
  <c r="T15" i="3" s="1"/>
  <c r="B4" i="2"/>
  <c r="C4" i="2"/>
  <c r="D4" i="2"/>
  <c r="B5" i="2"/>
  <c r="C5" i="2"/>
  <c r="D5" i="2"/>
  <c r="C6" i="2"/>
  <c r="J2" i="10" l="1"/>
  <c r="K2" i="10" s="1"/>
  <c r="T5" i="3"/>
  <c r="T6" i="3" s="1"/>
  <c r="T7" i="3" s="1"/>
  <c r="U4" i="3"/>
  <c r="U13" i="3"/>
  <c r="U14" i="3" s="1"/>
  <c r="U15" i="3" s="1"/>
  <c r="T20" i="3"/>
  <c r="V12" i="3"/>
  <c r="V13" i="3" s="1"/>
  <c r="V14" i="3" s="1"/>
  <c r="V15" i="3" s="1"/>
  <c r="E23" i="3" s="1"/>
  <c r="I6" i="2"/>
  <c r="B9" i="2"/>
  <c r="C9" i="2"/>
  <c r="D9" i="2" s="1"/>
  <c r="E9" i="2"/>
  <c r="U5" i="3" l="1"/>
  <c r="U7" i="3" s="1"/>
  <c r="V4" i="3"/>
  <c r="T21" i="3"/>
  <c r="T22" i="3" s="1"/>
  <c r="T23" i="3" s="1"/>
  <c r="U20" i="3"/>
  <c r="B10" i="2"/>
  <c r="C10" i="2"/>
  <c r="D10" i="2" s="1"/>
  <c r="B11" i="2"/>
  <c r="D12" i="2"/>
  <c r="B12" i="2"/>
  <c r="V5" i="3" l="1"/>
  <c r="V6" i="3" s="1"/>
  <c r="V7" i="3" s="1"/>
  <c r="E22" i="3" s="1"/>
  <c r="G22" i="3" s="1"/>
  <c r="U21" i="3"/>
  <c r="U22" i="3" s="1"/>
  <c r="U23" i="3" s="1"/>
  <c r="V20" i="3"/>
  <c r="V21" i="3" s="1"/>
  <c r="V22" i="3" s="1"/>
  <c r="V23" i="3" s="1"/>
  <c r="E24" i="3" s="1"/>
  <c r="C11" i="2"/>
  <c r="D11" i="2" s="1"/>
  <c r="B20" i="2"/>
  <c r="C20" i="2"/>
  <c r="D20" i="2"/>
  <c r="E20" i="2"/>
  <c r="F20" i="2"/>
  <c r="B21" i="2"/>
  <c r="C21" i="2"/>
  <c r="D21" i="2"/>
  <c r="E21" i="2"/>
  <c r="F21" i="2"/>
  <c r="B22" i="2"/>
  <c r="C22" i="2"/>
  <c r="D22" i="2"/>
  <c r="E22" i="2"/>
  <c r="F22" i="2"/>
  <c r="B23" i="2"/>
  <c r="C23" i="2"/>
  <c r="D23" i="2"/>
  <c r="E23" i="2"/>
  <c r="F23" i="2"/>
  <c r="B24" i="2"/>
  <c r="C24" i="2"/>
  <c r="D24" i="2"/>
  <c r="E24" i="2"/>
  <c r="F24" i="2"/>
  <c r="B28" i="2"/>
  <c r="C28" i="2"/>
  <c r="D28" i="2" s="1"/>
  <c r="E28" i="2" l="1"/>
  <c r="F28" i="2" s="1"/>
  <c r="B29" i="2"/>
  <c r="B30" i="2" s="1"/>
  <c r="B31" i="2" s="1"/>
  <c r="B32" i="2" s="1"/>
  <c r="G24" i="3"/>
  <c r="G23" i="3"/>
  <c r="C29" i="2"/>
  <c r="C30" i="2" s="1"/>
  <c r="C31" i="2" s="1"/>
  <c r="C32" i="2" s="1"/>
  <c r="D29" i="2" l="1"/>
  <c r="D30" i="2" l="1"/>
  <c r="D31" i="2" s="1"/>
  <c r="D32" i="2" s="1"/>
  <c r="E29" i="2"/>
  <c r="E30" i="2" l="1"/>
  <c r="E31" i="2" s="1"/>
  <c r="E32" i="2" s="1"/>
  <c r="F29" i="2"/>
  <c r="F30" i="2" s="1"/>
  <c r="F31" i="2" s="1"/>
  <c r="F3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70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  <bk>
      <extLst>
        <ext uri="{3e2802c4-a4d2-4d8b-9148-e3be6c30e623}">
          <xlrd:rvb i="115"/>
        </ext>
      </extLst>
    </bk>
    <bk>
      <extLst>
        <ext uri="{3e2802c4-a4d2-4d8b-9148-e3be6c30e623}">
          <xlrd:rvb i="116"/>
        </ext>
      </extLst>
    </bk>
    <bk>
      <extLst>
        <ext uri="{3e2802c4-a4d2-4d8b-9148-e3be6c30e623}">
          <xlrd:rvb i="117"/>
        </ext>
      </extLst>
    </bk>
    <bk>
      <extLst>
        <ext uri="{3e2802c4-a4d2-4d8b-9148-e3be6c30e623}">
          <xlrd:rvb i="118"/>
        </ext>
      </extLst>
    </bk>
    <bk>
      <extLst>
        <ext uri="{3e2802c4-a4d2-4d8b-9148-e3be6c30e623}">
          <xlrd:rvb i="119"/>
        </ext>
      </extLst>
    </bk>
    <bk>
      <extLst>
        <ext uri="{3e2802c4-a4d2-4d8b-9148-e3be6c30e623}">
          <xlrd:rvb i="120"/>
        </ext>
      </extLst>
    </bk>
    <bk>
      <extLst>
        <ext uri="{3e2802c4-a4d2-4d8b-9148-e3be6c30e623}">
          <xlrd:rvb i="121"/>
        </ext>
      </extLst>
    </bk>
    <bk>
      <extLst>
        <ext uri="{3e2802c4-a4d2-4d8b-9148-e3be6c30e623}">
          <xlrd:rvb i="122"/>
        </ext>
      </extLst>
    </bk>
    <bk>
      <extLst>
        <ext uri="{3e2802c4-a4d2-4d8b-9148-e3be6c30e623}">
          <xlrd:rvb i="123"/>
        </ext>
      </extLst>
    </bk>
    <bk>
      <extLst>
        <ext uri="{3e2802c4-a4d2-4d8b-9148-e3be6c30e623}">
          <xlrd:rvb i="124"/>
        </ext>
      </extLst>
    </bk>
    <bk>
      <extLst>
        <ext uri="{3e2802c4-a4d2-4d8b-9148-e3be6c30e623}">
          <xlrd:rvb i="125"/>
        </ext>
      </extLst>
    </bk>
    <bk>
      <extLst>
        <ext uri="{3e2802c4-a4d2-4d8b-9148-e3be6c30e623}">
          <xlrd:rvb i="126"/>
        </ext>
      </extLst>
    </bk>
    <bk>
      <extLst>
        <ext uri="{3e2802c4-a4d2-4d8b-9148-e3be6c30e623}">
          <xlrd:rvb i="127"/>
        </ext>
      </extLst>
    </bk>
    <bk>
      <extLst>
        <ext uri="{3e2802c4-a4d2-4d8b-9148-e3be6c30e623}">
          <xlrd:rvb i="128"/>
        </ext>
      </extLst>
    </bk>
    <bk>
      <extLst>
        <ext uri="{3e2802c4-a4d2-4d8b-9148-e3be6c30e623}">
          <xlrd:rvb i="129"/>
        </ext>
      </extLst>
    </bk>
    <bk>
      <extLst>
        <ext uri="{3e2802c4-a4d2-4d8b-9148-e3be6c30e623}">
          <xlrd:rvb i="130"/>
        </ext>
      </extLst>
    </bk>
    <bk>
      <extLst>
        <ext uri="{3e2802c4-a4d2-4d8b-9148-e3be6c30e623}">
          <xlrd:rvb i="131"/>
        </ext>
      </extLst>
    </bk>
    <bk>
      <extLst>
        <ext uri="{3e2802c4-a4d2-4d8b-9148-e3be6c30e623}">
          <xlrd:rvb i="132"/>
        </ext>
      </extLst>
    </bk>
    <bk>
      <extLst>
        <ext uri="{3e2802c4-a4d2-4d8b-9148-e3be6c30e623}">
          <xlrd:rvb i="133"/>
        </ext>
      </extLst>
    </bk>
    <bk>
      <extLst>
        <ext uri="{3e2802c4-a4d2-4d8b-9148-e3be6c30e623}">
          <xlrd:rvb i="134"/>
        </ext>
      </extLst>
    </bk>
    <bk>
      <extLst>
        <ext uri="{3e2802c4-a4d2-4d8b-9148-e3be6c30e623}">
          <xlrd:rvb i="135"/>
        </ext>
      </extLst>
    </bk>
    <bk>
      <extLst>
        <ext uri="{3e2802c4-a4d2-4d8b-9148-e3be6c30e623}">
          <xlrd:rvb i="136"/>
        </ext>
      </extLst>
    </bk>
    <bk>
      <extLst>
        <ext uri="{3e2802c4-a4d2-4d8b-9148-e3be6c30e623}">
          <xlrd:rvb i="137"/>
        </ext>
      </extLst>
    </bk>
    <bk>
      <extLst>
        <ext uri="{3e2802c4-a4d2-4d8b-9148-e3be6c30e623}">
          <xlrd:rvb i="138"/>
        </ext>
      </extLst>
    </bk>
    <bk>
      <extLst>
        <ext uri="{3e2802c4-a4d2-4d8b-9148-e3be6c30e623}">
          <xlrd:rvb i="139"/>
        </ext>
      </extLst>
    </bk>
    <bk>
      <extLst>
        <ext uri="{3e2802c4-a4d2-4d8b-9148-e3be6c30e623}">
          <xlrd:rvb i="140"/>
        </ext>
      </extLst>
    </bk>
    <bk>
      <extLst>
        <ext uri="{3e2802c4-a4d2-4d8b-9148-e3be6c30e623}">
          <xlrd:rvb i="141"/>
        </ext>
      </extLst>
    </bk>
    <bk>
      <extLst>
        <ext uri="{3e2802c4-a4d2-4d8b-9148-e3be6c30e623}">
          <xlrd:rvb i="142"/>
        </ext>
      </extLst>
    </bk>
    <bk>
      <extLst>
        <ext uri="{3e2802c4-a4d2-4d8b-9148-e3be6c30e623}">
          <xlrd:rvb i="143"/>
        </ext>
      </extLst>
    </bk>
    <bk>
      <extLst>
        <ext uri="{3e2802c4-a4d2-4d8b-9148-e3be6c30e623}">
          <xlrd:rvb i="144"/>
        </ext>
      </extLst>
    </bk>
    <bk>
      <extLst>
        <ext uri="{3e2802c4-a4d2-4d8b-9148-e3be6c30e623}">
          <xlrd:rvb i="145"/>
        </ext>
      </extLst>
    </bk>
    <bk>
      <extLst>
        <ext uri="{3e2802c4-a4d2-4d8b-9148-e3be6c30e623}">
          <xlrd:rvb i="146"/>
        </ext>
      </extLst>
    </bk>
    <bk>
      <extLst>
        <ext uri="{3e2802c4-a4d2-4d8b-9148-e3be6c30e623}">
          <xlrd:rvb i="147"/>
        </ext>
      </extLst>
    </bk>
    <bk>
      <extLst>
        <ext uri="{3e2802c4-a4d2-4d8b-9148-e3be6c30e623}">
          <xlrd:rvb i="148"/>
        </ext>
      </extLst>
    </bk>
    <bk>
      <extLst>
        <ext uri="{3e2802c4-a4d2-4d8b-9148-e3be6c30e623}">
          <xlrd:rvb i="149"/>
        </ext>
      </extLst>
    </bk>
    <bk>
      <extLst>
        <ext uri="{3e2802c4-a4d2-4d8b-9148-e3be6c30e623}">
          <xlrd:rvb i="150"/>
        </ext>
      </extLst>
    </bk>
    <bk>
      <extLst>
        <ext uri="{3e2802c4-a4d2-4d8b-9148-e3be6c30e623}">
          <xlrd:rvb i="151"/>
        </ext>
      </extLst>
    </bk>
    <bk>
      <extLst>
        <ext uri="{3e2802c4-a4d2-4d8b-9148-e3be6c30e623}">
          <xlrd:rvb i="152"/>
        </ext>
      </extLst>
    </bk>
    <bk>
      <extLst>
        <ext uri="{3e2802c4-a4d2-4d8b-9148-e3be6c30e623}">
          <xlrd:rvb i="153"/>
        </ext>
      </extLst>
    </bk>
    <bk>
      <extLst>
        <ext uri="{3e2802c4-a4d2-4d8b-9148-e3be6c30e623}">
          <xlrd:rvb i="154"/>
        </ext>
      </extLst>
    </bk>
    <bk>
      <extLst>
        <ext uri="{3e2802c4-a4d2-4d8b-9148-e3be6c30e623}">
          <xlrd:rvb i="155"/>
        </ext>
      </extLst>
    </bk>
    <bk>
      <extLst>
        <ext uri="{3e2802c4-a4d2-4d8b-9148-e3be6c30e623}">
          <xlrd:rvb i="156"/>
        </ext>
      </extLst>
    </bk>
    <bk>
      <extLst>
        <ext uri="{3e2802c4-a4d2-4d8b-9148-e3be6c30e623}">
          <xlrd:rvb i="157"/>
        </ext>
      </extLst>
    </bk>
    <bk>
      <extLst>
        <ext uri="{3e2802c4-a4d2-4d8b-9148-e3be6c30e623}">
          <xlrd:rvb i="158"/>
        </ext>
      </extLst>
    </bk>
    <bk>
      <extLst>
        <ext uri="{3e2802c4-a4d2-4d8b-9148-e3be6c30e623}">
          <xlrd:rvb i="159"/>
        </ext>
      </extLst>
    </bk>
    <bk>
      <extLst>
        <ext uri="{3e2802c4-a4d2-4d8b-9148-e3be6c30e623}">
          <xlrd:rvb i="160"/>
        </ext>
      </extLst>
    </bk>
    <bk>
      <extLst>
        <ext uri="{3e2802c4-a4d2-4d8b-9148-e3be6c30e623}">
          <xlrd:rvb i="161"/>
        </ext>
      </extLst>
    </bk>
    <bk>
      <extLst>
        <ext uri="{3e2802c4-a4d2-4d8b-9148-e3be6c30e623}">
          <xlrd:rvb i="162"/>
        </ext>
      </extLst>
    </bk>
    <bk>
      <extLst>
        <ext uri="{3e2802c4-a4d2-4d8b-9148-e3be6c30e623}">
          <xlrd:rvb i="163"/>
        </ext>
      </extLst>
    </bk>
    <bk>
      <extLst>
        <ext uri="{3e2802c4-a4d2-4d8b-9148-e3be6c30e623}">
          <xlrd:rvb i="164"/>
        </ext>
      </extLst>
    </bk>
    <bk>
      <extLst>
        <ext uri="{3e2802c4-a4d2-4d8b-9148-e3be6c30e623}">
          <xlrd:rvb i="165"/>
        </ext>
      </extLst>
    </bk>
    <bk>
      <extLst>
        <ext uri="{3e2802c4-a4d2-4d8b-9148-e3be6c30e623}">
          <xlrd:rvb i="166"/>
        </ext>
      </extLst>
    </bk>
    <bk>
      <extLst>
        <ext uri="{3e2802c4-a4d2-4d8b-9148-e3be6c30e623}">
          <xlrd:rvb i="167"/>
        </ext>
      </extLst>
    </bk>
    <bk>
      <extLst>
        <ext uri="{3e2802c4-a4d2-4d8b-9148-e3be6c30e623}">
          <xlrd:rvb i="168"/>
        </ext>
      </extLst>
    </bk>
    <bk>
      <extLst>
        <ext uri="{3e2802c4-a4d2-4d8b-9148-e3be6c30e623}">
          <xlrd:rvb i="169"/>
        </ext>
      </extLst>
    </bk>
    <bk>
      <extLst>
        <ext uri="{3e2802c4-a4d2-4d8b-9148-e3be6c30e623}">
          <xlrd:rvb i="170"/>
        </ext>
      </extLst>
    </bk>
    <bk>
      <extLst>
        <ext uri="{3e2802c4-a4d2-4d8b-9148-e3be6c30e623}">
          <xlrd:rvb i="171"/>
        </ext>
      </extLst>
    </bk>
    <bk>
      <extLst>
        <ext uri="{3e2802c4-a4d2-4d8b-9148-e3be6c30e623}">
          <xlrd:rvb i="172"/>
        </ext>
      </extLst>
    </bk>
    <bk>
      <extLst>
        <ext uri="{3e2802c4-a4d2-4d8b-9148-e3be6c30e623}">
          <xlrd:rvb i="173"/>
        </ext>
      </extLst>
    </bk>
    <bk>
      <extLst>
        <ext uri="{3e2802c4-a4d2-4d8b-9148-e3be6c30e623}">
          <xlrd:rvb i="174"/>
        </ext>
      </extLst>
    </bk>
    <bk>
      <extLst>
        <ext uri="{3e2802c4-a4d2-4d8b-9148-e3be6c30e623}">
          <xlrd:rvb i="175"/>
        </ext>
      </extLst>
    </bk>
    <bk>
      <extLst>
        <ext uri="{3e2802c4-a4d2-4d8b-9148-e3be6c30e623}">
          <xlrd:rvb i="176"/>
        </ext>
      </extLst>
    </bk>
    <bk>
      <extLst>
        <ext uri="{3e2802c4-a4d2-4d8b-9148-e3be6c30e623}">
          <xlrd:rvb i="177"/>
        </ext>
      </extLst>
    </bk>
    <bk>
      <extLst>
        <ext uri="{3e2802c4-a4d2-4d8b-9148-e3be6c30e623}">
          <xlrd:rvb i="178"/>
        </ext>
      </extLst>
    </bk>
    <bk>
      <extLst>
        <ext uri="{3e2802c4-a4d2-4d8b-9148-e3be6c30e623}">
          <xlrd:rvb i="179"/>
        </ext>
      </extLst>
    </bk>
    <bk>
      <extLst>
        <ext uri="{3e2802c4-a4d2-4d8b-9148-e3be6c30e623}">
          <xlrd:rvb i="180"/>
        </ext>
      </extLst>
    </bk>
    <bk>
      <extLst>
        <ext uri="{3e2802c4-a4d2-4d8b-9148-e3be6c30e623}">
          <xlrd:rvb i="181"/>
        </ext>
      </extLst>
    </bk>
    <bk>
      <extLst>
        <ext uri="{3e2802c4-a4d2-4d8b-9148-e3be6c30e623}">
          <xlrd:rvb i="182"/>
        </ext>
      </extLst>
    </bk>
    <bk>
      <extLst>
        <ext uri="{3e2802c4-a4d2-4d8b-9148-e3be6c30e623}">
          <xlrd:rvb i="183"/>
        </ext>
      </extLst>
    </bk>
    <bk>
      <extLst>
        <ext uri="{3e2802c4-a4d2-4d8b-9148-e3be6c30e623}">
          <xlrd:rvb i="184"/>
        </ext>
      </extLst>
    </bk>
    <bk>
      <extLst>
        <ext uri="{3e2802c4-a4d2-4d8b-9148-e3be6c30e623}">
          <xlrd:rvb i="185"/>
        </ext>
      </extLst>
    </bk>
    <bk>
      <extLst>
        <ext uri="{3e2802c4-a4d2-4d8b-9148-e3be6c30e623}">
          <xlrd:rvb i="186"/>
        </ext>
      </extLst>
    </bk>
    <bk>
      <extLst>
        <ext uri="{3e2802c4-a4d2-4d8b-9148-e3be6c30e623}">
          <xlrd:rvb i="187"/>
        </ext>
      </extLst>
    </bk>
    <bk>
      <extLst>
        <ext uri="{3e2802c4-a4d2-4d8b-9148-e3be6c30e623}">
          <xlrd:rvb i="188"/>
        </ext>
      </extLst>
    </bk>
    <bk>
      <extLst>
        <ext uri="{3e2802c4-a4d2-4d8b-9148-e3be6c30e623}">
          <xlrd:rvb i="189"/>
        </ext>
      </extLst>
    </bk>
    <bk>
      <extLst>
        <ext uri="{3e2802c4-a4d2-4d8b-9148-e3be6c30e623}">
          <xlrd:rvb i="190"/>
        </ext>
      </extLst>
    </bk>
    <bk>
      <extLst>
        <ext uri="{3e2802c4-a4d2-4d8b-9148-e3be6c30e623}">
          <xlrd:rvb i="191"/>
        </ext>
      </extLst>
    </bk>
    <bk>
      <extLst>
        <ext uri="{3e2802c4-a4d2-4d8b-9148-e3be6c30e623}">
          <xlrd:rvb i="192"/>
        </ext>
      </extLst>
    </bk>
    <bk>
      <extLst>
        <ext uri="{3e2802c4-a4d2-4d8b-9148-e3be6c30e623}">
          <xlrd:rvb i="193"/>
        </ext>
      </extLst>
    </bk>
    <bk>
      <extLst>
        <ext uri="{3e2802c4-a4d2-4d8b-9148-e3be6c30e623}">
          <xlrd:rvb i="194"/>
        </ext>
      </extLst>
    </bk>
    <bk>
      <extLst>
        <ext uri="{3e2802c4-a4d2-4d8b-9148-e3be6c30e623}">
          <xlrd:rvb i="195"/>
        </ext>
      </extLst>
    </bk>
    <bk>
      <extLst>
        <ext uri="{3e2802c4-a4d2-4d8b-9148-e3be6c30e623}">
          <xlrd:rvb i="196"/>
        </ext>
      </extLst>
    </bk>
    <bk>
      <extLst>
        <ext uri="{3e2802c4-a4d2-4d8b-9148-e3be6c30e623}">
          <xlrd:rvb i="197"/>
        </ext>
      </extLst>
    </bk>
    <bk>
      <extLst>
        <ext uri="{3e2802c4-a4d2-4d8b-9148-e3be6c30e623}">
          <xlrd:rvb i="198"/>
        </ext>
      </extLst>
    </bk>
    <bk>
      <extLst>
        <ext uri="{3e2802c4-a4d2-4d8b-9148-e3be6c30e623}">
          <xlrd:rvb i="199"/>
        </ext>
      </extLst>
    </bk>
    <bk>
      <extLst>
        <ext uri="{3e2802c4-a4d2-4d8b-9148-e3be6c30e623}">
          <xlrd:rvb i="200"/>
        </ext>
      </extLst>
    </bk>
    <bk>
      <extLst>
        <ext uri="{3e2802c4-a4d2-4d8b-9148-e3be6c30e623}">
          <xlrd:rvb i="201"/>
        </ext>
      </extLst>
    </bk>
    <bk>
      <extLst>
        <ext uri="{3e2802c4-a4d2-4d8b-9148-e3be6c30e623}">
          <xlrd:rvb i="202"/>
        </ext>
      </extLst>
    </bk>
    <bk>
      <extLst>
        <ext uri="{3e2802c4-a4d2-4d8b-9148-e3be6c30e623}">
          <xlrd:rvb i="203"/>
        </ext>
      </extLst>
    </bk>
    <bk>
      <extLst>
        <ext uri="{3e2802c4-a4d2-4d8b-9148-e3be6c30e623}">
          <xlrd:rvb i="204"/>
        </ext>
      </extLst>
    </bk>
    <bk>
      <extLst>
        <ext uri="{3e2802c4-a4d2-4d8b-9148-e3be6c30e623}">
          <xlrd:rvb i="205"/>
        </ext>
      </extLst>
    </bk>
    <bk>
      <extLst>
        <ext uri="{3e2802c4-a4d2-4d8b-9148-e3be6c30e623}">
          <xlrd:rvb i="206"/>
        </ext>
      </extLst>
    </bk>
    <bk>
      <extLst>
        <ext uri="{3e2802c4-a4d2-4d8b-9148-e3be6c30e623}">
          <xlrd:rvb i="207"/>
        </ext>
      </extLst>
    </bk>
    <bk>
      <extLst>
        <ext uri="{3e2802c4-a4d2-4d8b-9148-e3be6c30e623}">
          <xlrd:rvb i="208"/>
        </ext>
      </extLst>
    </bk>
    <bk>
      <extLst>
        <ext uri="{3e2802c4-a4d2-4d8b-9148-e3be6c30e623}">
          <xlrd:rvb i="209"/>
        </ext>
      </extLst>
    </bk>
    <bk>
      <extLst>
        <ext uri="{3e2802c4-a4d2-4d8b-9148-e3be6c30e623}">
          <xlrd:rvb i="210"/>
        </ext>
      </extLst>
    </bk>
    <bk>
      <extLst>
        <ext uri="{3e2802c4-a4d2-4d8b-9148-e3be6c30e623}">
          <xlrd:rvb i="211"/>
        </ext>
      </extLst>
    </bk>
    <bk>
      <extLst>
        <ext uri="{3e2802c4-a4d2-4d8b-9148-e3be6c30e623}">
          <xlrd:rvb i="212"/>
        </ext>
      </extLst>
    </bk>
    <bk>
      <extLst>
        <ext uri="{3e2802c4-a4d2-4d8b-9148-e3be6c30e623}">
          <xlrd:rvb i="213"/>
        </ext>
      </extLst>
    </bk>
    <bk>
      <extLst>
        <ext uri="{3e2802c4-a4d2-4d8b-9148-e3be6c30e623}">
          <xlrd:rvb i="214"/>
        </ext>
      </extLst>
    </bk>
    <bk>
      <extLst>
        <ext uri="{3e2802c4-a4d2-4d8b-9148-e3be6c30e623}">
          <xlrd:rvb i="215"/>
        </ext>
      </extLst>
    </bk>
    <bk>
      <extLst>
        <ext uri="{3e2802c4-a4d2-4d8b-9148-e3be6c30e623}">
          <xlrd:rvb i="216"/>
        </ext>
      </extLst>
    </bk>
    <bk>
      <extLst>
        <ext uri="{3e2802c4-a4d2-4d8b-9148-e3be6c30e623}">
          <xlrd:rvb i="217"/>
        </ext>
      </extLst>
    </bk>
    <bk>
      <extLst>
        <ext uri="{3e2802c4-a4d2-4d8b-9148-e3be6c30e623}">
          <xlrd:rvb i="218"/>
        </ext>
      </extLst>
    </bk>
    <bk>
      <extLst>
        <ext uri="{3e2802c4-a4d2-4d8b-9148-e3be6c30e623}">
          <xlrd:rvb i="219"/>
        </ext>
      </extLst>
    </bk>
    <bk>
      <extLst>
        <ext uri="{3e2802c4-a4d2-4d8b-9148-e3be6c30e623}">
          <xlrd:rvb i="220"/>
        </ext>
      </extLst>
    </bk>
    <bk>
      <extLst>
        <ext uri="{3e2802c4-a4d2-4d8b-9148-e3be6c30e623}">
          <xlrd:rvb i="221"/>
        </ext>
      </extLst>
    </bk>
    <bk>
      <extLst>
        <ext uri="{3e2802c4-a4d2-4d8b-9148-e3be6c30e623}">
          <xlrd:rvb i="222"/>
        </ext>
      </extLst>
    </bk>
    <bk>
      <extLst>
        <ext uri="{3e2802c4-a4d2-4d8b-9148-e3be6c30e623}">
          <xlrd:rvb i="223"/>
        </ext>
      </extLst>
    </bk>
    <bk>
      <extLst>
        <ext uri="{3e2802c4-a4d2-4d8b-9148-e3be6c30e623}">
          <xlrd:rvb i="224"/>
        </ext>
      </extLst>
    </bk>
    <bk>
      <extLst>
        <ext uri="{3e2802c4-a4d2-4d8b-9148-e3be6c30e623}">
          <xlrd:rvb i="225"/>
        </ext>
      </extLst>
    </bk>
    <bk>
      <extLst>
        <ext uri="{3e2802c4-a4d2-4d8b-9148-e3be6c30e623}">
          <xlrd:rvb i="226"/>
        </ext>
      </extLst>
    </bk>
    <bk>
      <extLst>
        <ext uri="{3e2802c4-a4d2-4d8b-9148-e3be6c30e623}">
          <xlrd:rvb i="227"/>
        </ext>
      </extLst>
    </bk>
    <bk>
      <extLst>
        <ext uri="{3e2802c4-a4d2-4d8b-9148-e3be6c30e623}">
          <xlrd:rvb i="228"/>
        </ext>
      </extLst>
    </bk>
    <bk>
      <extLst>
        <ext uri="{3e2802c4-a4d2-4d8b-9148-e3be6c30e623}">
          <xlrd:rvb i="229"/>
        </ext>
      </extLst>
    </bk>
    <bk>
      <extLst>
        <ext uri="{3e2802c4-a4d2-4d8b-9148-e3be6c30e623}">
          <xlrd:rvb i="230"/>
        </ext>
      </extLst>
    </bk>
    <bk>
      <extLst>
        <ext uri="{3e2802c4-a4d2-4d8b-9148-e3be6c30e623}">
          <xlrd:rvb i="231"/>
        </ext>
      </extLst>
    </bk>
    <bk>
      <extLst>
        <ext uri="{3e2802c4-a4d2-4d8b-9148-e3be6c30e623}">
          <xlrd:rvb i="232"/>
        </ext>
      </extLst>
    </bk>
    <bk>
      <extLst>
        <ext uri="{3e2802c4-a4d2-4d8b-9148-e3be6c30e623}">
          <xlrd:rvb i="233"/>
        </ext>
      </extLst>
    </bk>
    <bk>
      <extLst>
        <ext uri="{3e2802c4-a4d2-4d8b-9148-e3be6c30e623}">
          <xlrd:rvb i="234"/>
        </ext>
      </extLst>
    </bk>
    <bk>
      <extLst>
        <ext uri="{3e2802c4-a4d2-4d8b-9148-e3be6c30e623}">
          <xlrd:rvb i="235"/>
        </ext>
      </extLst>
    </bk>
    <bk>
      <extLst>
        <ext uri="{3e2802c4-a4d2-4d8b-9148-e3be6c30e623}">
          <xlrd:rvb i="236"/>
        </ext>
      </extLst>
    </bk>
    <bk>
      <extLst>
        <ext uri="{3e2802c4-a4d2-4d8b-9148-e3be6c30e623}">
          <xlrd:rvb i="237"/>
        </ext>
      </extLst>
    </bk>
    <bk>
      <extLst>
        <ext uri="{3e2802c4-a4d2-4d8b-9148-e3be6c30e623}">
          <xlrd:rvb i="238"/>
        </ext>
      </extLst>
    </bk>
    <bk>
      <extLst>
        <ext uri="{3e2802c4-a4d2-4d8b-9148-e3be6c30e623}">
          <xlrd:rvb i="239"/>
        </ext>
      </extLst>
    </bk>
    <bk>
      <extLst>
        <ext uri="{3e2802c4-a4d2-4d8b-9148-e3be6c30e623}">
          <xlrd:rvb i="240"/>
        </ext>
      </extLst>
    </bk>
    <bk>
      <extLst>
        <ext uri="{3e2802c4-a4d2-4d8b-9148-e3be6c30e623}">
          <xlrd:rvb i="241"/>
        </ext>
      </extLst>
    </bk>
    <bk>
      <extLst>
        <ext uri="{3e2802c4-a4d2-4d8b-9148-e3be6c30e623}">
          <xlrd:rvb i="242"/>
        </ext>
      </extLst>
    </bk>
    <bk>
      <extLst>
        <ext uri="{3e2802c4-a4d2-4d8b-9148-e3be6c30e623}">
          <xlrd:rvb i="243"/>
        </ext>
      </extLst>
    </bk>
    <bk>
      <extLst>
        <ext uri="{3e2802c4-a4d2-4d8b-9148-e3be6c30e623}">
          <xlrd:rvb i="244"/>
        </ext>
      </extLst>
    </bk>
    <bk>
      <extLst>
        <ext uri="{3e2802c4-a4d2-4d8b-9148-e3be6c30e623}">
          <xlrd:rvb i="245"/>
        </ext>
      </extLst>
    </bk>
    <bk>
      <extLst>
        <ext uri="{3e2802c4-a4d2-4d8b-9148-e3be6c30e623}">
          <xlrd:rvb i="246"/>
        </ext>
      </extLst>
    </bk>
    <bk>
      <extLst>
        <ext uri="{3e2802c4-a4d2-4d8b-9148-e3be6c30e623}">
          <xlrd:rvb i="247"/>
        </ext>
      </extLst>
    </bk>
    <bk>
      <extLst>
        <ext uri="{3e2802c4-a4d2-4d8b-9148-e3be6c30e623}">
          <xlrd:rvb i="248"/>
        </ext>
      </extLst>
    </bk>
    <bk>
      <extLst>
        <ext uri="{3e2802c4-a4d2-4d8b-9148-e3be6c30e623}">
          <xlrd:rvb i="249"/>
        </ext>
      </extLst>
    </bk>
    <bk>
      <extLst>
        <ext uri="{3e2802c4-a4d2-4d8b-9148-e3be6c30e623}">
          <xlrd:rvb i="250"/>
        </ext>
      </extLst>
    </bk>
    <bk>
      <extLst>
        <ext uri="{3e2802c4-a4d2-4d8b-9148-e3be6c30e623}">
          <xlrd:rvb i="251"/>
        </ext>
      </extLst>
    </bk>
    <bk>
      <extLst>
        <ext uri="{3e2802c4-a4d2-4d8b-9148-e3be6c30e623}">
          <xlrd:rvb i="252"/>
        </ext>
      </extLst>
    </bk>
    <bk>
      <extLst>
        <ext uri="{3e2802c4-a4d2-4d8b-9148-e3be6c30e623}">
          <xlrd:rvb i="253"/>
        </ext>
      </extLst>
    </bk>
    <bk>
      <extLst>
        <ext uri="{3e2802c4-a4d2-4d8b-9148-e3be6c30e623}">
          <xlrd:rvb i="254"/>
        </ext>
      </extLst>
    </bk>
    <bk>
      <extLst>
        <ext uri="{3e2802c4-a4d2-4d8b-9148-e3be6c30e623}">
          <xlrd:rvb i="255"/>
        </ext>
      </extLst>
    </bk>
    <bk>
      <extLst>
        <ext uri="{3e2802c4-a4d2-4d8b-9148-e3be6c30e623}">
          <xlrd:rvb i="256"/>
        </ext>
      </extLst>
    </bk>
    <bk>
      <extLst>
        <ext uri="{3e2802c4-a4d2-4d8b-9148-e3be6c30e623}">
          <xlrd:rvb i="257"/>
        </ext>
      </extLst>
    </bk>
    <bk>
      <extLst>
        <ext uri="{3e2802c4-a4d2-4d8b-9148-e3be6c30e623}">
          <xlrd:rvb i="258"/>
        </ext>
      </extLst>
    </bk>
    <bk>
      <extLst>
        <ext uri="{3e2802c4-a4d2-4d8b-9148-e3be6c30e623}">
          <xlrd:rvb i="259"/>
        </ext>
      </extLst>
    </bk>
    <bk>
      <extLst>
        <ext uri="{3e2802c4-a4d2-4d8b-9148-e3be6c30e623}">
          <xlrd:rvb i="260"/>
        </ext>
      </extLst>
    </bk>
    <bk>
      <extLst>
        <ext uri="{3e2802c4-a4d2-4d8b-9148-e3be6c30e623}">
          <xlrd:rvb i="261"/>
        </ext>
      </extLst>
    </bk>
    <bk>
      <extLst>
        <ext uri="{3e2802c4-a4d2-4d8b-9148-e3be6c30e623}">
          <xlrd:rvb i="262"/>
        </ext>
      </extLst>
    </bk>
    <bk>
      <extLst>
        <ext uri="{3e2802c4-a4d2-4d8b-9148-e3be6c30e623}">
          <xlrd:rvb i="263"/>
        </ext>
      </extLst>
    </bk>
    <bk>
      <extLst>
        <ext uri="{3e2802c4-a4d2-4d8b-9148-e3be6c30e623}">
          <xlrd:rvb i="264"/>
        </ext>
      </extLst>
    </bk>
    <bk>
      <extLst>
        <ext uri="{3e2802c4-a4d2-4d8b-9148-e3be6c30e623}">
          <xlrd:rvb i="265"/>
        </ext>
      </extLst>
    </bk>
    <bk>
      <extLst>
        <ext uri="{3e2802c4-a4d2-4d8b-9148-e3be6c30e623}">
          <xlrd:rvb i="266"/>
        </ext>
      </extLst>
    </bk>
    <bk>
      <extLst>
        <ext uri="{3e2802c4-a4d2-4d8b-9148-e3be6c30e623}">
          <xlrd:rvb i="267"/>
        </ext>
      </extLst>
    </bk>
    <bk>
      <extLst>
        <ext uri="{3e2802c4-a4d2-4d8b-9148-e3be6c30e623}">
          <xlrd:rvb i="268"/>
        </ext>
      </extLst>
    </bk>
    <bk>
      <extLst>
        <ext uri="{3e2802c4-a4d2-4d8b-9148-e3be6c30e623}">
          <xlrd:rvb i="269"/>
        </ext>
      </extLst>
    </bk>
    <bk>
      <extLst>
        <ext uri="{3e2802c4-a4d2-4d8b-9148-e3be6c30e623}">
          <xlrd:rvb i="270"/>
        </ext>
      </extLst>
    </bk>
    <bk>
      <extLst>
        <ext uri="{3e2802c4-a4d2-4d8b-9148-e3be6c30e623}">
          <xlrd:rvb i="271"/>
        </ext>
      </extLst>
    </bk>
    <bk>
      <extLst>
        <ext uri="{3e2802c4-a4d2-4d8b-9148-e3be6c30e623}">
          <xlrd:rvb i="272"/>
        </ext>
      </extLst>
    </bk>
    <bk>
      <extLst>
        <ext uri="{3e2802c4-a4d2-4d8b-9148-e3be6c30e623}">
          <xlrd:rvb i="273"/>
        </ext>
      </extLst>
    </bk>
    <bk>
      <extLst>
        <ext uri="{3e2802c4-a4d2-4d8b-9148-e3be6c30e623}">
          <xlrd:rvb i="274"/>
        </ext>
      </extLst>
    </bk>
    <bk>
      <extLst>
        <ext uri="{3e2802c4-a4d2-4d8b-9148-e3be6c30e623}">
          <xlrd:rvb i="275"/>
        </ext>
      </extLst>
    </bk>
    <bk>
      <extLst>
        <ext uri="{3e2802c4-a4d2-4d8b-9148-e3be6c30e623}">
          <xlrd:rvb i="276"/>
        </ext>
      </extLst>
    </bk>
    <bk>
      <extLst>
        <ext uri="{3e2802c4-a4d2-4d8b-9148-e3be6c30e623}">
          <xlrd:rvb i="277"/>
        </ext>
      </extLst>
    </bk>
    <bk>
      <extLst>
        <ext uri="{3e2802c4-a4d2-4d8b-9148-e3be6c30e623}">
          <xlrd:rvb i="278"/>
        </ext>
      </extLst>
    </bk>
    <bk>
      <extLst>
        <ext uri="{3e2802c4-a4d2-4d8b-9148-e3be6c30e623}">
          <xlrd:rvb i="279"/>
        </ext>
      </extLst>
    </bk>
    <bk>
      <extLst>
        <ext uri="{3e2802c4-a4d2-4d8b-9148-e3be6c30e623}">
          <xlrd:rvb i="280"/>
        </ext>
      </extLst>
    </bk>
    <bk>
      <extLst>
        <ext uri="{3e2802c4-a4d2-4d8b-9148-e3be6c30e623}">
          <xlrd:rvb i="281"/>
        </ext>
      </extLst>
    </bk>
    <bk>
      <extLst>
        <ext uri="{3e2802c4-a4d2-4d8b-9148-e3be6c30e623}">
          <xlrd:rvb i="282"/>
        </ext>
      </extLst>
    </bk>
    <bk>
      <extLst>
        <ext uri="{3e2802c4-a4d2-4d8b-9148-e3be6c30e623}">
          <xlrd:rvb i="283"/>
        </ext>
      </extLst>
    </bk>
    <bk>
      <extLst>
        <ext uri="{3e2802c4-a4d2-4d8b-9148-e3be6c30e623}">
          <xlrd:rvb i="284"/>
        </ext>
      </extLst>
    </bk>
    <bk>
      <extLst>
        <ext uri="{3e2802c4-a4d2-4d8b-9148-e3be6c30e623}">
          <xlrd:rvb i="285"/>
        </ext>
      </extLst>
    </bk>
    <bk>
      <extLst>
        <ext uri="{3e2802c4-a4d2-4d8b-9148-e3be6c30e623}">
          <xlrd:rvb i="286"/>
        </ext>
      </extLst>
    </bk>
    <bk>
      <extLst>
        <ext uri="{3e2802c4-a4d2-4d8b-9148-e3be6c30e623}">
          <xlrd:rvb i="287"/>
        </ext>
      </extLst>
    </bk>
    <bk>
      <extLst>
        <ext uri="{3e2802c4-a4d2-4d8b-9148-e3be6c30e623}">
          <xlrd:rvb i="288"/>
        </ext>
      </extLst>
    </bk>
    <bk>
      <extLst>
        <ext uri="{3e2802c4-a4d2-4d8b-9148-e3be6c30e623}">
          <xlrd:rvb i="289"/>
        </ext>
      </extLst>
    </bk>
    <bk>
      <extLst>
        <ext uri="{3e2802c4-a4d2-4d8b-9148-e3be6c30e623}">
          <xlrd:rvb i="290"/>
        </ext>
      </extLst>
    </bk>
    <bk>
      <extLst>
        <ext uri="{3e2802c4-a4d2-4d8b-9148-e3be6c30e623}">
          <xlrd:rvb i="291"/>
        </ext>
      </extLst>
    </bk>
    <bk>
      <extLst>
        <ext uri="{3e2802c4-a4d2-4d8b-9148-e3be6c30e623}">
          <xlrd:rvb i="292"/>
        </ext>
      </extLst>
    </bk>
    <bk>
      <extLst>
        <ext uri="{3e2802c4-a4d2-4d8b-9148-e3be6c30e623}">
          <xlrd:rvb i="293"/>
        </ext>
      </extLst>
    </bk>
    <bk>
      <extLst>
        <ext uri="{3e2802c4-a4d2-4d8b-9148-e3be6c30e623}">
          <xlrd:rvb i="294"/>
        </ext>
      </extLst>
    </bk>
    <bk>
      <extLst>
        <ext uri="{3e2802c4-a4d2-4d8b-9148-e3be6c30e623}">
          <xlrd:rvb i="295"/>
        </ext>
      </extLst>
    </bk>
    <bk>
      <extLst>
        <ext uri="{3e2802c4-a4d2-4d8b-9148-e3be6c30e623}">
          <xlrd:rvb i="296"/>
        </ext>
      </extLst>
    </bk>
    <bk>
      <extLst>
        <ext uri="{3e2802c4-a4d2-4d8b-9148-e3be6c30e623}">
          <xlrd:rvb i="297"/>
        </ext>
      </extLst>
    </bk>
    <bk>
      <extLst>
        <ext uri="{3e2802c4-a4d2-4d8b-9148-e3be6c30e623}">
          <xlrd:rvb i="298"/>
        </ext>
      </extLst>
    </bk>
    <bk>
      <extLst>
        <ext uri="{3e2802c4-a4d2-4d8b-9148-e3be6c30e623}">
          <xlrd:rvb i="299"/>
        </ext>
      </extLst>
    </bk>
    <bk>
      <extLst>
        <ext uri="{3e2802c4-a4d2-4d8b-9148-e3be6c30e623}">
          <xlrd:rvb i="300"/>
        </ext>
      </extLst>
    </bk>
    <bk>
      <extLst>
        <ext uri="{3e2802c4-a4d2-4d8b-9148-e3be6c30e623}">
          <xlrd:rvb i="301"/>
        </ext>
      </extLst>
    </bk>
    <bk>
      <extLst>
        <ext uri="{3e2802c4-a4d2-4d8b-9148-e3be6c30e623}">
          <xlrd:rvb i="302"/>
        </ext>
      </extLst>
    </bk>
    <bk>
      <extLst>
        <ext uri="{3e2802c4-a4d2-4d8b-9148-e3be6c30e623}">
          <xlrd:rvb i="303"/>
        </ext>
      </extLst>
    </bk>
    <bk>
      <extLst>
        <ext uri="{3e2802c4-a4d2-4d8b-9148-e3be6c30e623}">
          <xlrd:rvb i="304"/>
        </ext>
      </extLst>
    </bk>
    <bk>
      <extLst>
        <ext uri="{3e2802c4-a4d2-4d8b-9148-e3be6c30e623}">
          <xlrd:rvb i="305"/>
        </ext>
      </extLst>
    </bk>
    <bk>
      <extLst>
        <ext uri="{3e2802c4-a4d2-4d8b-9148-e3be6c30e623}">
          <xlrd:rvb i="306"/>
        </ext>
      </extLst>
    </bk>
    <bk>
      <extLst>
        <ext uri="{3e2802c4-a4d2-4d8b-9148-e3be6c30e623}">
          <xlrd:rvb i="307"/>
        </ext>
      </extLst>
    </bk>
    <bk>
      <extLst>
        <ext uri="{3e2802c4-a4d2-4d8b-9148-e3be6c30e623}">
          <xlrd:rvb i="308"/>
        </ext>
      </extLst>
    </bk>
    <bk>
      <extLst>
        <ext uri="{3e2802c4-a4d2-4d8b-9148-e3be6c30e623}">
          <xlrd:rvb i="309"/>
        </ext>
      </extLst>
    </bk>
    <bk>
      <extLst>
        <ext uri="{3e2802c4-a4d2-4d8b-9148-e3be6c30e623}">
          <xlrd:rvb i="310"/>
        </ext>
      </extLst>
    </bk>
    <bk>
      <extLst>
        <ext uri="{3e2802c4-a4d2-4d8b-9148-e3be6c30e623}">
          <xlrd:rvb i="311"/>
        </ext>
      </extLst>
    </bk>
    <bk>
      <extLst>
        <ext uri="{3e2802c4-a4d2-4d8b-9148-e3be6c30e623}">
          <xlrd:rvb i="312"/>
        </ext>
      </extLst>
    </bk>
    <bk>
      <extLst>
        <ext uri="{3e2802c4-a4d2-4d8b-9148-e3be6c30e623}">
          <xlrd:rvb i="313"/>
        </ext>
      </extLst>
    </bk>
    <bk>
      <extLst>
        <ext uri="{3e2802c4-a4d2-4d8b-9148-e3be6c30e623}">
          <xlrd:rvb i="314"/>
        </ext>
      </extLst>
    </bk>
    <bk>
      <extLst>
        <ext uri="{3e2802c4-a4d2-4d8b-9148-e3be6c30e623}">
          <xlrd:rvb i="315"/>
        </ext>
      </extLst>
    </bk>
    <bk>
      <extLst>
        <ext uri="{3e2802c4-a4d2-4d8b-9148-e3be6c30e623}">
          <xlrd:rvb i="316"/>
        </ext>
      </extLst>
    </bk>
    <bk>
      <extLst>
        <ext uri="{3e2802c4-a4d2-4d8b-9148-e3be6c30e623}">
          <xlrd:rvb i="317"/>
        </ext>
      </extLst>
    </bk>
    <bk>
      <extLst>
        <ext uri="{3e2802c4-a4d2-4d8b-9148-e3be6c30e623}">
          <xlrd:rvb i="318"/>
        </ext>
      </extLst>
    </bk>
    <bk>
      <extLst>
        <ext uri="{3e2802c4-a4d2-4d8b-9148-e3be6c30e623}">
          <xlrd:rvb i="319"/>
        </ext>
      </extLst>
    </bk>
    <bk>
      <extLst>
        <ext uri="{3e2802c4-a4d2-4d8b-9148-e3be6c30e623}">
          <xlrd:rvb i="320"/>
        </ext>
      </extLst>
    </bk>
    <bk>
      <extLst>
        <ext uri="{3e2802c4-a4d2-4d8b-9148-e3be6c30e623}">
          <xlrd:rvb i="321"/>
        </ext>
      </extLst>
    </bk>
    <bk>
      <extLst>
        <ext uri="{3e2802c4-a4d2-4d8b-9148-e3be6c30e623}">
          <xlrd:rvb i="322"/>
        </ext>
      </extLst>
    </bk>
    <bk>
      <extLst>
        <ext uri="{3e2802c4-a4d2-4d8b-9148-e3be6c30e623}">
          <xlrd:rvb i="323"/>
        </ext>
      </extLst>
    </bk>
    <bk>
      <extLst>
        <ext uri="{3e2802c4-a4d2-4d8b-9148-e3be6c30e623}">
          <xlrd:rvb i="324"/>
        </ext>
      </extLst>
    </bk>
    <bk>
      <extLst>
        <ext uri="{3e2802c4-a4d2-4d8b-9148-e3be6c30e623}">
          <xlrd:rvb i="325"/>
        </ext>
      </extLst>
    </bk>
    <bk>
      <extLst>
        <ext uri="{3e2802c4-a4d2-4d8b-9148-e3be6c30e623}">
          <xlrd:rvb i="326"/>
        </ext>
      </extLst>
    </bk>
    <bk>
      <extLst>
        <ext uri="{3e2802c4-a4d2-4d8b-9148-e3be6c30e623}">
          <xlrd:rvb i="327"/>
        </ext>
      </extLst>
    </bk>
    <bk>
      <extLst>
        <ext uri="{3e2802c4-a4d2-4d8b-9148-e3be6c30e623}">
          <xlrd:rvb i="328"/>
        </ext>
      </extLst>
    </bk>
    <bk>
      <extLst>
        <ext uri="{3e2802c4-a4d2-4d8b-9148-e3be6c30e623}">
          <xlrd:rvb i="329"/>
        </ext>
      </extLst>
    </bk>
    <bk>
      <extLst>
        <ext uri="{3e2802c4-a4d2-4d8b-9148-e3be6c30e623}">
          <xlrd:rvb i="330"/>
        </ext>
      </extLst>
    </bk>
    <bk>
      <extLst>
        <ext uri="{3e2802c4-a4d2-4d8b-9148-e3be6c30e623}">
          <xlrd:rvb i="331"/>
        </ext>
      </extLst>
    </bk>
    <bk>
      <extLst>
        <ext uri="{3e2802c4-a4d2-4d8b-9148-e3be6c30e623}">
          <xlrd:rvb i="332"/>
        </ext>
      </extLst>
    </bk>
    <bk>
      <extLst>
        <ext uri="{3e2802c4-a4d2-4d8b-9148-e3be6c30e623}">
          <xlrd:rvb i="333"/>
        </ext>
      </extLst>
    </bk>
    <bk>
      <extLst>
        <ext uri="{3e2802c4-a4d2-4d8b-9148-e3be6c30e623}">
          <xlrd:rvb i="334"/>
        </ext>
      </extLst>
    </bk>
    <bk>
      <extLst>
        <ext uri="{3e2802c4-a4d2-4d8b-9148-e3be6c30e623}">
          <xlrd:rvb i="335"/>
        </ext>
      </extLst>
    </bk>
    <bk>
      <extLst>
        <ext uri="{3e2802c4-a4d2-4d8b-9148-e3be6c30e623}">
          <xlrd:rvb i="336"/>
        </ext>
      </extLst>
    </bk>
    <bk>
      <extLst>
        <ext uri="{3e2802c4-a4d2-4d8b-9148-e3be6c30e623}">
          <xlrd:rvb i="337"/>
        </ext>
      </extLst>
    </bk>
    <bk>
      <extLst>
        <ext uri="{3e2802c4-a4d2-4d8b-9148-e3be6c30e623}">
          <xlrd:rvb i="338"/>
        </ext>
      </extLst>
    </bk>
    <bk>
      <extLst>
        <ext uri="{3e2802c4-a4d2-4d8b-9148-e3be6c30e623}">
          <xlrd:rvb i="339"/>
        </ext>
      </extLst>
    </bk>
    <bk>
      <extLst>
        <ext uri="{3e2802c4-a4d2-4d8b-9148-e3be6c30e623}">
          <xlrd:rvb i="340"/>
        </ext>
      </extLst>
    </bk>
    <bk>
      <extLst>
        <ext uri="{3e2802c4-a4d2-4d8b-9148-e3be6c30e623}">
          <xlrd:rvb i="341"/>
        </ext>
      </extLst>
    </bk>
    <bk>
      <extLst>
        <ext uri="{3e2802c4-a4d2-4d8b-9148-e3be6c30e623}">
          <xlrd:rvb i="342"/>
        </ext>
      </extLst>
    </bk>
    <bk>
      <extLst>
        <ext uri="{3e2802c4-a4d2-4d8b-9148-e3be6c30e623}">
          <xlrd:rvb i="343"/>
        </ext>
      </extLst>
    </bk>
    <bk>
      <extLst>
        <ext uri="{3e2802c4-a4d2-4d8b-9148-e3be6c30e623}">
          <xlrd:rvb i="344"/>
        </ext>
      </extLst>
    </bk>
    <bk>
      <extLst>
        <ext uri="{3e2802c4-a4d2-4d8b-9148-e3be6c30e623}">
          <xlrd:rvb i="345"/>
        </ext>
      </extLst>
    </bk>
    <bk>
      <extLst>
        <ext uri="{3e2802c4-a4d2-4d8b-9148-e3be6c30e623}">
          <xlrd:rvb i="346"/>
        </ext>
      </extLst>
    </bk>
    <bk>
      <extLst>
        <ext uri="{3e2802c4-a4d2-4d8b-9148-e3be6c30e623}">
          <xlrd:rvb i="347"/>
        </ext>
      </extLst>
    </bk>
    <bk>
      <extLst>
        <ext uri="{3e2802c4-a4d2-4d8b-9148-e3be6c30e623}">
          <xlrd:rvb i="348"/>
        </ext>
      </extLst>
    </bk>
    <bk>
      <extLst>
        <ext uri="{3e2802c4-a4d2-4d8b-9148-e3be6c30e623}">
          <xlrd:rvb i="349"/>
        </ext>
      </extLst>
    </bk>
    <bk>
      <extLst>
        <ext uri="{3e2802c4-a4d2-4d8b-9148-e3be6c30e623}">
          <xlrd:rvb i="350"/>
        </ext>
      </extLst>
    </bk>
    <bk>
      <extLst>
        <ext uri="{3e2802c4-a4d2-4d8b-9148-e3be6c30e623}">
          <xlrd:rvb i="351"/>
        </ext>
      </extLst>
    </bk>
    <bk>
      <extLst>
        <ext uri="{3e2802c4-a4d2-4d8b-9148-e3be6c30e623}">
          <xlrd:rvb i="352"/>
        </ext>
      </extLst>
    </bk>
    <bk>
      <extLst>
        <ext uri="{3e2802c4-a4d2-4d8b-9148-e3be6c30e623}">
          <xlrd:rvb i="353"/>
        </ext>
      </extLst>
    </bk>
    <bk>
      <extLst>
        <ext uri="{3e2802c4-a4d2-4d8b-9148-e3be6c30e623}">
          <xlrd:rvb i="354"/>
        </ext>
      </extLst>
    </bk>
    <bk>
      <extLst>
        <ext uri="{3e2802c4-a4d2-4d8b-9148-e3be6c30e623}">
          <xlrd:rvb i="355"/>
        </ext>
      </extLst>
    </bk>
    <bk>
      <extLst>
        <ext uri="{3e2802c4-a4d2-4d8b-9148-e3be6c30e623}">
          <xlrd:rvb i="356"/>
        </ext>
      </extLst>
    </bk>
    <bk>
      <extLst>
        <ext uri="{3e2802c4-a4d2-4d8b-9148-e3be6c30e623}">
          <xlrd:rvb i="357"/>
        </ext>
      </extLst>
    </bk>
    <bk>
      <extLst>
        <ext uri="{3e2802c4-a4d2-4d8b-9148-e3be6c30e623}">
          <xlrd:rvb i="358"/>
        </ext>
      </extLst>
    </bk>
    <bk>
      <extLst>
        <ext uri="{3e2802c4-a4d2-4d8b-9148-e3be6c30e623}">
          <xlrd:rvb i="359"/>
        </ext>
      </extLst>
    </bk>
    <bk>
      <extLst>
        <ext uri="{3e2802c4-a4d2-4d8b-9148-e3be6c30e623}">
          <xlrd:rvb i="360"/>
        </ext>
      </extLst>
    </bk>
    <bk>
      <extLst>
        <ext uri="{3e2802c4-a4d2-4d8b-9148-e3be6c30e623}">
          <xlrd:rvb i="361"/>
        </ext>
      </extLst>
    </bk>
    <bk>
      <extLst>
        <ext uri="{3e2802c4-a4d2-4d8b-9148-e3be6c30e623}">
          <xlrd:rvb i="362"/>
        </ext>
      </extLst>
    </bk>
    <bk>
      <extLst>
        <ext uri="{3e2802c4-a4d2-4d8b-9148-e3be6c30e623}">
          <xlrd:rvb i="363"/>
        </ext>
      </extLst>
    </bk>
    <bk>
      <extLst>
        <ext uri="{3e2802c4-a4d2-4d8b-9148-e3be6c30e623}">
          <xlrd:rvb i="364"/>
        </ext>
      </extLst>
    </bk>
    <bk>
      <extLst>
        <ext uri="{3e2802c4-a4d2-4d8b-9148-e3be6c30e623}">
          <xlrd:rvb i="365"/>
        </ext>
      </extLst>
    </bk>
    <bk>
      <extLst>
        <ext uri="{3e2802c4-a4d2-4d8b-9148-e3be6c30e623}">
          <xlrd:rvb i="366"/>
        </ext>
      </extLst>
    </bk>
    <bk>
      <extLst>
        <ext uri="{3e2802c4-a4d2-4d8b-9148-e3be6c30e623}">
          <xlrd:rvb i="367"/>
        </ext>
      </extLst>
    </bk>
    <bk>
      <extLst>
        <ext uri="{3e2802c4-a4d2-4d8b-9148-e3be6c30e623}">
          <xlrd:rvb i="368"/>
        </ext>
      </extLst>
    </bk>
    <bk>
      <extLst>
        <ext uri="{3e2802c4-a4d2-4d8b-9148-e3be6c30e623}">
          <xlrd:rvb i="369"/>
        </ext>
      </extLst>
    </bk>
    <bk>
      <extLst>
        <ext uri="{3e2802c4-a4d2-4d8b-9148-e3be6c30e623}">
          <xlrd:rvb i="370"/>
        </ext>
      </extLst>
    </bk>
    <bk>
      <extLst>
        <ext uri="{3e2802c4-a4d2-4d8b-9148-e3be6c30e623}">
          <xlrd:rvb i="371"/>
        </ext>
      </extLst>
    </bk>
    <bk>
      <extLst>
        <ext uri="{3e2802c4-a4d2-4d8b-9148-e3be6c30e623}">
          <xlrd:rvb i="372"/>
        </ext>
      </extLst>
    </bk>
    <bk>
      <extLst>
        <ext uri="{3e2802c4-a4d2-4d8b-9148-e3be6c30e623}">
          <xlrd:rvb i="373"/>
        </ext>
      </extLst>
    </bk>
    <bk>
      <extLst>
        <ext uri="{3e2802c4-a4d2-4d8b-9148-e3be6c30e623}">
          <xlrd:rvb i="374"/>
        </ext>
      </extLst>
    </bk>
    <bk>
      <extLst>
        <ext uri="{3e2802c4-a4d2-4d8b-9148-e3be6c30e623}">
          <xlrd:rvb i="375"/>
        </ext>
      </extLst>
    </bk>
    <bk>
      <extLst>
        <ext uri="{3e2802c4-a4d2-4d8b-9148-e3be6c30e623}">
          <xlrd:rvb i="376"/>
        </ext>
      </extLst>
    </bk>
    <bk>
      <extLst>
        <ext uri="{3e2802c4-a4d2-4d8b-9148-e3be6c30e623}">
          <xlrd:rvb i="377"/>
        </ext>
      </extLst>
    </bk>
    <bk>
      <extLst>
        <ext uri="{3e2802c4-a4d2-4d8b-9148-e3be6c30e623}">
          <xlrd:rvb i="378"/>
        </ext>
      </extLst>
    </bk>
    <bk>
      <extLst>
        <ext uri="{3e2802c4-a4d2-4d8b-9148-e3be6c30e623}">
          <xlrd:rvb i="379"/>
        </ext>
      </extLst>
    </bk>
    <bk>
      <extLst>
        <ext uri="{3e2802c4-a4d2-4d8b-9148-e3be6c30e623}">
          <xlrd:rvb i="380"/>
        </ext>
      </extLst>
    </bk>
    <bk>
      <extLst>
        <ext uri="{3e2802c4-a4d2-4d8b-9148-e3be6c30e623}">
          <xlrd:rvb i="381"/>
        </ext>
      </extLst>
    </bk>
    <bk>
      <extLst>
        <ext uri="{3e2802c4-a4d2-4d8b-9148-e3be6c30e623}">
          <xlrd:rvb i="382"/>
        </ext>
      </extLst>
    </bk>
    <bk>
      <extLst>
        <ext uri="{3e2802c4-a4d2-4d8b-9148-e3be6c30e623}">
          <xlrd:rvb i="383"/>
        </ext>
      </extLst>
    </bk>
    <bk>
      <extLst>
        <ext uri="{3e2802c4-a4d2-4d8b-9148-e3be6c30e623}">
          <xlrd:rvb i="384"/>
        </ext>
      </extLst>
    </bk>
    <bk>
      <extLst>
        <ext uri="{3e2802c4-a4d2-4d8b-9148-e3be6c30e623}">
          <xlrd:rvb i="385"/>
        </ext>
      </extLst>
    </bk>
    <bk>
      <extLst>
        <ext uri="{3e2802c4-a4d2-4d8b-9148-e3be6c30e623}">
          <xlrd:rvb i="386"/>
        </ext>
      </extLst>
    </bk>
    <bk>
      <extLst>
        <ext uri="{3e2802c4-a4d2-4d8b-9148-e3be6c30e623}">
          <xlrd:rvb i="387"/>
        </ext>
      </extLst>
    </bk>
    <bk>
      <extLst>
        <ext uri="{3e2802c4-a4d2-4d8b-9148-e3be6c30e623}">
          <xlrd:rvb i="388"/>
        </ext>
      </extLst>
    </bk>
    <bk>
      <extLst>
        <ext uri="{3e2802c4-a4d2-4d8b-9148-e3be6c30e623}">
          <xlrd:rvb i="389"/>
        </ext>
      </extLst>
    </bk>
    <bk>
      <extLst>
        <ext uri="{3e2802c4-a4d2-4d8b-9148-e3be6c30e623}">
          <xlrd:rvb i="390"/>
        </ext>
      </extLst>
    </bk>
    <bk>
      <extLst>
        <ext uri="{3e2802c4-a4d2-4d8b-9148-e3be6c30e623}">
          <xlrd:rvb i="391"/>
        </ext>
      </extLst>
    </bk>
    <bk>
      <extLst>
        <ext uri="{3e2802c4-a4d2-4d8b-9148-e3be6c30e623}">
          <xlrd:rvb i="392"/>
        </ext>
      </extLst>
    </bk>
    <bk>
      <extLst>
        <ext uri="{3e2802c4-a4d2-4d8b-9148-e3be6c30e623}">
          <xlrd:rvb i="393"/>
        </ext>
      </extLst>
    </bk>
    <bk>
      <extLst>
        <ext uri="{3e2802c4-a4d2-4d8b-9148-e3be6c30e623}">
          <xlrd:rvb i="394"/>
        </ext>
      </extLst>
    </bk>
    <bk>
      <extLst>
        <ext uri="{3e2802c4-a4d2-4d8b-9148-e3be6c30e623}">
          <xlrd:rvb i="395"/>
        </ext>
      </extLst>
    </bk>
    <bk>
      <extLst>
        <ext uri="{3e2802c4-a4d2-4d8b-9148-e3be6c30e623}">
          <xlrd:rvb i="396"/>
        </ext>
      </extLst>
    </bk>
    <bk>
      <extLst>
        <ext uri="{3e2802c4-a4d2-4d8b-9148-e3be6c30e623}">
          <xlrd:rvb i="397"/>
        </ext>
      </extLst>
    </bk>
    <bk>
      <extLst>
        <ext uri="{3e2802c4-a4d2-4d8b-9148-e3be6c30e623}">
          <xlrd:rvb i="398"/>
        </ext>
      </extLst>
    </bk>
    <bk>
      <extLst>
        <ext uri="{3e2802c4-a4d2-4d8b-9148-e3be6c30e623}">
          <xlrd:rvb i="399"/>
        </ext>
      </extLst>
    </bk>
    <bk>
      <extLst>
        <ext uri="{3e2802c4-a4d2-4d8b-9148-e3be6c30e623}">
          <xlrd:rvb i="400"/>
        </ext>
      </extLst>
    </bk>
    <bk>
      <extLst>
        <ext uri="{3e2802c4-a4d2-4d8b-9148-e3be6c30e623}">
          <xlrd:rvb i="401"/>
        </ext>
      </extLst>
    </bk>
    <bk>
      <extLst>
        <ext uri="{3e2802c4-a4d2-4d8b-9148-e3be6c30e623}">
          <xlrd:rvb i="402"/>
        </ext>
      </extLst>
    </bk>
    <bk>
      <extLst>
        <ext uri="{3e2802c4-a4d2-4d8b-9148-e3be6c30e623}">
          <xlrd:rvb i="403"/>
        </ext>
      </extLst>
    </bk>
    <bk>
      <extLst>
        <ext uri="{3e2802c4-a4d2-4d8b-9148-e3be6c30e623}">
          <xlrd:rvb i="404"/>
        </ext>
      </extLst>
    </bk>
    <bk>
      <extLst>
        <ext uri="{3e2802c4-a4d2-4d8b-9148-e3be6c30e623}">
          <xlrd:rvb i="405"/>
        </ext>
      </extLst>
    </bk>
    <bk>
      <extLst>
        <ext uri="{3e2802c4-a4d2-4d8b-9148-e3be6c30e623}">
          <xlrd:rvb i="406"/>
        </ext>
      </extLst>
    </bk>
    <bk>
      <extLst>
        <ext uri="{3e2802c4-a4d2-4d8b-9148-e3be6c30e623}">
          <xlrd:rvb i="407"/>
        </ext>
      </extLst>
    </bk>
    <bk>
      <extLst>
        <ext uri="{3e2802c4-a4d2-4d8b-9148-e3be6c30e623}">
          <xlrd:rvb i="408"/>
        </ext>
      </extLst>
    </bk>
    <bk>
      <extLst>
        <ext uri="{3e2802c4-a4d2-4d8b-9148-e3be6c30e623}">
          <xlrd:rvb i="409"/>
        </ext>
      </extLst>
    </bk>
    <bk>
      <extLst>
        <ext uri="{3e2802c4-a4d2-4d8b-9148-e3be6c30e623}">
          <xlrd:rvb i="410"/>
        </ext>
      </extLst>
    </bk>
    <bk>
      <extLst>
        <ext uri="{3e2802c4-a4d2-4d8b-9148-e3be6c30e623}">
          <xlrd:rvb i="411"/>
        </ext>
      </extLst>
    </bk>
    <bk>
      <extLst>
        <ext uri="{3e2802c4-a4d2-4d8b-9148-e3be6c30e623}">
          <xlrd:rvb i="412"/>
        </ext>
      </extLst>
    </bk>
    <bk>
      <extLst>
        <ext uri="{3e2802c4-a4d2-4d8b-9148-e3be6c30e623}">
          <xlrd:rvb i="413"/>
        </ext>
      </extLst>
    </bk>
    <bk>
      <extLst>
        <ext uri="{3e2802c4-a4d2-4d8b-9148-e3be6c30e623}">
          <xlrd:rvb i="414"/>
        </ext>
      </extLst>
    </bk>
    <bk>
      <extLst>
        <ext uri="{3e2802c4-a4d2-4d8b-9148-e3be6c30e623}">
          <xlrd:rvb i="415"/>
        </ext>
      </extLst>
    </bk>
    <bk>
      <extLst>
        <ext uri="{3e2802c4-a4d2-4d8b-9148-e3be6c30e623}">
          <xlrd:rvb i="416"/>
        </ext>
      </extLst>
    </bk>
    <bk>
      <extLst>
        <ext uri="{3e2802c4-a4d2-4d8b-9148-e3be6c30e623}">
          <xlrd:rvb i="417"/>
        </ext>
      </extLst>
    </bk>
    <bk>
      <extLst>
        <ext uri="{3e2802c4-a4d2-4d8b-9148-e3be6c30e623}">
          <xlrd:rvb i="418"/>
        </ext>
      </extLst>
    </bk>
    <bk>
      <extLst>
        <ext uri="{3e2802c4-a4d2-4d8b-9148-e3be6c30e623}">
          <xlrd:rvb i="419"/>
        </ext>
      </extLst>
    </bk>
    <bk>
      <extLst>
        <ext uri="{3e2802c4-a4d2-4d8b-9148-e3be6c30e623}">
          <xlrd:rvb i="420"/>
        </ext>
      </extLst>
    </bk>
    <bk>
      <extLst>
        <ext uri="{3e2802c4-a4d2-4d8b-9148-e3be6c30e623}">
          <xlrd:rvb i="421"/>
        </ext>
      </extLst>
    </bk>
    <bk>
      <extLst>
        <ext uri="{3e2802c4-a4d2-4d8b-9148-e3be6c30e623}">
          <xlrd:rvb i="422"/>
        </ext>
      </extLst>
    </bk>
    <bk>
      <extLst>
        <ext uri="{3e2802c4-a4d2-4d8b-9148-e3be6c30e623}">
          <xlrd:rvb i="423"/>
        </ext>
      </extLst>
    </bk>
    <bk>
      <extLst>
        <ext uri="{3e2802c4-a4d2-4d8b-9148-e3be6c30e623}">
          <xlrd:rvb i="424"/>
        </ext>
      </extLst>
    </bk>
    <bk>
      <extLst>
        <ext uri="{3e2802c4-a4d2-4d8b-9148-e3be6c30e623}">
          <xlrd:rvb i="425"/>
        </ext>
      </extLst>
    </bk>
    <bk>
      <extLst>
        <ext uri="{3e2802c4-a4d2-4d8b-9148-e3be6c30e623}">
          <xlrd:rvb i="426"/>
        </ext>
      </extLst>
    </bk>
    <bk>
      <extLst>
        <ext uri="{3e2802c4-a4d2-4d8b-9148-e3be6c30e623}">
          <xlrd:rvb i="427"/>
        </ext>
      </extLst>
    </bk>
    <bk>
      <extLst>
        <ext uri="{3e2802c4-a4d2-4d8b-9148-e3be6c30e623}">
          <xlrd:rvb i="428"/>
        </ext>
      </extLst>
    </bk>
    <bk>
      <extLst>
        <ext uri="{3e2802c4-a4d2-4d8b-9148-e3be6c30e623}">
          <xlrd:rvb i="429"/>
        </ext>
      </extLst>
    </bk>
    <bk>
      <extLst>
        <ext uri="{3e2802c4-a4d2-4d8b-9148-e3be6c30e623}">
          <xlrd:rvb i="430"/>
        </ext>
      </extLst>
    </bk>
    <bk>
      <extLst>
        <ext uri="{3e2802c4-a4d2-4d8b-9148-e3be6c30e623}">
          <xlrd:rvb i="431"/>
        </ext>
      </extLst>
    </bk>
    <bk>
      <extLst>
        <ext uri="{3e2802c4-a4d2-4d8b-9148-e3be6c30e623}">
          <xlrd:rvb i="432"/>
        </ext>
      </extLst>
    </bk>
    <bk>
      <extLst>
        <ext uri="{3e2802c4-a4d2-4d8b-9148-e3be6c30e623}">
          <xlrd:rvb i="433"/>
        </ext>
      </extLst>
    </bk>
    <bk>
      <extLst>
        <ext uri="{3e2802c4-a4d2-4d8b-9148-e3be6c30e623}">
          <xlrd:rvb i="434"/>
        </ext>
      </extLst>
    </bk>
    <bk>
      <extLst>
        <ext uri="{3e2802c4-a4d2-4d8b-9148-e3be6c30e623}">
          <xlrd:rvb i="435"/>
        </ext>
      </extLst>
    </bk>
    <bk>
      <extLst>
        <ext uri="{3e2802c4-a4d2-4d8b-9148-e3be6c30e623}">
          <xlrd:rvb i="436"/>
        </ext>
      </extLst>
    </bk>
    <bk>
      <extLst>
        <ext uri="{3e2802c4-a4d2-4d8b-9148-e3be6c30e623}">
          <xlrd:rvb i="437"/>
        </ext>
      </extLst>
    </bk>
    <bk>
      <extLst>
        <ext uri="{3e2802c4-a4d2-4d8b-9148-e3be6c30e623}">
          <xlrd:rvb i="438"/>
        </ext>
      </extLst>
    </bk>
    <bk>
      <extLst>
        <ext uri="{3e2802c4-a4d2-4d8b-9148-e3be6c30e623}">
          <xlrd:rvb i="439"/>
        </ext>
      </extLst>
    </bk>
    <bk>
      <extLst>
        <ext uri="{3e2802c4-a4d2-4d8b-9148-e3be6c30e623}">
          <xlrd:rvb i="440"/>
        </ext>
      </extLst>
    </bk>
    <bk>
      <extLst>
        <ext uri="{3e2802c4-a4d2-4d8b-9148-e3be6c30e623}">
          <xlrd:rvb i="441"/>
        </ext>
      </extLst>
    </bk>
    <bk>
      <extLst>
        <ext uri="{3e2802c4-a4d2-4d8b-9148-e3be6c30e623}">
          <xlrd:rvb i="442"/>
        </ext>
      </extLst>
    </bk>
    <bk>
      <extLst>
        <ext uri="{3e2802c4-a4d2-4d8b-9148-e3be6c30e623}">
          <xlrd:rvb i="443"/>
        </ext>
      </extLst>
    </bk>
    <bk>
      <extLst>
        <ext uri="{3e2802c4-a4d2-4d8b-9148-e3be6c30e623}">
          <xlrd:rvb i="444"/>
        </ext>
      </extLst>
    </bk>
    <bk>
      <extLst>
        <ext uri="{3e2802c4-a4d2-4d8b-9148-e3be6c30e623}">
          <xlrd:rvb i="445"/>
        </ext>
      </extLst>
    </bk>
    <bk>
      <extLst>
        <ext uri="{3e2802c4-a4d2-4d8b-9148-e3be6c30e623}">
          <xlrd:rvb i="446"/>
        </ext>
      </extLst>
    </bk>
    <bk>
      <extLst>
        <ext uri="{3e2802c4-a4d2-4d8b-9148-e3be6c30e623}">
          <xlrd:rvb i="447"/>
        </ext>
      </extLst>
    </bk>
    <bk>
      <extLst>
        <ext uri="{3e2802c4-a4d2-4d8b-9148-e3be6c30e623}">
          <xlrd:rvb i="448"/>
        </ext>
      </extLst>
    </bk>
    <bk>
      <extLst>
        <ext uri="{3e2802c4-a4d2-4d8b-9148-e3be6c30e623}">
          <xlrd:rvb i="449"/>
        </ext>
      </extLst>
    </bk>
    <bk>
      <extLst>
        <ext uri="{3e2802c4-a4d2-4d8b-9148-e3be6c30e623}">
          <xlrd:rvb i="450"/>
        </ext>
      </extLst>
    </bk>
    <bk>
      <extLst>
        <ext uri="{3e2802c4-a4d2-4d8b-9148-e3be6c30e623}">
          <xlrd:rvb i="451"/>
        </ext>
      </extLst>
    </bk>
    <bk>
      <extLst>
        <ext uri="{3e2802c4-a4d2-4d8b-9148-e3be6c30e623}">
          <xlrd:rvb i="452"/>
        </ext>
      </extLst>
    </bk>
    <bk>
      <extLst>
        <ext uri="{3e2802c4-a4d2-4d8b-9148-e3be6c30e623}">
          <xlrd:rvb i="453"/>
        </ext>
      </extLst>
    </bk>
    <bk>
      <extLst>
        <ext uri="{3e2802c4-a4d2-4d8b-9148-e3be6c30e623}">
          <xlrd:rvb i="454"/>
        </ext>
      </extLst>
    </bk>
    <bk>
      <extLst>
        <ext uri="{3e2802c4-a4d2-4d8b-9148-e3be6c30e623}">
          <xlrd:rvb i="455"/>
        </ext>
      </extLst>
    </bk>
    <bk>
      <extLst>
        <ext uri="{3e2802c4-a4d2-4d8b-9148-e3be6c30e623}">
          <xlrd:rvb i="456"/>
        </ext>
      </extLst>
    </bk>
    <bk>
      <extLst>
        <ext uri="{3e2802c4-a4d2-4d8b-9148-e3be6c30e623}">
          <xlrd:rvb i="457"/>
        </ext>
      </extLst>
    </bk>
    <bk>
      <extLst>
        <ext uri="{3e2802c4-a4d2-4d8b-9148-e3be6c30e623}">
          <xlrd:rvb i="458"/>
        </ext>
      </extLst>
    </bk>
    <bk>
      <extLst>
        <ext uri="{3e2802c4-a4d2-4d8b-9148-e3be6c30e623}">
          <xlrd:rvb i="459"/>
        </ext>
      </extLst>
    </bk>
    <bk>
      <extLst>
        <ext uri="{3e2802c4-a4d2-4d8b-9148-e3be6c30e623}">
          <xlrd:rvb i="460"/>
        </ext>
      </extLst>
    </bk>
    <bk>
      <extLst>
        <ext uri="{3e2802c4-a4d2-4d8b-9148-e3be6c30e623}">
          <xlrd:rvb i="461"/>
        </ext>
      </extLst>
    </bk>
    <bk>
      <extLst>
        <ext uri="{3e2802c4-a4d2-4d8b-9148-e3be6c30e623}">
          <xlrd:rvb i="462"/>
        </ext>
      </extLst>
    </bk>
    <bk>
      <extLst>
        <ext uri="{3e2802c4-a4d2-4d8b-9148-e3be6c30e623}">
          <xlrd:rvb i="463"/>
        </ext>
      </extLst>
    </bk>
    <bk>
      <extLst>
        <ext uri="{3e2802c4-a4d2-4d8b-9148-e3be6c30e623}">
          <xlrd:rvb i="464"/>
        </ext>
      </extLst>
    </bk>
    <bk>
      <extLst>
        <ext uri="{3e2802c4-a4d2-4d8b-9148-e3be6c30e623}">
          <xlrd:rvb i="465"/>
        </ext>
      </extLst>
    </bk>
    <bk>
      <extLst>
        <ext uri="{3e2802c4-a4d2-4d8b-9148-e3be6c30e623}">
          <xlrd:rvb i="466"/>
        </ext>
      </extLst>
    </bk>
    <bk>
      <extLst>
        <ext uri="{3e2802c4-a4d2-4d8b-9148-e3be6c30e623}">
          <xlrd:rvb i="467"/>
        </ext>
      </extLst>
    </bk>
    <bk>
      <extLst>
        <ext uri="{3e2802c4-a4d2-4d8b-9148-e3be6c30e623}">
          <xlrd:rvb i="468"/>
        </ext>
      </extLst>
    </bk>
    <bk>
      <extLst>
        <ext uri="{3e2802c4-a4d2-4d8b-9148-e3be6c30e623}">
          <xlrd:rvb i="469"/>
        </ext>
      </extLst>
    </bk>
    <bk>
      <extLst>
        <ext uri="{3e2802c4-a4d2-4d8b-9148-e3be6c30e623}">
          <xlrd:rvb i="470"/>
        </ext>
      </extLst>
    </bk>
    <bk>
      <extLst>
        <ext uri="{3e2802c4-a4d2-4d8b-9148-e3be6c30e623}">
          <xlrd:rvb i="471"/>
        </ext>
      </extLst>
    </bk>
    <bk>
      <extLst>
        <ext uri="{3e2802c4-a4d2-4d8b-9148-e3be6c30e623}">
          <xlrd:rvb i="472"/>
        </ext>
      </extLst>
    </bk>
    <bk>
      <extLst>
        <ext uri="{3e2802c4-a4d2-4d8b-9148-e3be6c30e623}">
          <xlrd:rvb i="473"/>
        </ext>
      </extLst>
    </bk>
    <bk>
      <extLst>
        <ext uri="{3e2802c4-a4d2-4d8b-9148-e3be6c30e623}">
          <xlrd:rvb i="474"/>
        </ext>
      </extLst>
    </bk>
    <bk>
      <extLst>
        <ext uri="{3e2802c4-a4d2-4d8b-9148-e3be6c30e623}">
          <xlrd:rvb i="475"/>
        </ext>
      </extLst>
    </bk>
    <bk>
      <extLst>
        <ext uri="{3e2802c4-a4d2-4d8b-9148-e3be6c30e623}">
          <xlrd:rvb i="476"/>
        </ext>
      </extLst>
    </bk>
    <bk>
      <extLst>
        <ext uri="{3e2802c4-a4d2-4d8b-9148-e3be6c30e623}">
          <xlrd:rvb i="477"/>
        </ext>
      </extLst>
    </bk>
    <bk>
      <extLst>
        <ext uri="{3e2802c4-a4d2-4d8b-9148-e3be6c30e623}">
          <xlrd:rvb i="478"/>
        </ext>
      </extLst>
    </bk>
    <bk>
      <extLst>
        <ext uri="{3e2802c4-a4d2-4d8b-9148-e3be6c30e623}">
          <xlrd:rvb i="479"/>
        </ext>
      </extLst>
    </bk>
    <bk>
      <extLst>
        <ext uri="{3e2802c4-a4d2-4d8b-9148-e3be6c30e623}">
          <xlrd:rvb i="480"/>
        </ext>
      </extLst>
    </bk>
    <bk>
      <extLst>
        <ext uri="{3e2802c4-a4d2-4d8b-9148-e3be6c30e623}">
          <xlrd:rvb i="481"/>
        </ext>
      </extLst>
    </bk>
    <bk>
      <extLst>
        <ext uri="{3e2802c4-a4d2-4d8b-9148-e3be6c30e623}">
          <xlrd:rvb i="482"/>
        </ext>
      </extLst>
    </bk>
    <bk>
      <extLst>
        <ext uri="{3e2802c4-a4d2-4d8b-9148-e3be6c30e623}">
          <xlrd:rvb i="483"/>
        </ext>
      </extLst>
    </bk>
    <bk>
      <extLst>
        <ext uri="{3e2802c4-a4d2-4d8b-9148-e3be6c30e623}">
          <xlrd:rvb i="484"/>
        </ext>
      </extLst>
    </bk>
    <bk>
      <extLst>
        <ext uri="{3e2802c4-a4d2-4d8b-9148-e3be6c30e623}">
          <xlrd:rvb i="485"/>
        </ext>
      </extLst>
    </bk>
    <bk>
      <extLst>
        <ext uri="{3e2802c4-a4d2-4d8b-9148-e3be6c30e623}">
          <xlrd:rvb i="486"/>
        </ext>
      </extLst>
    </bk>
    <bk>
      <extLst>
        <ext uri="{3e2802c4-a4d2-4d8b-9148-e3be6c30e623}">
          <xlrd:rvb i="487"/>
        </ext>
      </extLst>
    </bk>
    <bk>
      <extLst>
        <ext uri="{3e2802c4-a4d2-4d8b-9148-e3be6c30e623}">
          <xlrd:rvb i="488"/>
        </ext>
      </extLst>
    </bk>
    <bk>
      <extLst>
        <ext uri="{3e2802c4-a4d2-4d8b-9148-e3be6c30e623}">
          <xlrd:rvb i="489"/>
        </ext>
      </extLst>
    </bk>
    <bk>
      <extLst>
        <ext uri="{3e2802c4-a4d2-4d8b-9148-e3be6c30e623}">
          <xlrd:rvb i="490"/>
        </ext>
      </extLst>
    </bk>
    <bk>
      <extLst>
        <ext uri="{3e2802c4-a4d2-4d8b-9148-e3be6c30e623}">
          <xlrd:rvb i="491"/>
        </ext>
      </extLst>
    </bk>
    <bk>
      <extLst>
        <ext uri="{3e2802c4-a4d2-4d8b-9148-e3be6c30e623}">
          <xlrd:rvb i="492"/>
        </ext>
      </extLst>
    </bk>
    <bk>
      <extLst>
        <ext uri="{3e2802c4-a4d2-4d8b-9148-e3be6c30e623}">
          <xlrd:rvb i="493"/>
        </ext>
      </extLst>
    </bk>
    <bk>
      <extLst>
        <ext uri="{3e2802c4-a4d2-4d8b-9148-e3be6c30e623}">
          <xlrd:rvb i="494"/>
        </ext>
      </extLst>
    </bk>
    <bk>
      <extLst>
        <ext uri="{3e2802c4-a4d2-4d8b-9148-e3be6c30e623}">
          <xlrd:rvb i="495"/>
        </ext>
      </extLst>
    </bk>
    <bk>
      <extLst>
        <ext uri="{3e2802c4-a4d2-4d8b-9148-e3be6c30e623}">
          <xlrd:rvb i="496"/>
        </ext>
      </extLst>
    </bk>
    <bk>
      <extLst>
        <ext uri="{3e2802c4-a4d2-4d8b-9148-e3be6c30e623}">
          <xlrd:rvb i="497"/>
        </ext>
      </extLst>
    </bk>
    <bk>
      <extLst>
        <ext uri="{3e2802c4-a4d2-4d8b-9148-e3be6c30e623}">
          <xlrd:rvb i="498"/>
        </ext>
      </extLst>
    </bk>
    <bk>
      <extLst>
        <ext uri="{3e2802c4-a4d2-4d8b-9148-e3be6c30e623}">
          <xlrd:rvb i="499"/>
        </ext>
      </extLst>
    </bk>
    <bk>
      <extLst>
        <ext uri="{3e2802c4-a4d2-4d8b-9148-e3be6c30e623}">
          <xlrd:rvb i="500"/>
        </ext>
      </extLst>
    </bk>
    <bk>
      <extLst>
        <ext uri="{3e2802c4-a4d2-4d8b-9148-e3be6c30e623}">
          <xlrd:rvb i="501"/>
        </ext>
      </extLst>
    </bk>
    <bk>
      <extLst>
        <ext uri="{3e2802c4-a4d2-4d8b-9148-e3be6c30e623}">
          <xlrd:rvb i="502"/>
        </ext>
      </extLst>
    </bk>
    <bk>
      <extLst>
        <ext uri="{3e2802c4-a4d2-4d8b-9148-e3be6c30e623}">
          <xlrd:rvb i="503"/>
        </ext>
      </extLst>
    </bk>
    <bk>
      <extLst>
        <ext uri="{3e2802c4-a4d2-4d8b-9148-e3be6c30e623}">
          <xlrd:rvb i="504"/>
        </ext>
      </extLst>
    </bk>
    <bk>
      <extLst>
        <ext uri="{3e2802c4-a4d2-4d8b-9148-e3be6c30e623}">
          <xlrd:rvb i="505"/>
        </ext>
      </extLst>
    </bk>
    <bk>
      <extLst>
        <ext uri="{3e2802c4-a4d2-4d8b-9148-e3be6c30e623}">
          <xlrd:rvb i="506"/>
        </ext>
      </extLst>
    </bk>
    <bk>
      <extLst>
        <ext uri="{3e2802c4-a4d2-4d8b-9148-e3be6c30e623}">
          <xlrd:rvb i="507"/>
        </ext>
      </extLst>
    </bk>
    <bk>
      <extLst>
        <ext uri="{3e2802c4-a4d2-4d8b-9148-e3be6c30e623}">
          <xlrd:rvb i="508"/>
        </ext>
      </extLst>
    </bk>
    <bk>
      <extLst>
        <ext uri="{3e2802c4-a4d2-4d8b-9148-e3be6c30e623}">
          <xlrd:rvb i="509"/>
        </ext>
      </extLst>
    </bk>
    <bk>
      <extLst>
        <ext uri="{3e2802c4-a4d2-4d8b-9148-e3be6c30e623}">
          <xlrd:rvb i="510"/>
        </ext>
      </extLst>
    </bk>
    <bk>
      <extLst>
        <ext uri="{3e2802c4-a4d2-4d8b-9148-e3be6c30e623}">
          <xlrd:rvb i="511"/>
        </ext>
      </extLst>
    </bk>
    <bk>
      <extLst>
        <ext uri="{3e2802c4-a4d2-4d8b-9148-e3be6c30e623}">
          <xlrd:rvb i="512"/>
        </ext>
      </extLst>
    </bk>
    <bk>
      <extLst>
        <ext uri="{3e2802c4-a4d2-4d8b-9148-e3be6c30e623}">
          <xlrd:rvb i="513"/>
        </ext>
      </extLst>
    </bk>
    <bk>
      <extLst>
        <ext uri="{3e2802c4-a4d2-4d8b-9148-e3be6c30e623}">
          <xlrd:rvb i="514"/>
        </ext>
      </extLst>
    </bk>
    <bk>
      <extLst>
        <ext uri="{3e2802c4-a4d2-4d8b-9148-e3be6c30e623}">
          <xlrd:rvb i="515"/>
        </ext>
      </extLst>
    </bk>
    <bk>
      <extLst>
        <ext uri="{3e2802c4-a4d2-4d8b-9148-e3be6c30e623}">
          <xlrd:rvb i="516"/>
        </ext>
      </extLst>
    </bk>
    <bk>
      <extLst>
        <ext uri="{3e2802c4-a4d2-4d8b-9148-e3be6c30e623}">
          <xlrd:rvb i="517"/>
        </ext>
      </extLst>
    </bk>
    <bk>
      <extLst>
        <ext uri="{3e2802c4-a4d2-4d8b-9148-e3be6c30e623}">
          <xlrd:rvb i="518"/>
        </ext>
      </extLst>
    </bk>
    <bk>
      <extLst>
        <ext uri="{3e2802c4-a4d2-4d8b-9148-e3be6c30e623}">
          <xlrd:rvb i="519"/>
        </ext>
      </extLst>
    </bk>
    <bk>
      <extLst>
        <ext uri="{3e2802c4-a4d2-4d8b-9148-e3be6c30e623}">
          <xlrd:rvb i="520"/>
        </ext>
      </extLst>
    </bk>
    <bk>
      <extLst>
        <ext uri="{3e2802c4-a4d2-4d8b-9148-e3be6c30e623}">
          <xlrd:rvb i="521"/>
        </ext>
      </extLst>
    </bk>
    <bk>
      <extLst>
        <ext uri="{3e2802c4-a4d2-4d8b-9148-e3be6c30e623}">
          <xlrd:rvb i="522"/>
        </ext>
      </extLst>
    </bk>
    <bk>
      <extLst>
        <ext uri="{3e2802c4-a4d2-4d8b-9148-e3be6c30e623}">
          <xlrd:rvb i="523"/>
        </ext>
      </extLst>
    </bk>
    <bk>
      <extLst>
        <ext uri="{3e2802c4-a4d2-4d8b-9148-e3be6c30e623}">
          <xlrd:rvb i="524"/>
        </ext>
      </extLst>
    </bk>
    <bk>
      <extLst>
        <ext uri="{3e2802c4-a4d2-4d8b-9148-e3be6c30e623}">
          <xlrd:rvb i="525"/>
        </ext>
      </extLst>
    </bk>
    <bk>
      <extLst>
        <ext uri="{3e2802c4-a4d2-4d8b-9148-e3be6c30e623}">
          <xlrd:rvb i="526"/>
        </ext>
      </extLst>
    </bk>
    <bk>
      <extLst>
        <ext uri="{3e2802c4-a4d2-4d8b-9148-e3be6c30e623}">
          <xlrd:rvb i="527"/>
        </ext>
      </extLst>
    </bk>
    <bk>
      <extLst>
        <ext uri="{3e2802c4-a4d2-4d8b-9148-e3be6c30e623}">
          <xlrd:rvb i="528"/>
        </ext>
      </extLst>
    </bk>
    <bk>
      <extLst>
        <ext uri="{3e2802c4-a4d2-4d8b-9148-e3be6c30e623}">
          <xlrd:rvb i="529"/>
        </ext>
      </extLst>
    </bk>
    <bk>
      <extLst>
        <ext uri="{3e2802c4-a4d2-4d8b-9148-e3be6c30e623}">
          <xlrd:rvb i="530"/>
        </ext>
      </extLst>
    </bk>
    <bk>
      <extLst>
        <ext uri="{3e2802c4-a4d2-4d8b-9148-e3be6c30e623}">
          <xlrd:rvb i="531"/>
        </ext>
      </extLst>
    </bk>
    <bk>
      <extLst>
        <ext uri="{3e2802c4-a4d2-4d8b-9148-e3be6c30e623}">
          <xlrd:rvb i="532"/>
        </ext>
      </extLst>
    </bk>
    <bk>
      <extLst>
        <ext uri="{3e2802c4-a4d2-4d8b-9148-e3be6c30e623}">
          <xlrd:rvb i="533"/>
        </ext>
      </extLst>
    </bk>
    <bk>
      <extLst>
        <ext uri="{3e2802c4-a4d2-4d8b-9148-e3be6c30e623}">
          <xlrd:rvb i="534"/>
        </ext>
      </extLst>
    </bk>
    <bk>
      <extLst>
        <ext uri="{3e2802c4-a4d2-4d8b-9148-e3be6c30e623}">
          <xlrd:rvb i="535"/>
        </ext>
      </extLst>
    </bk>
    <bk>
      <extLst>
        <ext uri="{3e2802c4-a4d2-4d8b-9148-e3be6c30e623}">
          <xlrd:rvb i="536"/>
        </ext>
      </extLst>
    </bk>
    <bk>
      <extLst>
        <ext uri="{3e2802c4-a4d2-4d8b-9148-e3be6c30e623}">
          <xlrd:rvb i="537"/>
        </ext>
      </extLst>
    </bk>
    <bk>
      <extLst>
        <ext uri="{3e2802c4-a4d2-4d8b-9148-e3be6c30e623}">
          <xlrd:rvb i="538"/>
        </ext>
      </extLst>
    </bk>
    <bk>
      <extLst>
        <ext uri="{3e2802c4-a4d2-4d8b-9148-e3be6c30e623}">
          <xlrd:rvb i="539"/>
        </ext>
      </extLst>
    </bk>
    <bk>
      <extLst>
        <ext uri="{3e2802c4-a4d2-4d8b-9148-e3be6c30e623}">
          <xlrd:rvb i="540"/>
        </ext>
      </extLst>
    </bk>
    <bk>
      <extLst>
        <ext uri="{3e2802c4-a4d2-4d8b-9148-e3be6c30e623}">
          <xlrd:rvb i="541"/>
        </ext>
      </extLst>
    </bk>
    <bk>
      <extLst>
        <ext uri="{3e2802c4-a4d2-4d8b-9148-e3be6c30e623}">
          <xlrd:rvb i="542"/>
        </ext>
      </extLst>
    </bk>
    <bk>
      <extLst>
        <ext uri="{3e2802c4-a4d2-4d8b-9148-e3be6c30e623}">
          <xlrd:rvb i="543"/>
        </ext>
      </extLst>
    </bk>
    <bk>
      <extLst>
        <ext uri="{3e2802c4-a4d2-4d8b-9148-e3be6c30e623}">
          <xlrd:rvb i="544"/>
        </ext>
      </extLst>
    </bk>
    <bk>
      <extLst>
        <ext uri="{3e2802c4-a4d2-4d8b-9148-e3be6c30e623}">
          <xlrd:rvb i="545"/>
        </ext>
      </extLst>
    </bk>
    <bk>
      <extLst>
        <ext uri="{3e2802c4-a4d2-4d8b-9148-e3be6c30e623}">
          <xlrd:rvb i="546"/>
        </ext>
      </extLst>
    </bk>
    <bk>
      <extLst>
        <ext uri="{3e2802c4-a4d2-4d8b-9148-e3be6c30e623}">
          <xlrd:rvb i="547"/>
        </ext>
      </extLst>
    </bk>
    <bk>
      <extLst>
        <ext uri="{3e2802c4-a4d2-4d8b-9148-e3be6c30e623}">
          <xlrd:rvb i="548"/>
        </ext>
      </extLst>
    </bk>
    <bk>
      <extLst>
        <ext uri="{3e2802c4-a4d2-4d8b-9148-e3be6c30e623}">
          <xlrd:rvb i="549"/>
        </ext>
      </extLst>
    </bk>
    <bk>
      <extLst>
        <ext uri="{3e2802c4-a4d2-4d8b-9148-e3be6c30e623}">
          <xlrd:rvb i="550"/>
        </ext>
      </extLst>
    </bk>
    <bk>
      <extLst>
        <ext uri="{3e2802c4-a4d2-4d8b-9148-e3be6c30e623}">
          <xlrd:rvb i="551"/>
        </ext>
      </extLst>
    </bk>
    <bk>
      <extLst>
        <ext uri="{3e2802c4-a4d2-4d8b-9148-e3be6c30e623}">
          <xlrd:rvb i="552"/>
        </ext>
      </extLst>
    </bk>
    <bk>
      <extLst>
        <ext uri="{3e2802c4-a4d2-4d8b-9148-e3be6c30e623}">
          <xlrd:rvb i="553"/>
        </ext>
      </extLst>
    </bk>
    <bk>
      <extLst>
        <ext uri="{3e2802c4-a4d2-4d8b-9148-e3be6c30e623}">
          <xlrd:rvb i="554"/>
        </ext>
      </extLst>
    </bk>
    <bk>
      <extLst>
        <ext uri="{3e2802c4-a4d2-4d8b-9148-e3be6c30e623}">
          <xlrd:rvb i="555"/>
        </ext>
      </extLst>
    </bk>
    <bk>
      <extLst>
        <ext uri="{3e2802c4-a4d2-4d8b-9148-e3be6c30e623}">
          <xlrd:rvb i="556"/>
        </ext>
      </extLst>
    </bk>
    <bk>
      <extLst>
        <ext uri="{3e2802c4-a4d2-4d8b-9148-e3be6c30e623}">
          <xlrd:rvb i="557"/>
        </ext>
      </extLst>
    </bk>
    <bk>
      <extLst>
        <ext uri="{3e2802c4-a4d2-4d8b-9148-e3be6c30e623}">
          <xlrd:rvb i="558"/>
        </ext>
      </extLst>
    </bk>
    <bk>
      <extLst>
        <ext uri="{3e2802c4-a4d2-4d8b-9148-e3be6c30e623}">
          <xlrd:rvb i="559"/>
        </ext>
      </extLst>
    </bk>
    <bk>
      <extLst>
        <ext uri="{3e2802c4-a4d2-4d8b-9148-e3be6c30e623}">
          <xlrd:rvb i="560"/>
        </ext>
      </extLst>
    </bk>
    <bk>
      <extLst>
        <ext uri="{3e2802c4-a4d2-4d8b-9148-e3be6c30e623}">
          <xlrd:rvb i="561"/>
        </ext>
      </extLst>
    </bk>
    <bk>
      <extLst>
        <ext uri="{3e2802c4-a4d2-4d8b-9148-e3be6c30e623}">
          <xlrd:rvb i="562"/>
        </ext>
      </extLst>
    </bk>
    <bk>
      <extLst>
        <ext uri="{3e2802c4-a4d2-4d8b-9148-e3be6c30e623}">
          <xlrd:rvb i="563"/>
        </ext>
      </extLst>
    </bk>
    <bk>
      <extLst>
        <ext uri="{3e2802c4-a4d2-4d8b-9148-e3be6c30e623}">
          <xlrd:rvb i="564"/>
        </ext>
      </extLst>
    </bk>
    <bk>
      <extLst>
        <ext uri="{3e2802c4-a4d2-4d8b-9148-e3be6c30e623}">
          <xlrd:rvb i="565"/>
        </ext>
      </extLst>
    </bk>
    <bk>
      <extLst>
        <ext uri="{3e2802c4-a4d2-4d8b-9148-e3be6c30e623}">
          <xlrd:rvb i="566"/>
        </ext>
      </extLst>
    </bk>
    <bk>
      <extLst>
        <ext uri="{3e2802c4-a4d2-4d8b-9148-e3be6c30e623}">
          <xlrd:rvb i="567"/>
        </ext>
      </extLst>
    </bk>
    <bk>
      <extLst>
        <ext uri="{3e2802c4-a4d2-4d8b-9148-e3be6c30e623}">
          <xlrd:rvb i="568"/>
        </ext>
      </extLst>
    </bk>
    <bk>
      <extLst>
        <ext uri="{3e2802c4-a4d2-4d8b-9148-e3be6c30e623}">
          <xlrd:rvb i="569"/>
        </ext>
      </extLst>
    </bk>
    <bk>
      <extLst>
        <ext uri="{3e2802c4-a4d2-4d8b-9148-e3be6c30e623}">
          <xlrd:rvb i="570"/>
        </ext>
      </extLst>
    </bk>
    <bk>
      <extLst>
        <ext uri="{3e2802c4-a4d2-4d8b-9148-e3be6c30e623}">
          <xlrd:rvb i="571"/>
        </ext>
      </extLst>
    </bk>
    <bk>
      <extLst>
        <ext uri="{3e2802c4-a4d2-4d8b-9148-e3be6c30e623}">
          <xlrd:rvb i="572"/>
        </ext>
      </extLst>
    </bk>
    <bk>
      <extLst>
        <ext uri="{3e2802c4-a4d2-4d8b-9148-e3be6c30e623}">
          <xlrd:rvb i="573"/>
        </ext>
      </extLst>
    </bk>
    <bk>
      <extLst>
        <ext uri="{3e2802c4-a4d2-4d8b-9148-e3be6c30e623}">
          <xlrd:rvb i="574"/>
        </ext>
      </extLst>
    </bk>
    <bk>
      <extLst>
        <ext uri="{3e2802c4-a4d2-4d8b-9148-e3be6c30e623}">
          <xlrd:rvb i="575"/>
        </ext>
      </extLst>
    </bk>
    <bk>
      <extLst>
        <ext uri="{3e2802c4-a4d2-4d8b-9148-e3be6c30e623}">
          <xlrd:rvb i="576"/>
        </ext>
      </extLst>
    </bk>
    <bk>
      <extLst>
        <ext uri="{3e2802c4-a4d2-4d8b-9148-e3be6c30e623}">
          <xlrd:rvb i="577"/>
        </ext>
      </extLst>
    </bk>
    <bk>
      <extLst>
        <ext uri="{3e2802c4-a4d2-4d8b-9148-e3be6c30e623}">
          <xlrd:rvb i="578"/>
        </ext>
      </extLst>
    </bk>
    <bk>
      <extLst>
        <ext uri="{3e2802c4-a4d2-4d8b-9148-e3be6c30e623}">
          <xlrd:rvb i="579"/>
        </ext>
      </extLst>
    </bk>
    <bk>
      <extLst>
        <ext uri="{3e2802c4-a4d2-4d8b-9148-e3be6c30e623}">
          <xlrd:rvb i="580"/>
        </ext>
      </extLst>
    </bk>
    <bk>
      <extLst>
        <ext uri="{3e2802c4-a4d2-4d8b-9148-e3be6c30e623}">
          <xlrd:rvb i="581"/>
        </ext>
      </extLst>
    </bk>
    <bk>
      <extLst>
        <ext uri="{3e2802c4-a4d2-4d8b-9148-e3be6c30e623}">
          <xlrd:rvb i="582"/>
        </ext>
      </extLst>
    </bk>
    <bk>
      <extLst>
        <ext uri="{3e2802c4-a4d2-4d8b-9148-e3be6c30e623}">
          <xlrd:rvb i="583"/>
        </ext>
      </extLst>
    </bk>
    <bk>
      <extLst>
        <ext uri="{3e2802c4-a4d2-4d8b-9148-e3be6c30e623}">
          <xlrd:rvb i="584"/>
        </ext>
      </extLst>
    </bk>
    <bk>
      <extLst>
        <ext uri="{3e2802c4-a4d2-4d8b-9148-e3be6c30e623}">
          <xlrd:rvb i="585"/>
        </ext>
      </extLst>
    </bk>
    <bk>
      <extLst>
        <ext uri="{3e2802c4-a4d2-4d8b-9148-e3be6c30e623}">
          <xlrd:rvb i="586"/>
        </ext>
      </extLst>
    </bk>
    <bk>
      <extLst>
        <ext uri="{3e2802c4-a4d2-4d8b-9148-e3be6c30e623}">
          <xlrd:rvb i="587"/>
        </ext>
      </extLst>
    </bk>
    <bk>
      <extLst>
        <ext uri="{3e2802c4-a4d2-4d8b-9148-e3be6c30e623}">
          <xlrd:rvb i="588"/>
        </ext>
      </extLst>
    </bk>
    <bk>
      <extLst>
        <ext uri="{3e2802c4-a4d2-4d8b-9148-e3be6c30e623}">
          <xlrd:rvb i="589"/>
        </ext>
      </extLst>
    </bk>
    <bk>
      <extLst>
        <ext uri="{3e2802c4-a4d2-4d8b-9148-e3be6c30e623}">
          <xlrd:rvb i="590"/>
        </ext>
      </extLst>
    </bk>
    <bk>
      <extLst>
        <ext uri="{3e2802c4-a4d2-4d8b-9148-e3be6c30e623}">
          <xlrd:rvb i="591"/>
        </ext>
      </extLst>
    </bk>
    <bk>
      <extLst>
        <ext uri="{3e2802c4-a4d2-4d8b-9148-e3be6c30e623}">
          <xlrd:rvb i="592"/>
        </ext>
      </extLst>
    </bk>
    <bk>
      <extLst>
        <ext uri="{3e2802c4-a4d2-4d8b-9148-e3be6c30e623}">
          <xlrd:rvb i="593"/>
        </ext>
      </extLst>
    </bk>
    <bk>
      <extLst>
        <ext uri="{3e2802c4-a4d2-4d8b-9148-e3be6c30e623}">
          <xlrd:rvb i="594"/>
        </ext>
      </extLst>
    </bk>
    <bk>
      <extLst>
        <ext uri="{3e2802c4-a4d2-4d8b-9148-e3be6c30e623}">
          <xlrd:rvb i="595"/>
        </ext>
      </extLst>
    </bk>
    <bk>
      <extLst>
        <ext uri="{3e2802c4-a4d2-4d8b-9148-e3be6c30e623}">
          <xlrd:rvb i="596"/>
        </ext>
      </extLst>
    </bk>
    <bk>
      <extLst>
        <ext uri="{3e2802c4-a4d2-4d8b-9148-e3be6c30e623}">
          <xlrd:rvb i="597"/>
        </ext>
      </extLst>
    </bk>
    <bk>
      <extLst>
        <ext uri="{3e2802c4-a4d2-4d8b-9148-e3be6c30e623}">
          <xlrd:rvb i="598"/>
        </ext>
      </extLst>
    </bk>
    <bk>
      <extLst>
        <ext uri="{3e2802c4-a4d2-4d8b-9148-e3be6c30e623}">
          <xlrd:rvb i="599"/>
        </ext>
      </extLst>
    </bk>
    <bk>
      <extLst>
        <ext uri="{3e2802c4-a4d2-4d8b-9148-e3be6c30e623}">
          <xlrd:rvb i="600"/>
        </ext>
      </extLst>
    </bk>
    <bk>
      <extLst>
        <ext uri="{3e2802c4-a4d2-4d8b-9148-e3be6c30e623}">
          <xlrd:rvb i="601"/>
        </ext>
      </extLst>
    </bk>
    <bk>
      <extLst>
        <ext uri="{3e2802c4-a4d2-4d8b-9148-e3be6c30e623}">
          <xlrd:rvb i="602"/>
        </ext>
      </extLst>
    </bk>
    <bk>
      <extLst>
        <ext uri="{3e2802c4-a4d2-4d8b-9148-e3be6c30e623}">
          <xlrd:rvb i="603"/>
        </ext>
      </extLst>
    </bk>
    <bk>
      <extLst>
        <ext uri="{3e2802c4-a4d2-4d8b-9148-e3be6c30e623}">
          <xlrd:rvb i="604"/>
        </ext>
      </extLst>
    </bk>
    <bk>
      <extLst>
        <ext uri="{3e2802c4-a4d2-4d8b-9148-e3be6c30e623}">
          <xlrd:rvb i="605"/>
        </ext>
      </extLst>
    </bk>
    <bk>
      <extLst>
        <ext uri="{3e2802c4-a4d2-4d8b-9148-e3be6c30e623}">
          <xlrd:rvb i="606"/>
        </ext>
      </extLst>
    </bk>
    <bk>
      <extLst>
        <ext uri="{3e2802c4-a4d2-4d8b-9148-e3be6c30e623}">
          <xlrd:rvb i="607"/>
        </ext>
      </extLst>
    </bk>
    <bk>
      <extLst>
        <ext uri="{3e2802c4-a4d2-4d8b-9148-e3be6c30e623}">
          <xlrd:rvb i="608"/>
        </ext>
      </extLst>
    </bk>
    <bk>
      <extLst>
        <ext uri="{3e2802c4-a4d2-4d8b-9148-e3be6c30e623}">
          <xlrd:rvb i="609"/>
        </ext>
      </extLst>
    </bk>
    <bk>
      <extLst>
        <ext uri="{3e2802c4-a4d2-4d8b-9148-e3be6c30e623}">
          <xlrd:rvb i="610"/>
        </ext>
      </extLst>
    </bk>
    <bk>
      <extLst>
        <ext uri="{3e2802c4-a4d2-4d8b-9148-e3be6c30e623}">
          <xlrd:rvb i="611"/>
        </ext>
      </extLst>
    </bk>
    <bk>
      <extLst>
        <ext uri="{3e2802c4-a4d2-4d8b-9148-e3be6c30e623}">
          <xlrd:rvb i="612"/>
        </ext>
      </extLst>
    </bk>
    <bk>
      <extLst>
        <ext uri="{3e2802c4-a4d2-4d8b-9148-e3be6c30e623}">
          <xlrd:rvb i="613"/>
        </ext>
      </extLst>
    </bk>
    <bk>
      <extLst>
        <ext uri="{3e2802c4-a4d2-4d8b-9148-e3be6c30e623}">
          <xlrd:rvb i="614"/>
        </ext>
      </extLst>
    </bk>
    <bk>
      <extLst>
        <ext uri="{3e2802c4-a4d2-4d8b-9148-e3be6c30e623}">
          <xlrd:rvb i="615"/>
        </ext>
      </extLst>
    </bk>
    <bk>
      <extLst>
        <ext uri="{3e2802c4-a4d2-4d8b-9148-e3be6c30e623}">
          <xlrd:rvb i="616"/>
        </ext>
      </extLst>
    </bk>
    <bk>
      <extLst>
        <ext uri="{3e2802c4-a4d2-4d8b-9148-e3be6c30e623}">
          <xlrd:rvb i="617"/>
        </ext>
      </extLst>
    </bk>
    <bk>
      <extLst>
        <ext uri="{3e2802c4-a4d2-4d8b-9148-e3be6c30e623}">
          <xlrd:rvb i="618"/>
        </ext>
      </extLst>
    </bk>
    <bk>
      <extLst>
        <ext uri="{3e2802c4-a4d2-4d8b-9148-e3be6c30e623}">
          <xlrd:rvb i="619"/>
        </ext>
      </extLst>
    </bk>
    <bk>
      <extLst>
        <ext uri="{3e2802c4-a4d2-4d8b-9148-e3be6c30e623}">
          <xlrd:rvb i="620"/>
        </ext>
      </extLst>
    </bk>
    <bk>
      <extLst>
        <ext uri="{3e2802c4-a4d2-4d8b-9148-e3be6c30e623}">
          <xlrd:rvb i="621"/>
        </ext>
      </extLst>
    </bk>
    <bk>
      <extLst>
        <ext uri="{3e2802c4-a4d2-4d8b-9148-e3be6c30e623}">
          <xlrd:rvb i="622"/>
        </ext>
      </extLst>
    </bk>
    <bk>
      <extLst>
        <ext uri="{3e2802c4-a4d2-4d8b-9148-e3be6c30e623}">
          <xlrd:rvb i="623"/>
        </ext>
      </extLst>
    </bk>
    <bk>
      <extLst>
        <ext uri="{3e2802c4-a4d2-4d8b-9148-e3be6c30e623}">
          <xlrd:rvb i="624"/>
        </ext>
      </extLst>
    </bk>
    <bk>
      <extLst>
        <ext uri="{3e2802c4-a4d2-4d8b-9148-e3be6c30e623}">
          <xlrd:rvb i="625"/>
        </ext>
      </extLst>
    </bk>
    <bk>
      <extLst>
        <ext uri="{3e2802c4-a4d2-4d8b-9148-e3be6c30e623}">
          <xlrd:rvb i="626"/>
        </ext>
      </extLst>
    </bk>
    <bk>
      <extLst>
        <ext uri="{3e2802c4-a4d2-4d8b-9148-e3be6c30e623}">
          <xlrd:rvb i="627"/>
        </ext>
      </extLst>
    </bk>
    <bk>
      <extLst>
        <ext uri="{3e2802c4-a4d2-4d8b-9148-e3be6c30e623}">
          <xlrd:rvb i="628"/>
        </ext>
      </extLst>
    </bk>
    <bk>
      <extLst>
        <ext uri="{3e2802c4-a4d2-4d8b-9148-e3be6c30e623}">
          <xlrd:rvb i="629"/>
        </ext>
      </extLst>
    </bk>
    <bk>
      <extLst>
        <ext uri="{3e2802c4-a4d2-4d8b-9148-e3be6c30e623}">
          <xlrd:rvb i="630"/>
        </ext>
      </extLst>
    </bk>
    <bk>
      <extLst>
        <ext uri="{3e2802c4-a4d2-4d8b-9148-e3be6c30e623}">
          <xlrd:rvb i="631"/>
        </ext>
      </extLst>
    </bk>
    <bk>
      <extLst>
        <ext uri="{3e2802c4-a4d2-4d8b-9148-e3be6c30e623}">
          <xlrd:rvb i="632"/>
        </ext>
      </extLst>
    </bk>
    <bk>
      <extLst>
        <ext uri="{3e2802c4-a4d2-4d8b-9148-e3be6c30e623}">
          <xlrd:rvb i="633"/>
        </ext>
      </extLst>
    </bk>
    <bk>
      <extLst>
        <ext uri="{3e2802c4-a4d2-4d8b-9148-e3be6c30e623}">
          <xlrd:rvb i="634"/>
        </ext>
      </extLst>
    </bk>
    <bk>
      <extLst>
        <ext uri="{3e2802c4-a4d2-4d8b-9148-e3be6c30e623}">
          <xlrd:rvb i="635"/>
        </ext>
      </extLst>
    </bk>
    <bk>
      <extLst>
        <ext uri="{3e2802c4-a4d2-4d8b-9148-e3be6c30e623}">
          <xlrd:rvb i="636"/>
        </ext>
      </extLst>
    </bk>
    <bk>
      <extLst>
        <ext uri="{3e2802c4-a4d2-4d8b-9148-e3be6c30e623}">
          <xlrd:rvb i="637"/>
        </ext>
      </extLst>
    </bk>
    <bk>
      <extLst>
        <ext uri="{3e2802c4-a4d2-4d8b-9148-e3be6c30e623}">
          <xlrd:rvb i="638"/>
        </ext>
      </extLst>
    </bk>
    <bk>
      <extLst>
        <ext uri="{3e2802c4-a4d2-4d8b-9148-e3be6c30e623}">
          <xlrd:rvb i="639"/>
        </ext>
      </extLst>
    </bk>
    <bk>
      <extLst>
        <ext uri="{3e2802c4-a4d2-4d8b-9148-e3be6c30e623}">
          <xlrd:rvb i="640"/>
        </ext>
      </extLst>
    </bk>
    <bk>
      <extLst>
        <ext uri="{3e2802c4-a4d2-4d8b-9148-e3be6c30e623}">
          <xlrd:rvb i="641"/>
        </ext>
      </extLst>
    </bk>
    <bk>
      <extLst>
        <ext uri="{3e2802c4-a4d2-4d8b-9148-e3be6c30e623}">
          <xlrd:rvb i="642"/>
        </ext>
      </extLst>
    </bk>
    <bk>
      <extLst>
        <ext uri="{3e2802c4-a4d2-4d8b-9148-e3be6c30e623}">
          <xlrd:rvb i="643"/>
        </ext>
      </extLst>
    </bk>
    <bk>
      <extLst>
        <ext uri="{3e2802c4-a4d2-4d8b-9148-e3be6c30e623}">
          <xlrd:rvb i="644"/>
        </ext>
      </extLst>
    </bk>
    <bk>
      <extLst>
        <ext uri="{3e2802c4-a4d2-4d8b-9148-e3be6c30e623}">
          <xlrd:rvb i="645"/>
        </ext>
      </extLst>
    </bk>
    <bk>
      <extLst>
        <ext uri="{3e2802c4-a4d2-4d8b-9148-e3be6c30e623}">
          <xlrd:rvb i="646"/>
        </ext>
      </extLst>
    </bk>
    <bk>
      <extLst>
        <ext uri="{3e2802c4-a4d2-4d8b-9148-e3be6c30e623}">
          <xlrd:rvb i="647"/>
        </ext>
      </extLst>
    </bk>
    <bk>
      <extLst>
        <ext uri="{3e2802c4-a4d2-4d8b-9148-e3be6c30e623}">
          <xlrd:rvb i="648"/>
        </ext>
      </extLst>
    </bk>
    <bk>
      <extLst>
        <ext uri="{3e2802c4-a4d2-4d8b-9148-e3be6c30e623}">
          <xlrd:rvb i="649"/>
        </ext>
      </extLst>
    </bk>
    <bk>
      <extLst>
        <ext uri="{3e2802c4-a4d2-4d8b-9148-e3be6c30e623}">
          <xlrd:rvb i="650"/>
        </ext>
      </extLst>
    </bk>
    <bk>
      <extLst>
        <ext uri="{3e2802c4-a4d2-4d8b-9148-e3be6c30e623}">
          <xlrd:rvb i="651"/>
        </ext>
      </extLst>
    </bk>
    <bk>
      <extLst>
        <ext uri="{3e2802c4-a4d2-4d8b-9148-e3be6c30e623}">
          <xlrd:rvb i="652"/>
        </ext>
      </extLst>
    </bk>
    <bk>
      <extLst>
        <ext uri="{3e2802c4-a4d2-4d8b-9148-e3be6c30e623}">
          <xlrd:rvb i="653"/>
        </ext>
      </extLst>
    </bk>
    <bk>
      <extLst>
        <ext uri="{3e2802c4-a4d2-4d8b-9148-e3be6c30e623}">
          <xlrd:rvb i="654"/>
        </ext>
      </extLst>
    </bk>
    <bk>
      <extLst>
        <ext uri="{3e2802c4-a4d2-4d8b-9148-e3be6c30e623}">
          <xlrd:rvb i="655"/>
        </ext>
      </extLst>
    </bk>
    <bk>
      <extLst>
        <ext uri="{3e2802c4-a4d2-4d8b-9148-e3be6c30e623}">
          <xlrd:rvb i="656"/>
        </ext>
      </extLst>
    </bk>
    <bk>
      <extLst>
        <ext uri="{3e2802c4-a4d2-4d8b-9148-e3be6c30e623}">
          <xlrd:rvb i="657"/>
        </ext>
      </extLst>
    </bk>
    <bk>
      <extLst>
        <ext uri="{3e2802c4-a4d2-4d8b-9148-e3be6c30e623}">
          <xlrd:rvb i="658"/>
        </ext>
      </extLst>
    </bk>
    <bk>
      <extLst>
        <ext uri="{3e2802c4-a4d2-4d8b-9148-e3be6c30e623}">
          <xlrd:rvb i="659"/>
        </ext>
      </extLst>
    </bk>
    <bk>
      <extLst>
        <ext uri="{3e2802c4-a4d2-4d8b-9148-e3be6c30e623}">
          <xlrd:rvb i="660"/>
        </ext>
      </extLst>
    </bk>
    <bk>
      <extLst>
        <ext uri="{3e2802c4-a4d2-4d8b-9148-e3be6c30e623}">
          <xlrd:rvb i="661"/>
        </ext>
      </extLst>
    </bk>
    <bk>
      <extLst>
        <ext uri="{3e2802c4-a4d2-4d8b-9148-e3be6c30e623}">
          <xlrd:rvb i="662"/>
        </ext>
      </extLst>
    </bk>
    <bk>
      <extLst>
        <ext uri="{3e2802c4-a4d2-4d8b-9148-e3be6c30e623}">
          <xlrd:rvb i="663"/>
        </ext>
      </extLst>
    </bk>
    <bk>
      <extLst>
        <ext uri="{3e2802c4-a4d2-4d8b-9148-e3be6c30e623}">
          <xlrd:rvb i="664"/>
        </ext>
      </extLst>
    </bk>
    <bk>
      <extLst>
        <ext uri="{3e2802c4-a4d2-4d8b-9148-e3be6c30e623}">
          <xlrd:rvb i="665"/>
        </ext>
      </extLst>
    </bk>
    <bk>
      <extLst>
        <ext uri="{3e2802c4-a4d2-4d8b-9148-e3be6c30e623}">
          <xlrd:rvb i="666"/>
        </ext>
      </extLst>
    </bk>
    <bk>
      <extLst>
        <ext uri="{3e2802c4-a4d2-4d8b-9148-e3be6c30e623}">
          <xlrd:rvb i="667"/>
        </ext>
      </extLst>
    </bk>
    <bk>
      <extLst>
        <ext uri="{3e2802c4-a4d2-4d8b-9148-e3be6c30e623}">
          <xlrd:rvb i="668"/>
        </ext>
      </extLst>
    </bk>
    <bk>
      <extLst>
        <ext uri="{3e2802c4-a4d2-4d8b-9148-e3be6c30e623}">
          <xlrd:rvb i="669"/>
        </ext>
      </extLst>
    </bk>
    <bk>
      <extLst>
        <ext uri="{3e2802c4-a4d2-4d8b-9148-e3be6c30e623}">
          <xlrd:rvb i="670"/>
        </ext>
      </extLst>
    </bk>
    <bk>
      <extLst>
        <ext uri="{3e2802c4-a4d2-4d8b-9148-e3be6c30e623}">
          <xlrd:rvb i="671"/>
        </ext>
      </extLst>
    </bk>
    <bk>
      <extLst>
        <ext uri="{3e2802c4-a4d2-4d8b-9148-e3be6c30e623}">
          <xlrd:rvb i="672"/>
        </ext>
      </extLst>
    </bk>
    <bk>
      <extLst>
        <ext uri="{3e2802c4-a4d2-4d8b-9148-e3be6c30e623}">
          <xlrd:rvb i="673"/>
        </ext>
      </extLst>
    </bk>
    <bk>
      <extLst>
        <ext uri="{3e2802c4-a4d2-4d8b-9148-e3be6c30e623}">
          <xlrd:rvb i="674"/>
        </ext>
      </extLst>
    </bk>
    <bk>
      <extLst>
        <ext uri="{3e2802c4-a4d2-4d8b-9148-e3be6c30e623}">
          <xlrd:rvb i="675"/>
        </ext>
      </extLst>
    </bk>
    <bk>
      <extLst>
        <ext uri="{3e2802c4-a4d2-4d8b-9148-e3be6c30e623}">
          <xlrd:rvb i="676"/>
        </ext>
      </extLst>
    </bk>
    <bk>
      <extLst>
        <ext uri="{3e2802c4-a4d2-4d8b-9148-e3be6c30e623}">
          <xlrd:rvb i="677"/>
        </ext>
      </extLst>
    </bk>
    <bk>
      <extLst>
        <ext uri="{3e2802c4-a4d2-4d8b-9148-e3be6c30e623}">
          <xlrd:rvb i="678"/>
        </ext>
      </extLst>
    </bk>
    <bk>
      <extLst>
        <ext uri="{3e2802c4-a4d2-4d8b-9148-e3be6c30e623}">
          <xlrd:rvb i="679"/>
        </ext>
      </extLst>
    </bk>
    <bk>
      <extLst>
        <ext uri="{3e2802c4-a4d2-4d8b-9148-e3be6c30e623}">
          <xlrd:rvb i="680"/>
        </ext>
      </extLst>
    </bk>
    <bk>
      <extLst>
        <ext uri="{3e2802c4-a4d2-4d8b-9148-e3be6c30e623}">
          <xlrd:rvb i="681"/>
        </ext>
      </extLst>
    </bk>
    <bk>
      <extLst>
        <ext uri="{3e2802c4-a4d2-4d8b-9148-e3be6c30e623}">
          <xlrd:rvb i="682"/>
        </ext>
      </extLst>
    </bk>
    <bk>
      <extLst>
        <ext uri="{3e2802c4-a4d2-4d8b-9148-e3be6c30e623}">
          <xlrd:rvb i="683"/>
        </ext>
      </extLst>
    </bk>
    <bk>
      <extLst>
        <ext uri="{3e2802c4-a4d2-4d8b-9148-e3be6c30e623}">
          <xlrd:rvb i="684"/>
        </ext>
      </extLst>
    </bk>
    <bk>
      <extLst>
        <ext uri="{3e2802c4-a4d2-4d8b-9148-e3be6c30e623}">
          <xlrd:rvb i="685"/>
        </ext>
      </extLst>
    </bk>
    <bk>
      <extLst>
        <ext uri="{3e2802c4-a4d2-4d8b-9148-e3be6c30e623}">
          <xlrd:rvb i="686"/>
        </ext>
      </extLst>
    </bk>
    <bk>
      <extLst>
        <ext uri="{3e2802c4-a4d2-4d8b-9148-e3be6c30e623}">
          <xlrd:rvb i="687"/>
        </ext>
      </extLst>
    </bk>
    <bk>
      <extLst>
        <ext uri="{3e2802c4-a4d2-4d8b-9148-e3be6c30e623}">
          <xlrd:rvb i="688"/>
        </ext>
      </extLst>
    </bk>
    <bk>
      <extLst>
        <ext uri="{3e2802c4-a4d2-4d8b-9148-e3be6c30e623}">
          <xlrd:rvb i="689"/>
        </ext>
      </extLst>
    </bk>
    <bk>
      <extLst>
        <ext uri="{3e2802c4-a4d2-4d8b-9148-e3be6c30e623}">
          <xlrd:rvb i="690"/>
        </ext>
      </extLst>
    </bk>
    <bk>
      <extLst>
        <ext uri="{3e2802c4-a4d2-4d8b-9148-e3be6c30e623}">
          <xlrd:rvb i="691"/>
        </ext>
      </extLst>
    </bk>
    <bk>
      <extLst>
        <ext uri="{3e2802c4-a4d2-4d8b-9148-e3be6c30e623}">
          <xlrd:rvb i="692"/>
        </ext>
      </extLst>
    </bk>
    <bk>
      <extLst>
        <ext uri="{3e2802c4-a4d2-4d8b-9148-e3be6c30e623}">
          <xlrd:rvb i="693"/>
        </ext>
      </extLst>
    </bk>
    <bk>
      <extLst>
        <ext uri="{3e2802c4-a4d2-4d8b-9148-e3be6c30e623}">
          <xlrd:rvb i="694"/>
        </ext>
      </extLst>
    </bk>
    <bk>
      <extLst>
        <ext uri="{3e2802c4-a4d2-4d8b-9148-e3be6c30e623}">
          <xlrd:rvb i="695"/>
        </ext>
      </extLst>
    </bk>
    <bk>
      <extLst>
        <ext uri="{3e2802c4-a4d2-4d8b-9148-e3be6c30e623}">
          <xlrd:rvb i="696"/>
        </ext>
      </extLst>
    </bk>
    <bk>
      <extLst>
        <ext uri="{3e2802c4-a4d2-4d8b-9148-e3be6c30e623}">
          <xlrd:rvb i="697"/>
        </ext>
      </extLst>
    </bk>
    <bk>
      <extLst>
        <ext uri="{3e2802c4-a4d2-4d8b-9148-e3be6c30e623}">
          <xlrd:rvb i="698"/>
        </ext>
      </extLst>
    </bk>
    <bk>
      <extLst>
        <ext uri="{3e2802c4-a4d2-4d8b-9148-e3be6c30e623}">
          <xlrd:rvb i="699"/>
        </ext>
      </extLst>
    </bk>
    <bk>
      <extLst>
        <ext uri="{3e2802c4-a4d2-4d8b-9148-e3be6c30e623}">
          <xlrd:rvb i="700"/>
        </ext>
      </extLst>
    </bk>
    <bk>
      <extLst>
        <ext uri="{3e2802c4-a4d2-4d8b-9148-e3be6c30e623}">
          <xlrd:rvb i="701"/>
        </ext>
      </extLst>
    </bk>
    <bk>
      <extLst>
        <ext uri="{3e2802c4-a4d2-4d8b-9148-e3be6c30e623}">
          <xlrd:rvb i="702"/>
        </ext>
      </extLst>
    </bk>
    <bk>
      <extLst>
        <ext uri="{3e2802c4-a4d2-4d8b-9148-e3be6c30e623}">
          <xlrd:rvb i="703"/>
        </ext>
      </extLst>
    </bk>
    <bk>
      <extLst>
        <ext uri="{3e2802c4-a4d2-4d8b-9148-e3be6c30e623}">
          <xlrd:rvb i="704"/>
        </ext>
      </extLst>
    </bk>
    <bk>
      <extLst>
        <ext uri="{3e2802c4-a4d2-4d8b-9148-e3be6c30e623}">
          <xlrd:rvb i="705"/>
        </ext>
      </extLst>
    </bk>
  </futureMetadata>
  <cellMetadata count="1">
    <bk>
      <rc t="1" v="0"/>
    </bk>
  </cellMetadata>
  <valueMetadata count="706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  <bk>
      <rc t="2" v="60"/>
    </bk>
    <bk>
      <rc t="2" v="61"/>
    </bk>
    <bk>
      <rc t="2" v="62"/>
    </bk>
    <bk>
      <rc t="2" v="63"/>
    </bk>
    <bk>
      <rc t="2" v="64"/>
    </bk>
    <bk>
      <rc t="2" v="65"/>
    </bk>
    <bk>
      <rc t="2" v="66"/>
    </bk>
    <bk>
      <rc t="2" v="67"/>
    </bk>
    <bk>
      <rc t="2" v="68"/>
    </bk>
    <bk>
      <rc t="2" v="69"/>
    </bk>
    <bk>
      <rc t="2" v="70"/>
    </bk>
    <bk>
      <rc t="2" v="71"/>
    </bk>
    <bk>
      <rc t="2" v="72"/>
    </bk>
    <bk>
      <rc t="2" v="73"/>
    </bk>
    <bk>
      <rc t="2" v="74"/>
    </bk>
    <bk>
      <rc t="2" v="75"/>
    </bk>
    <bk>
      <rc t="2" v="76"/>
    </bk>
    <bk>
      <rc t="2" v="77"/>
    </bk>
    <bk>
      <rc t="2" v="78"/>
    </bk>
    <bk>
      <rc t="2" v="79"/>
    </bk>
    <bk>
      <rc t="2" v="80"/>
    </bk>
    <bk>
      <rc t="2" v="81"/>
    </bk>
    <bk>
      <rc t="2" v="82"/>
    </bk>
    <bk>
      <rc t="2" v="83"/>
    </bk>
    <bk>
      <rc t="2" v="84"/>
    </bk>
    <bk>
      <rc t="2" v="85"/>
    </bk>
    <bk>
      <rc t="2" v="86"/>
    </bk>
    <bk>
      <rc t="2" v="87"/>
    </bk>
    <bk>
      <rc t="2" v="88"/>
    </bk>
    <bk>
      <rc t="2" v="89"/>
    </bk>
    <bk>
      <rc t="2" v="90"/>
    </bk>
    <bk>
      <rc t="2" v="91"/>
    </bk>
    <bk>
      <rc t="2" v="92"/>
    </bk>
    <bk>
      <rc t="2" v="93"/>
    </bk>
    <bk>
      <rc t="2" v="94"/>
    </bk>
    <bk>
      <rc t="2" v="95"/>
    </bk>
    <bk>
      <rc t="2" v="96"/>
    </bk>
    <bk>
      <rc t="2" v="97"/>
    </bk>
    <bk>
      <rc t="2" v="98"/>
    </bk>
    <bk>
      <rc t="2" v="99"/>
    </bk>
    <bk>
      <rc t="2" v="100"/>
    </bk>
    <bk>
      <rc t="2" v="101"/>
    </bk>
    <bk>
      <rc t="2" v="102"/>
    </bk>
    <bk>
      <rc t="2" v="103"/>
    </bk>
    <bk>
      <rc t="2" v="104"/>
    </bk>
    <bk>
      <rc t="2" v="105"/>
    </bk>
    <bk>
      <rc t="2" v="106"/>
    </bk>
    <bk>
      <rc t="2" v="107"/>
    </bk>
    <bk>
      <rc t="2" v="108"/>
    </bk>
    <bk>
      <rc t="2" v="109"/>
    </bk>
    <bk>
      <rc t="2" v="110"/>
    </bk>
    <bk>
      <rc t="2" v="111"/>
    </bk>
    <bk>
      <rc t="2" v="112"/>
    </bk>
    <bk>
      <rc t="2" v="113"/>
    </bk>
    <bk>
      <rc t="2" v="114"/>
    </bk>
    <bk>
      <rc t="2" v="115"/>
    </bk>
    <bk>
      <rc t="2" v="116"/>
    </bk>
    <bk>
      <rc t="2" v="117"/>
    </bk>
    <bk>
      <rc t="2" v="118"/>
    </bk>
    <bk>
      <rc t="2" v="119"/>
    </bk>
    <bk>
      <rc t="2" v="120"/>
    </bk>
    <bk>
      <rc t="2" v="121"/>
    </bk>
    <bk>
      <rc t="2" v="122"/>
    </bk>
    <bk>
      <rc t="2" v="123"/>
    </bk>
    <bk>
      <rc t="2" v="124"/>
    </bk>
    <bk>
      <rc t="2" v="125"/>
    </bk>
    <bk>
      <rc t="2" v="126"/>
    </bk>
    <bk>
      <rc t="2" v="127"/>
    </bk>
    <bk>
      <rc t="2" v="128"/>
    </bk>
    <bk>
      <rc t="2" v="129"/>
    </bk>
    <bk>
      <rc t="2" v="130"/>
    </bk>
    <bk>
      <rc t="2" v="131"/>
    </bk>
    <bk>
      <rc t="2" v="132"/>
    </bk>
    <bk>
      <rc t="2" v="133"/>
    </bk>
    <bk>
      <rc t="2" v="134"/>
    </bk>
    <bk>
      <rc t="2" v="135"/>
    </bk>
    <bk>
      <rc t="2" v="136"/>
    </bk>
    <bk>
      <rc t="2" v="137"/>
    </bk>
    <bk>
      <rc t="2" v="138"/>
    </bk>
    <bk>
      <rc t="2" v="139"/>
    </bk>
    <bk>
      <rc t="2" v="140"/>
    </bk>
    <bk>
      <rc t="2" v="141"/>
    </bk>
    <bk>
      <rc t="2" v="142"/>
    </bk>
    <bk>
      <rc t="2" v="143"/>
    </bk>
    <bk>
      <rc t="2" v="144"/>
    </bk>
    <bk>
      <rc t="2" v="145"/>
    </bk>
    <bk>
      <rc t="2" v="146"/>
    </bk>
    <bk>
      <rc t="2" v="147"/>
    </bk>
    <bk>
      <rc t="2" v="148"/>
    </bk>
    <bk>
      <rc t="2" v="149"/>
    </bk>
    <bk>
      <rc t="2" v="150"/>
    </bk>
    <bk>
      <rc t="2" v="151"/>
    </bk>
    <bk>
      <rc t="2" v="152"/>
    </bk>
    <bk>
      <rc t="2" v="153"/>
    </bk>
    <bk>
      <rc t="2" v="154"/>
    </bk>
    <bk>
      <rc t="2" v="155"/>
    </bk>
    <bk>
      <rc t="2" v="156"/>
    </bk>
    <bk>
      <rc t="2" v="157"/>
    </bk>
    <bk>
      <rc t="2" v="158"/>
    </bk>
    <bk>
      <rc t="2" v="159"/>
    </bk>
    <bk>
      <rc t="2" v="160"/>
    </bk>
    <bk>
      <rc t="2" v="161"/>
    </bk>
    <bk>
      <rc t="2" v="162"/>
    </bk>
    <bk>
      <rc t="2" v="163"/>
    </bk>
    <bk>
      <rc t="2" v="164"/>
    </bk>
    <bk>
      <rc t="2" v="165"/>
    </bk>
    <bk>
      <rc t="2" v="166"/>
    </bk>
    <bk>
      <rc t="2" v="167"/>
    </bk>
    <bk>
      <rc t="2" v="168"/>
    </bk>
    <bk>
      <rc t="2" v="169"/>
    </bk>
    <bk>
      <rc t="2" v="170"/>
    </bk>
    <bk>
      <rc t="2" v="171"/>
    </bk>
    <bk>
      <rc t="2" v="172"/>
    </bk>
    <bk>
      <rc t="2" v="173"/>
    </bk>
    <bk>
      <rc t="2" v="174"/>
    </bk>
    <bk>
      <rc t="2" v="175"/>
    </bk>
    <bk>
      <rc t="2" v="176"/>
    </bk>
    <bk>
      <rc t="2" v="177"/>
    </bk>
    <bk>
      <rc t="2" v="178"/>
    </bk>
    <bk>
      <rc t="2" v="179"/>
    </bk>
    <bk>
      <rc t="2" v="180"/>
    </bk>
    <bk>
      <rc t="2" v="181"/>
    </bk>
    <bk>
      <rc t="2" v="182"/>
    </bk>
    <bk>
      <rc t="2" v="183"/>
    </bk>
    <bk>
      <rc t="2" v="184"/>
    </bk>
    <bk>
      <rc t="2" v="185"/>
    </bk>
    <bk>
      <rc t="2" v="186"/>
    </bk>
    <bk>
      <rc t="2" v="187"/>
    </bk>
    <bk>
      <rc t="2" v="188"/>
    </bk>
    <bk>
      <rc t="2" v="189"/>
    </bk>
    <bk>
      <rc t="2" v="190"/>
    </bk>
    <bk>
      <rc t="2" v="191"/>
    </bk>
    <bk>
      <rc t="2" v="192"/>
    </bk>
    <bk>
      <rc t="2" v="193"/>
    </bk>
    <bk>
      <rc t="2" v="194"/>
    </bk>
    <bk>
      <rc t="2" v="195"/>
    </bk>
    <bk>
      <rc t="2" v="196"/>
    </bk>
    <bk>
      <rc t="2" v="197"/>
    </bk>
    <bk>
      <rc t="2" v="198"/>
    </bk>
    <bk>
      <rc t="2" v="199"/>
    </bk>
    <bk>
      <rc t="2" v="200"/>
    </bk>
    <bk>
      <rc t="2" v="201"/>
    </bk>
    <bk>
      <rc t="2" v="202"/>
    </bk>
    <bk>
      <rc t="2" v="203"/>
    </bk>
    <bk>
      <rc t="2" v="204"/>
    </bk>
    <bk>
      <rc t="2" v="205"/>
    </bk>
    <bk>
      <rc t="2" v="206"/>
    </bk>
    <bk>
      <rc t="2" v="207"/>
    </bk>
    <bk>
      <rc t="2" v="208"/>
    </bk>
    <bk>
      <rc t="2" v="209"/>
    </bk>
    <bk>
      <rc t="2" v="210"/>
    </bk>
    <bk>
      <rc t="2" v="211"/>
    </bk>
    <bk>
      <rc t="2" v="212"/>
    </bk>
    <bk>
      <rc t="2" v="213"/>
    </bk>
    <bk>
      <rc t="2" v="214"/>
    </bk>
    <bk>
      <rc t="2" v="215"/>
    </bk>
    <bk>
      <rc t="2" v="216"/>
    </bk>
    <bk>
      <rc t="2" v="217"/>
    </bk>
    <bk>
      <rc t="2" v="218"/>
    </bk>
    <bk>
      <rc t="2" v="219"/>
    </bk>
    <bk>
      <rc t="2" v="220"/>
    </bk>
    <bk>
      <rc t="2" v="221"/>
    </bk>
    <bk>
      <rc t="2" v="222"/>
    </bk>
    <bk>
      <rc t="2" v="223"/>
    </bk>
    <bk>
      <rc t="2" v="224"/>
    </bk>
    <bk>
      <rc t="2" v="225"/>
    </bk>
    <bk>
      <rc t="2" v="226"/>
    </bk>
    <bk>
      <rc t="2" v="227"/>
    </bk>
    <bk>
      <rc t="2" v="228"/>
    </bk>
    <bk>
      <rc t="2" v="229"/>
    </bk>
    <bk>
      <rc t="2" v="230"/>
    </bk>
    <bk>
      <rc t="2" v="231"/>
    </bk>
    <bk>
      <rc t="2" v="232"/>
    </bk>
    <bk>
      <rc t="2" v="233"/>
    </bk>
    <bk>
      <rc t="2" v="234"/>
    </bk>
    <bk>
      <rc t="2" v="235"/>
    </bk>
    <bk>
      <rc t="2" v="236"/>
    </bk>
    <bk>
      <rc t="2" v="237"/>
    </bk>
    <bk>
      <rc t="2" v="238"/>
    </bk>
    <bk>
      <rc t="2" v="239"/>
    </bk>
    <bk>
      <rc t="2" v="240"/>
    </bk>
    <bk>
      <rc t="2" v="241"/>
    </bk>
    <bk>
      <rc t="2" v="242"/>
    </bk>
    <bk>
      <rc t="2" v="243"/>
    </bk>
    <bk>
      <rc t="2" v="244"/>
    </bk>
    <bk>
      <rc t="2" v="245"/>
    </bk>
    <bk>
      <rc t="2" v="246"/>
    </bk>
    <bk>
      <rc t="2" v="247"/>
    </bk>
    <bk>
      <rc t="2" v="248"/>
    </bk>
    <bk>
      <rc t="2" v="249"/>
    </bk>
    <bk>
      <rc t="2" v="250"/>
    </bk>
    <bk>
      <rc t="2" v="251"/>
    </bk>
    <bk>
      <rc t="2" v="252"/>
    </bk>
    <bk>
      <rc t="2" v="253"/>
    </bk>
    <bk>
      <rc t="2" v="254"/>
    </bk>
    <bk>
      <rc t="2" v="255"/>
    </bk>
    <bk>
      <rc t="2" v="256"/>
    </bk>
    <bk>
      <rc t="2" v="257"/>
    </bk>
    <bk>
      <rc t="2" v="258"/>
    </bk>
    <bk>
      <rc t="2" v="259"/>
    </bk>
    <bk>
      <rc t="2" v="260"/>
    </bk>
    <bk>
      <rc t="2" v="261"/>
    </bk>
    <bk>
      <rc t="2" v="262"/>
    </bk>
    <bk>
      <rc t="2" v="263"/>
    </bk>
    <bk>
      <rc t="2" v="264"/>
    </bk>
    <bk>
      <rc t="2" v="265"/>
    </bk>
    <bk>
      <rc t="2" v="266"/>
    </bk>
    <bk>
      <rc t="2" v="267"/>
    </bk>
    <bk>
      <rc t="2" v="268"/>
    </bk>
    <bk>
      <rc t="2" v="269"/>
    </bk>
    <bk>
      <rc t="2" v="270"/>
    </bk>
    <bk>
      <rc t="2" v="271"/>
    </bk>
    <bk>
      <rc t="2" v="272"/>
    </bk>
    <bk>
      <rc t="2" v="273"/>
    </bk>
    <bk>
      <rc t="2" v="274"/>
    </bk>
    <bk>
      <rc t="2" v="275"/>
    </bk>
    <bk>
      <rc t="2" v="276"/>
    </bk>
    <bk>
      <rc t="2" v="277"/>
    </bk>
    <bk>
      <rc t="2" v="278"/>
    </bk>
    <bk>
      <rc t="2" v="279"/>
    </bk>
    <bk>
      <rc t="2" v="280"/>
    </bk>
    <bk>
      <rc t="2" v="281"/>
    </bk>
    <bk>
      <rc t="2" v="282"/>
    </bk>
    <bk>
      <rc t="2" v="283"/>
    </bk>
    <bk>
      <rc t="2" v="284"/>
    </bk>
    <bk>
      <rc t="2" v="285"/>
    </bk>
    <bk>
      <rc t="2" v="286"/>
    </bk>
    <bk>
      <rc t="2" v="287"/>
    </bk>
    <bk>
      <rc t="2" v="288"/>
    </bk>
    <bk>
      <rc t="2" v="289"/>
    </bk>
    <bk>
      <rc t="2" v="290"/>
    </bk>
    <bk>
      <rc t="2" v="291"/>
    </bk>
    <bk>
      <rc t="2" v="292"/>
    </bk>
    <bk>
      <rc t="2" v="293"/>
    </bk>
    <bk>
      <rc t="2" v="294"/>
    </bk>
    <bk>
      <rc t="2" v="295"/>
    </bk>
    <bk>
      <rc t="2" v="296"/>
    </bk>
    <bk>
      <rc t="2" v="297"/>
    </bk>
    <bk>
      <rc t="2" v="298"/>
    </bk>
    <bk>
      <rc t="2" v="299"/>
    </bk>
    <bk>
      <rc t="2" v="300"/>
    </bk>
    <bk>
      <rc t="2" v="301"/>
    </bk>
    <bk>
      <rc t="2" v="302"/>
    </bk>
    <bk>
      <rc t="2" v="303"/>
    </bk>
    <bk>
      <rc t="2" v="304"/>
    </bk>
    <bk>
      <rc t="2" v="305"/>
    </bk>
    <bk>
      <rc t="2" v="306"/>
    </bk>
    <bk>
      <rc t="2" v="307"/>
    </bk>
    <bk>
      <rc t="2" v="308"/>
    </bk>
    <bk>
      <rc t="2" v="309"/>
    </bk>
    <bk>
      <rc t="2" v="310"/>
    </bk>
    <bk>
      <rc t="2" v="311"/>
    </bk>
    <bk>
      <rc t="2" v="312"/>
    </bk>
    <bk>
      <rc t="2" v="313"/>
    </bk>
    <bk>
      <rc t="2" v="314"/>
    </bk>
    <bk>
      <rc t="2" v="315"/>
    </bk>
    <bk>
      <rc t="2" v="316"/>
    </bk>
    <bk>
      <rc t="2" v="317"/>
    </bk>
    <bk>
      <rc t="2" v="318"/>
    </bk>
    <bk>
      <rc t="2" v="319"/>
    </bk>
    <bk>
      <rc t="2" v="320"/>
    </bk>
    <bk>
      <rc t="2" v="321"/>
    </bk>
    <bk>
      <rc t="2" v="322"/>
    </bk>
    <bk>
      <rc t="2" v="323"/>
    </bk>
    <bk>
      <rc t="2" v="324"/>
    </bk>
    <bk>
      <rc t="2" v="325"/>
    </bk>
    <bk>
      <rc t="2" v="326"/>
    </bk>
    <bk>
      <rc t="2" v="327"/>
    </bk>
    <bk>
      <rc t="2" v="328"/>
    </bk>
    <bk>
      <rc t="2" v="329"/>
    </bk>
    <bk>
      <rc t="2" v="330"/>
    </bk>
    <bk>
      <rc t="2" v="331"/>
    </bk>
    <bk>
      <rc t="2" v="332"/>
    </bk>
    <bk>
      <rc t="2" v="333"/>
    </bk>
    <bk>
      <rc t="2" v="334"/>
    </bk>
    <bk>
      <rc t="2" v="335"/>
    </bk>
    <bk>
      <rc t="2" v="336"/>
    </bk>
    <bk>
      <rc t="2" v="337"/>
    </bk>
    <bk>
      <rc t="2" v="338"/>
    </bk>
    <bk>
      <rc t="2" v="339"/>
    </bk>
    <bk>
      <rc t="2" v="340"/>
    </bk>
    <bk>
      <rc t="2" v="341"/>
    </bk>
    <bk>
      <rc t="2" v="342"/>
    </bk>
    <bk>
      <rc t="2" v="343"/>
    </bk>
    <bk>
      <rc t="2" v="344"/>
    </bk>
    <bk>
      <rc t="2" v="345"/>
    </bk>
    <bk>
      <rc t="2" v="346"/>
    </bk>
    <bk>
      <rc t="2" v="347"/>
    </bk>
    <bk>
      <rc t="2" v="348"/>
    </bk>
    <bk>
      <rc t="2" v="349"/>
    </bk>
    <bk>
      <rc t="2" v="350"/>
    </bk>
    <bk>
      <rc t="2" v="351"/>
    </bk>
    <bk>
      <rc t="2" v="352"/>
    </bk>
    <bk>
      <rc t="2" v="353"/>
    </bk>
    <bk>
      <rc t="2" v="354"/>
    </bk>
    <bk>
      <rc t="2" v="355"/>
    </bk>
    <bk>
      <rc t="2" v="356"/>
    </bk>
    <bk>
      <rc t="2" v="357"/>
    </bk>
    <bk>
      <rc t="2" v="358"/>
    </bk>
    <bk>
      <rc t="2" v="359"/>
    </bk>
    <bk>
      <rc t="2" v="360"/>
    </bk>
    <bk>
      <rc t="2" v="361"/>
    </bk>
    <bk>
      <rc t="2" v="362"/>
    </bk>
    <bk>
      <rc t="2" v="363"/>
    </bk>
    <bk>
      <rc t="2" v="364"/>
    </bk>
    <bk>
      <rc t="2" v="365"/>
    </bk>
    <bk>
      <rc t="2" v="366"/>
    </bk>
    <bk>
      <rc t="2" v="367"/>
    </bk>
    <bk>
      <rc t="2" v="368"/>
    </bk>
    <bk>
      <rc t="2" v="369"/>
    </bk>
    <bk>
      <rc t="2" v="370"/>
    </bk>
    <bk>
      <rc t="2" v="371"/>
    </bk>
    <bk>
      <rc t="2" v="372"/>
    </bk>
    <bk>
      <rc t="2" v="373"/>
    </bk>
    <bk>
      <rc t="2" v="374"/>
    </bk>
    <bk>
      <rc t="2" v="375"/>
    </bk>
    <bk>
      <rc t="2" v="376"/>
    </bk>
    <bk>
      <rc t="2" v="377"/>
    </bk>
    <bk>
      <rc t="2" v="378"/>
    </bk>
    <bk>
      <rc t="2" v="379"/>
    </bk>
    <bk>
      <rc t="2" v="380"/>
    </bk>
    <bk>
      <rc t="2" v="381"/>
    </bk>
    <bk>
      <rc t="2" v="382"/>
    </bk>
    <bk>
      <rc t="2" v="383"/>
    </bk>
    <bk>
      <rc t="2" v="384"/>
    </bk>
    <bk>
      <rc t="2" v="385"/>
    </bk>
    <bk>
      <rc t="2" v="386"/>
    </bk>
    <bk>
      <rc t="2" v="387"/>
    </bk>
    <bk>
      <rc t="2" v="388"/>
    </bk>
    <bk>
      <rc t="2" v="389"/>
    </bk>
    <bk>
      <rc t="2" v="390"/>
    </bk>
    <bk>
      <rc t="2" v="391"/>
    </bk>
    <bk>
      <rc t="2" v="392"/>
    </bk>
    <bk>
      <rc t="2" v="393"/>
    </bk>
    <bk>
      <rc t="2" v="394"/>
    </bk>
    <bk>
      <rc t="2" v="395"/>
    </bk>
    <bk>
      <rc t="2" v="396"/>
    </bk>
    <bk>
      <rc t="2" v="397"/>
    </bk>
    <bk>
      <rc t="2" v="398"/>
    </bk>
    <bk>
      <rc t="2" v="399"/>
    </bk>
    <bk>
      <rc t="2" v="400"/>
    </bk>
    <bk>
      <rc t="2" v="401"/>
    </bk>
    <bk>
      <rc t="2" v="402"/>
    </bk>
    <bk>
      <rc t="2" v="403"/>
    </bk>
    <bk>
      <rc t="2" v="404"/>
    </bk>
    <bk>
      <rc t="2" v="405"/>
    </bk>
    <bk>
      <rc t="2" v="406"/>
    </bk>
    <bk>
      <rc t="2" v="407"/>
    </bk>
    <bk>
      <rc t="2" v="408"/>
    </bk>
    <bk>
      <rc t="2" v="409"/>
    </bk>
    <bk>
      <rc t="2" v="410"/>
    </bk>
    <bk>
      <rc t="2" v="411"/>
    </bk>
    <bk>
      <rc t="2" v="412"/>
    </bk>
    <bk>
      <rc t="2" v="413"/>
    </bk>
    <bk>
      <rc t="2" v="414"/>
    </bk>
    <bk>
      <rc t="2" v="415"/>
    </bk>
    <bk>
      <rc t="2" v="416"/>
    </bk>
    <bk>
      <rc t="2" v="417"/>
    </bk>
    <bk>
      <rc t="2" v="418"/>
    </bk>
    <bk>
      <rc t="2" v="419"/>
    </bk>
    <bk>
      <rc t="2" v="420"/>
    </bk>
    <bk>
      <rc t="2" v="421"/>
    </bk>
    <bk>
      <rc t="2" v="422"/>
    </bk>
    <bk>
      <rc t="2" v="423"/>
    </bk>
    <bk>
      <rc t="2" v="424"/>
    </bk>
    <bk>
      <rc t="2" v="425"/>
    </bk>
    <bk>
      <rc t="2" v="426"/>
    </bk>
    <bk>
      <rc t="2" v="427"/>
    </bk>
    <bk>
      <rc t="2" v="428"/>
    </bk>
    <bk>
      <rc t="2" v="429"/>
    </bk>
    <bk>
      <rc t="2" v="430"/>
    </bk>
    <bk>
      <rc t="2" v="431"/>
    </bk>
    <bk>
      <rc t="2" v="432"/>
    </bk>
    <bk>
      <rc t="2" v="433"/>
    </bk>
    <bk>
      <rc t="2" v="434"/>
    </bk>
    <bk>
      <rc t="2" v="435"/>
    </bk>
    <bk>
      <rc t="2" v="436"/>
    </bk>
    <bk>
      <rc t="2" v="437"/>
    </bk>
    <bk>
      <rc t="2" v="438"/>
    </bk>
    <bk>
      <rc t="2" v="439"/>
    </bk>
    <bk>
      <rc t="2" v="440"/>
    </bk>
    <bk>
      <rc t="2" v="441"/>
    </bk>
    <bk>
      <rc t="2" v="442"/>
    </bk>
    <bk>
      <rc t="2" v="443"/>
    </bk>
    <bk>
      <rc t="2" v="444"/>
    </bk>
    <bk>
      <rc t="2" v="445"/>
    </bk>
    <bk>
      <rc t="2" v="446"/>
    </bk>
    <bk>
      <rc t="2" v="447"/>
    </bk>
    <bk>
      <rc t="2" v="448"/>
    </bk>
    <bk>
      <rc t="2" v="449"/>
    </bk>
    <bk>
      <rc t="2" v="450"/>
    </bk>
    <bk>
      <rc t="2" v="451"/>
    </bk>
    <bk>
      <rc t="2" v="452"/>
    </bk>
    <bk>
      <rc t="2" v="453"/>
    </bk>
    <bk>
      <rc t="2" v="454"/>
    </bk>
    <bk>
      <rc t="2" v="455"/>
    </bk>
    <bk>
      <rc t="2" v="456"/>
    </bk>
    <bk>
      <rc t="2" v="457"/>
    </bk>
    <bk>
      <rc t="2" v="458"/>
    </bk>
    <bk>
      <rc t="2" v="459"/>
    </bk>
    <bk>
      <rc t="2" v="460"/>
    </bk>
    <bk>
      <rc t="2" v="461"/>
    </bk>
    <bk>
      <rc t="2" v="462"/>
    </bk>
    <bk>
      <rc t="2" v="463"/>
    </bk>
    <bk>
      <rc t="2" v="464"/>
    </bk>
    <bk>
      <rc t="2" v="465"/>
    </bk>
    <bk>
      <rc t="2" v="466"/>
    </bk>
    <bk>
      <rc t="2" v="467"/>
    </bk>
    <bk>
      <rc t="2" v="468"/>
    </bk>
    <bk>
      <rc t="2" v="469"/>
    </bk>
    <bk>
      <rc t="2" v="470"/>
    </bk>
    <bk>
      <rc t="2" v="471"/>
    </bk>
    <bk>
      <rc t="2" v="472"/>
    </bk>
    <bk>
      <rc t="2" v="473"/>
    </bk>
    <bk>
      <rc t="2" v="474"/>
    </bk>
    <bk>
      <rc t="2" v="475"/>
    </bk>
    <bk>
      <rc t="2" v="476"/>
    </bk>
    <bk>
      <rc t="2" v="477"/>
    </bk>
    <bk>
      <rc t="2" v="478"/>
    </bk>
    <bk>
      <rc t="2" v="479"/>
    </bk>
    <bk>
      <rc t="2" v="480"/>
    </bk>
    <bk>
      <rc t="2" v="481"/>
    </bk>
    <bk>
      <rc t="2" v="482"/>
    </bk>
    <bk>
      <rc t="2" v="483"/>
    </bk>
    <bk>
      <rc t="2" v="484"/>
    </bk>
    <bk>
      <rc t="2" v="485"/>
    </bk>
    <bk>
      <rc t="2" v="486"/>
    </bk>
    <bk>
      <rc t="2" v="487"/>
    </bk>
    <bk>
      <rc t="2" v="488"/>
    </bk>
    <bk>
      <rc t="2" v="489"/>
    </bk>
    <bk>
      <rc t="2" v="490"/>
    </bk>
    <bk>
      <rc t="2" v="491"/>
    </bk>
    <bk>
      <rc t="2" v="492"/>
    </bk>
    <bk>
      <rc t="2" v="493"/>
    </bk>
    <bk>
      <rc t="2" v="494"/>
    </bk>
    <bk>
      <rc t="2" v="495"/>
    </bk>
    <bk>
      <rc t="2" v="496"/>
    </bk>
    <bk>
      <rc t="2" v="497"/>
    </bk>
    <bk>
      <rc t="2" v="498"/>
    </bk>
    <bk>
      <rc t="2" v="499"/>
    </bk>
    <bk>
      <rc t="2" v="500"/>
    </bk>
    <bk>
      <rc t="2" v="501"/>
    </bk>
    <bk>
      <rc t="2" v="502"/>
    </bk>
    <bk>
      <rc t="2" v="503"/>
    </bk>
    <bk>
      <rc t="2" v="504"/>
    </bk>
    <bk>
      <rc t="2" v="505"/>
    </bk>
    <bk>
      <rc t="2" v="506"/>
    </bk>
    <bk>
      <rc t="2" v="507"/>
    </bk>
    <bk>
      <rc t="2" v="508"/>
    </bk>
    <bk>
      <rc t="2" v="509"/>
    </bk>
    <bk>
      <rc t="2" v="510"/>
    </bk>
    <bk>
      <rc t="2" v="511"/>
    </bk>
    <bk>
      <rc t="2" v="512"/>
    </bk>
    <bk>
      <rc t="2" v="513"/>
    </bk>
    <bk>
      <rc t="2" v="514"/>
    </bk>
    <bk>
      <rc t="2" v="515"/>
    </bk>
    <bk>
      <rc t="2" v="516"/>
    </bk>
    <bk>
      <rc t="2" v="517"/>
    </bk>
    <bk>
      <rc t="2" v="518"/>
    </bk>
    <bk>
      <rc t="2" v="519"/>
    </bk>
    <bk>
      <rc t="2" v="520"/>
    </bk>
    <bk>
      <rc t="2" v="521"/>
    </bk>
    <bk>
      <rc t="2" v="522"/>
    </bk>
    <bk>
      <rc t="2" v="523"/>
    </bk>
    <bk>
      <rc t="2" v="524"/>
    </bk>
    <bk>
      <rc t="2" v="525"/>
    </bk>
    <bk>
      <rc t="2" v="526"/>
    </bk>
    <bk>
      <rc t="2" v="527"/>
    </bk>
    <bk>
      <rc t="2" v="528"/>
    </bk>
    <bk>
      <rc t="2" v="529"/>
    </bk>
    <bk>
      <rc t="2" v="530"/>
    </bk>
    <bk>
      <rc t="2" v="531"/>
    </bk>
    <bk>
      <rc t="2" v="532"/>
    </bk>
    <bk>
      <rc t="2" v="533"/>
    </bk>
    <bk>
      <rc t="2" v="534"/>
    </bk>
    <bk>
      <rc t="2" v="535"/>
    </bk>
    <bk>
      <rc t="2" v="536"/>
    </bk>
    <bk>
      <rc t="2" v="537"/>
    </bk>
    <bk>
      <rc t="2" v="538"/>
    </bk>
    <bk>
      <rc t="2" v="539"/>
    </bk>
    <bk>
      <rc t="2" v="540"/>
    </bk>
    <bk>
      <rc t="2" v="541"/>
    </bk>
    <bk>
      <rc t="2" v="542"/>
    </bk>
    <bk>
      <rc t="2" v="543"/>
    </bk>
    <bk>
      <rc t="2" v="544"/>
    </bk>
    <bk>
      <rc t="2" v="545"/>
    </bk>
    <bk>
      <rc t="2" v="546"/>
    </bk>
    <bk>
      <rc t="2" v="547"/>
    </bk>
    <bk>
      <rc t="2" v="548"/>
    </bk>
    <bk>
      <rc t="2" v="549"/>
    </bk>
    <bk>
      <rc t="2" v="550"/>
    </bk>
    <bk>
      <rc t="2" v="551"/>
    </bk>
    <bk>
      <rc t="2" v="552"/>
    </bk>
    <bk>
      <rc t="2" v="553"/>
    </bk>
    <bk>
      <rc t="2" v="554"/>
    </bk>
    <bk>
      <rc t="2" v="555"/>
    </bk>
    <bk>
      <rc t="2" v="556"/>
    </bk>
    <bk>
      <rc t="2" v="557"/>
    </bk>
    <bk>
      <rc t="2" v="558"/>
    </bk>
    <bk>
      <rc t="2" v="559"/>
    </bk>
    <bk>
      <rc t="2" v="560"/>
    </bk>
    <bk>
      <rc t="2" v="561"/>
    </bk>
    <bk>
      <rc t="2" v="562"/>
    </bk>
    <bk>
      <rc t="2" v="563"/>
    </bk>
    <bk>
      <rc t="2" v="564"/>
    </bk>
    <bk>
      <rc t="2" v="565"/>
    </bk>
    <bk>
      <rc t="2" v="566"/>
    </bk>
    <bk>
      <rc t="2" v="567"/>
    </bk>
    <bk>
      <rc t="2" v="568"/>
    </bk>
    <bk>
      <rc t="2" v="569"/>
    </bk>
    <bk>
      <rc t="2" v="570"/>
    </bk>
    <bk>
      <rc t="2" v="571"/>
    </bk>
    <bk>
      <rc t="2" v="572"/>
    </bk>
    <bk>
      <rc t="2" v="573"/>
    </bk>
    <bk>
      <rc t="2" v="574"/>
    </bk>
    <bk>
      <rc t="2" v="575"/>
    </bk>
    <bk>
      <rc t="2" v="576"/>
    </bk>
    <bk>
      <rc t="2" v="577"/>
    </bk>
    <bk>
      <rc t="2" v="578"/>
    </bk>
    <bk>
      <rc t="2" v="579"/>
    </bk>
    <bk>
      <rc t="2" v="580"/>
    </bk>
    <bk>
      <rc t="2" v="581"/>
    </bk>
    <bk>
      <rc t="2" v="582"/>
    </bk>
    <bk>
      <rc t="2" v="583"/>
    </bk>
    <bk>
      <rc t="2" v="584"/>
    </bk>
    <bk>
      <rc t="2" v="585"/>
    </bk>
    <bk>
      <rc t="2" v="586"/>
    </bk>
    <bk>
      <rc t="2" v="587"/>
    </bk>
    <bk>
      <rc t="2" v="588"/>
    </bk>
    <bk>
      <rc t="2" v="589"/>
    </bk>
    <bk>
      <rc t="2" v="590"/>
    </bk>
    <bk>
      <rc t="2" v="591"/>
    </bk>
    <bk>
      <rc t="2" v="592"/>
    </bk>
    <bk>
      <rc t="2" v="593"/>
    </bk>
    <bk>
      <rc t="2" v="594"/>
    </bk>
    <bk>
      <rc t="2" v="595"/>
    </bk>
    <bk>
      <rc t="2" v="596"/>
    </bk>
    <bk>
      <rc t="2" v="597"/>
    </bk>
    <bk>
      <rc t="2" v="598"/>
    </bk>
    <bk>
      <rc t="2" v="599"/>
    </bk>
    <bk>
      <rc t="2" v="600"/>
    </bk>
    <bk>
      <rc t="2" v="601"/>
    </bk>
    <bk>
      <rc t="2" v="602"/>
    </bk>
    <bk>
      <rc t="2" v="603"/>
    </bk>
    <bk>
      <rc t="2" v="604"/>
    </bk>
    <bk>
      <rc t="2" v="605"/>
    </bk>
    <bk>
      <rc t="2" v="606"/>
    </bk>
    <bk>
      <rc t="2" v="607"/>
    </bk>
    <bk>
      <rc t="2" v="608"/>
    </bk>
    <bk>
      <rc t="2" v="609"/>
    </bk>
    <bk>
      <rc t="2" v="610"/>
    </bk>
    <bk>
      <rc t="2" v="611"/>
    </bk>
    <bk>
      <rc t="2" v="612"/>
    </bk>
    <bk>
      <rc t="2" v="613"/>
    </bk>
    <bk>
      <rc t="2" v="614"/>
    </bk>
    <bk>
      <rc t="2" v="615"/>
    </bk>
    <bk>
      <rc t="2" v="616"/>
    </bk>
    <bk>
      <rc t="2" v="617"/>
    </bk>
    <bk>
      <rc t="2" v="618"/>
    </bk>
    <bk>
      <rc t="2" v="619"/>
    </bk>
    <bk>
      <rc t="2" v="620"/>
    </bk>
    <bk>
      <rc t="2" v="621"/>
    </bk>
    <bk>
      <rc t="2" v="622"/>
    </bk>
    <bk>
      <rc t="2" v="623"/>
    </bk>
    <bk>
      <rc t="2" v="624"/>
    </bk>
    <bk>
      <rc t="2" v="625"/>
    </bk>
    <bk>
      <rc t="2" v="626"/>
    </bk>
    <bk>
      <rc t="2" v="627"/>
    </bk>
    <bk>
      <rc t="2" v="628"/>
    </bk>
    <bk>
      <rc t="2" v="629"/>
    </bk>
    <bk>
      <rc t="2" v="630"/>
    </bk>
    <bk>
      <rc t="2" v="631"/>
    </bk>
    <bk>
      <rc t="2" v="632"/>
    </bk>
    <bk>
      <rc t="2" v="633"/>
    </bk>
    <bk>
      <rc t="2" v="634"/>
    </bk>
    <bk>
      <rc t="2" v="635"/>
    </bk>
    <bk>
      <rc t="2" v="636"/>
    </bk>
    <bk>
      <rc t="2" v="637"/>
    </bk>
    <bk>
      <rc t="2" v="638"/>
    </bk>
    <bk>
      <rc t="2" v="639"/>
    </bk>
    <bk>
      <rc t="2" v="640"/>
    </bk>
    <bk>
      <rc t="2" v="641"/>
    </bk>
    <bk>
      <rc t="2" v="642"/>
    </bk>
    <bk>
      <rc t="2" v="643"/>
    </bk>
    <bk>
      <rc t="2" v="644"/>
    </bk>
    <bk>
      <rc t="2" v="645"/>
    </bk>
    <bk>
      <rc t="2" v="646"/>
    </bk>
    <bk>
      <rc t="2" v="647"/>
    </bk>
    <bk>
      <rc t="2" v="648"/>
    </bk>
    <bk>
      <rc t="2" v="649"/>
    </bk>
    <bk>
      <rc t="2" v="650"/>
    </bk>
    <bk>
      <rc t="2" v="651"/>
    </bk>
    <bk>
      <rc t="2" v="652"/>
    </bk>
    <bk>
      <rc t="2" v="653"/>
    </bk>
    <bk>
      <rc t="2" v="654"/>
    </bk>
    <bk>
      <rc t="2" v="655"/>
    </bk>
    <bk>
      <rc t="2" v="656"/>
    </bk>
    <bk>
      <rc t="2" v="657"/>
    </bk>
    <bk>
      <rc t="2" v="658"/>
    </bk>
    <bk>
      <rc t="2" v="659"/>
    </bk>
    <bk>
      <rc t="2" v="660"/>
    </bk>
    <bk>
      <rc t="2" v="661"/>
    </bk>
    <bk>
      <rc t="2" v="662"/>
    </bk>
    <bk>
      <rc t="2" v="663"/>
    </bk>
    <bk>
      <rc t="2" v="664"/>
    </bk>
    <bk>
      <rc t="2" v="665"/>
    </bk>
    <bk>
      <rc t="2" v="666"/>
    </bk>
    <bk>
      <rc t="2" v="667"/>
    </bk>
    <bk>
      <rc t="2" v="668"/>
    </bk>
    <bk>
      <rc t="2" v="669"/>
    </bk>
    <bk>
      <rc t="2" v="670"/>
    </bk>
    <bk>
      <rc t="2" v="671"/>
    </bk>
    <bk>
      <rc t="2" v="672"/>
    </bk>
    <bk>
      <rc t="2" v="673"/>
    </bk>
    <bk>
      <rc t="2" v="674"/>
    </bk>
    <bk>
      <rc t="2" v="675"/>
    </bk>
    <bk>
      <rc t="2" v="676"/>
    </bk>
    <bk>
      <rc t="2" v="677"/>
    </bk>
    <bk>
      <rc t="2" v="678"/>
    </bk>
    <bk>
      <rc t="2" v="679"/>
    </bk>
    <bk>
      <rc t="2" v="680"/>
    </bk>
    <bk>
      <rc t="2" v="681"/>
    </bk>
    <bk>
      <rc t="2" v="682"/>
    </bk>
    <bk>
      <rc t="2" v="683"/>
    </bk>
    <bk>
      <rc t="2" v="684"/>
    </bk>
    <bk>
      <rc t="2" v="685"/>
    </bk>
    <bk>
      <rc t="2" v="686"/>
    </bk>
    <bk>
      <rc t="2" v="687"/>
    </bk>
    <bk>
      <rc t="2" v="688"/>
    </bk>
    <bk>
      <rc t="2" v="689"/>
    </bk>
    <bk>
      <rc t="2" v="690"/>
    </bk>
    <bk>
      <rc t="2" v="691"/>
    </bk>
    <bk>
      <rc t="2" v="692"/>
    </bk>
    <bk>
      <rc t="2" v="693"/>
    </bk>
    <bk>
      <rc t="2" v="694"/>
    </bk>
    <bk>
      <rc t="2" v="695"/>
    </bk>
    <bk>
      <rc t="2" v="696"/>
    </bk>
    <bk>
      <rc t="2" v="697"/>
    </bk>
    <bk>
      <rc t="2" v="698"/>
    </bk>
    <bk>
      <rc t="2" v="699"/>
    </bk>
    <bk>
      <rc t="2" v="700"/>
    </bk>
    <bk>
      <rc t="2" v="701"/>
    </bk>
    <bk>
      <rc t="2" v="702"/>
    </bk>
    <bk>
      <rc t="2" v="703"/>
    </bk>
    <bk>
      <rc t="2" v="704"/>
    </bk>
    <bk>
      <rc t="2" v="705"/>
    </bk>
  </valueMetadata>
</metadata>
</file>

<file path=xl/sharedStrings.xml><?xml version="1.0" encoding="utf-8"?>
<sst xmlns="http://schemas.openxmlformats.org/spreadsheetml/2006/main" count="182" uniqueCount="135">
  <si>
    <t>D(7,1)</t>
  </si>
  <si>
    <t>D(6,1)</t>
  </si>
  <si>
    <t>D(5,1)</t>
  </si>
  <si>
    <t>D(4,1)</t>
  </si>
  <si>
    <t>D(3,1)</t>
  </si>
  <si>
    <t>D(2,1)</t>
  </si>
  <si>
    <t>D(1,7)</t>
  </si>
  <si>
    <t>D(1,6)</t>
  </si>
  <si>
    <t>D(1,5)</t>
  </si>
  <si>
    <t>D(1,4)</t>
  </si>
  <si>
    <t>D(1,3)</t>
  </si>
  <si>
    <t>D(1,2)</t>
  </si>
  <si>
    <t>D(1,1)</t>
  </si>
  <si>
    <t>This DTW distance between the two series</t>
  </si>
  <si>
    <t>A</t>
  </si>
  <si>
    <t>Accumulated cost matrix</t>
  </si>
  <si>
    <t>B</t>
  </si>
  <si>
    <t>Local cost matrix</t>
  </si>
  <si>
    <t>D3,1=d3,1+D2,1</t>
  </si>
  <si>
    <t>D2,1=d2,1+D1,1</t>
  </si>
  <si>
    <t>the DTW distance between the two datasets.</t>
  </si>
  <si>
    <t>D1,3=d1,3+D1,2</t>
  </si>
  <si>
    <t>D1,2=d1,1+D1,1</t>
  </si>
  <si>
    <t>D1,1=d1,1</t>
  </si>
  <si>
    <t>Diagonal is the DTW path and the last elelent (D3,3=3) of the path is</t>
  </si>
  <si>
    <t>D,3,3</t>
  </si>
  <si>
    <t>D3,2</t>
  </si>
  <si>
    <t>D3,1</t>
  </si>
  <si>
    <t>This is accumulated cost matrix</t>
  </si>
  <si>
    <t>D2,3</t>
  </si>
  <si>
    <t>D2,2</t>
  </si>
  <si>
    <t>D2,1</t>
  </si>
  <si>
    <t>D1,3</t>
  </si>
  <si>
    <t>D1,2</t>
  </si>
  <si>
    <t>D1,1</t>
  </si>
  <si>
    <t>Euclidean</t>
  </si>
  <si>
    <t>sum</t>
  </si>
  <si>
    <t>d,3,3</t>
  </si>
  <si>
    <t>d3,2</t>
  </si>
  <si>
    <t>d3,1</t>
  </si>
  <si>
    <r>
      <rPr>
        <sz val="11"/>
        <color theme="1"/>
        <rFont val="Symbol"/>
        <family val="1"/>
        <charset val="2"/>
      </rPr>
      <t>|</t>
    </r>
    <r>
      <rPr>
        <sz val="11"/>
        <color theme="1"/>
        <rFont val="Aptos Narrow"/>
        <family val="2"/>
        <scheme val="minor"/>
      </rPr>
      <t xml:space="preserve"> i - j </t>
    </r>
    <r>
      <rPr>
        <sz val="11"/>
        <color theme="1"/>
        <rFont val="Symbol"/>
        <family val="1"/>
        <charset val="2"/>
      </rPr>
      <t xml:space="preserve">| </t>
    </r>
    <r>
      <rPr>
        <sz val="11"/>
        <color theme="1"/>
        <rFont val="Aptos Display"/>
        <family val="2"/>
        <scheme val="major"/>
      </rPr>
      <t xml:space="preserve">must be </t>
    </r>
    <r>
      <rPr>
        <sz val="11"/>
        <color theme="1"/>
        <rFont val="Aptos Narrow"/>
        <family val="2"/>
        <scheme val="minor"/>
      </rPr>
      <t>&lt;= r</t>
    </r>
  </si>
  <si>
    <t>d2,3</t>
  </si>
  <si>
    <t>d2,2</t>
  </si>
  <si>
    <t>d2,1</t>
  </si>
  <si>
    <t>This is the local cost matrix</t>
  </si>
  <si>
    <t>d1,3</t>
  </si>
  <si>
    <t>d1,2</t>
  </si>
  <si>
    <t>d1,1</t>
  </si>
  <si>
    <t>A-B</t>
  </si>
  <si>
    <r>
      <t>Because C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 and C</t>
    </r>
    <r>
      <rPr>
        <vertAlign val="sub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 xml:space="preserve"> are lower than C</t>
    </r>
    <r>
      <rPr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and C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 or C</t>
    </r>
    <r>
      <rPr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and C</t>
    </r>
    <r>
      <rPr>
        <vertAlign val="sub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>, this is our forecast</t>
    </r>
  </si>
  <si>
    <r>
      <t>C</t>
    </r>
    <r>
      <rPr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and C</t>
    </r>
    <r>
      <rPr>
        <vertAlign val="subscript"/>
        <sz val="11"/>
        <color theme="1"/>
        <rFont val="Aptos Narrow"/>
        <family val="2"/>
        <scheme val="minor"/>
      </rPr>
      <t>3</t>
    </r>
  </si>
  <si>
    <r>
      <t>w</t>
    </r>
    <r>
      <rPr>
        <vertAlign val="sub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>=</t>
    </r>
  </si>
  <si>
    <r>
      <t>C</t>
    </r>
    <r>
      <rPr>
        <vertAlign val="subscript"/>
        <sz val="11"/>
        <color theme="1"/>
        <rFont val="Aptos Narrow"/>
        <family val="2"/>
        <scheme val="minor"/>
      </rPr>
      <t>3</t>
    </r>
  </si>
  <si>
    <r>
      <t>C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 nd C</t>
    </r>
    <r>
      <rPr>
        <vertAlign val="subscript"/>
        <sz val="11"/>
        <color theme="1"/>
        <rFont val="Aptos Narrow"/>
        <family val="2"/>
        <scheme val="minor"/>
      </rPr>
      <t>3</t>
    </r>
  </si>
  <si>
    <r>
      <t>C</t>
    </r>
    <r>
      <rPr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and C</t>
    </r>
    <r>
      <rPr>
        <vertAlign val="subscript"/>
        <sz val="11"/>
        <color theme="1"/>
        <rFont val="Aptos Narrow"/>
        <family val="2"/>
        <scheme val="minor"/>
      </rPr>
      <t>2</t>
    </r>
  </si>
  <si>
    <r>
      <t>w</t>
    </r>
    <r>
      <rPr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>=</t>
    </r>
  </si>
  <si>
    <r>
      <t>C</t>
    </r>
    <r>
      <rPr>
        <vertAlign val="subscript"/>
        <sz val="11"/>
        <color theme="1"/>
        <rFont val="Aptos Narrow"/>
        <family val="2"/>
        <scheme val="minor"/>
      </rPr>
      <t>1</t>
    </r>
  </si>
  <si>
    <t>Potential forecast</t>
  </si>
  <si>
    <t>Weights</t>
  </si>
  <si>
    <t>Next day</t>
  </si>
  <si>
    <t>Match after</t>
  </si>
  <si>
    <t>Query window</t>
  </si>
  <si>
    <t>Candidate windows</t>
  </si>
  <si>
    <t>Accum. cost 3</t>
  </si>
  <si>
    <t>Local cost 3</t>
  </si>
  <si>
    <r>
      <t>C</t>
    </r>
    <r>
      <rPr>
        <vertAlign val="subscript"/>
        <sz val="11"/>
        <color theme="1"/>
        <rFont val="Aptos Narrow"/>
        <family val="2"/>
        <scheme val="minor"/>
      </rPr>
      <t>2</t>
    </r>
  </si>
  <si>
    <t>Q</t>
  </si>
  <si>
    <t>Accum. cost 2</t>
  </si>
  <si>
    <t>Local cost 2</t>
  </si>
  <si>
    <t>Number of future forecasts for Day 8</t>
  </si>
  <si>
    <t>m=</t>
  </si>
  <si>
    <t>Band</t>
  </si>
  <si>
    <t>r=</t>
  </si>
  <si>
    <t>Number of nearest neighbours</t>
  </si>
  <si>
    <t>k=</t>
  </si>
  <si>
    <t>Length of the query window</t>
  </si>
  <si>
    <t>q=</t>
  </si>
  <si>
    <t>Length of the time series</t>
  </si>
  <si>
    <t>n=</t>
  </si>
  <si>
    <t>Accum. cost 1</t>
  </si>
  <si>
    <t>Local cost 1</t>
  </si>
  <si>
    <t>Close ($)</t>
  </si>
  <si>
    <t>Days</t>
  </si>
  <si>
    <t>Date</t>
  </si>
  <si>
    <t>AAPL Close</t>
  </si>
  <si>
    <t>Forecast</t>
  </si>
  <si>
    <t>Errors</t>
  </si>
  <si>
    <t>k number of neighbours</t>
  </si>
  <si>
    <t>forecasting horizon</t>
  </si>
  <si>
    <t>band width</t>
  </si>
  <si>
    <t>5-roll SD</t>
  </si>
  <si>
    <t>Mean E</t>
  </si>
  <si>
    <t>Errors follow normal distribution</t>
  </si>
  <si>
    <t>z-score</t>
  </si>
  <si>
    <t>Percentile</t>
  </si>
  <si>
    <t>Rank</t>
  </si>
  <si>
    <t>More</t>
  </si>
  <si>
    <t>This also confirms that we equally overshoot and undershoot when approximating the actual data</t>
  </si>
  <si>
    <t>Another confirmation that errors are normal</t>
  </si>
  <si>
    <t>increments</t>
  </si>
  <si>
    <t>span</t>
  </si>
  <si>
    <t>max</t>
  </si>
  <si>
    <t>min</t>
  </si>
  <si>
    <t>Frequency</t>
  </si>
  <si>
    <t>Bin</t>
  </si>
  <si>
    <t>SE -</t>
  </si>
  <si>
    <t>SE +</t>
  </si>
  <si>
    <t>PACF</t>
  </si>
  <si>
    <t>SE Bart -</t>
  </si>
  <si>
    <t>SE Bart +</t>
  </si>
  <si>
    <t>ACF</t>
  </si>
  <si>
    <t>Deviation</t>
  </si>
  <si>
    <t>Time</t>
  </si>
  <si>
    <t>k</t>
  </si>
  <si>
    <t>Sign/Not significant</t>
  </si>
  <si>
    <t>t-test for mean</t>
  </si>
  <si>
    <t>The mean</t>
  </si>
  <si>
    <t>St dev</t>
  </si>
  <si>
    <t>n-Observations</t>
  </si>
  <si>
    <t>St Error</t>
  </si>
  <si>
    <t>t-statistic</t>
  </si>
  <si>
    <t>p-value (2 tailed)</t>
  </si>
  <si>
    <t>Chi-squared</t>
  </si>
  <si>
    <t>Residual/error spread does not increase with forecast value, thereforece is constant</t>
  </si>
  <si>
    <r>
      <rPr>
        <sz val="11"/>
        <color theme="1"/>
        <rFont val="Symbol"/>
        <family val="1"/>
        <charset val="2"/>
      </rPr>
      <t>m</t>
    </r>
    <r>
      <rPr>
        <sz val="12.3"/>
        <color theme="1"/>
        <rFont val="Aptos Narrow"/>
        <family val="2"/>
      </rPr>
      <t>=0</t>
    </r>
  </si>
  <si>
    <t>If p&lt;0.05</t>
  </si>
  <si>
    <t>If p&gt;0.05</t>
  </si>
  <si>
    <t>Reject null, the mean IS significantly different from zero</t>
  </si>
  <si>
    <t xml:space="preserve"> The mean is NOT significantly different from zero</t>
  </si>
  <si>
    <t>h</t>
  </si>
  <si>
    <t>part Q</t>
  </si>
  <si>
    <t>Full Q</t>
  </si>
  <si>
    <t>p-value</t>
  </si>
  <si>
    <t>ACF alt. calc.</t>
  </si>
  <si>
    <r>
      <t>w</t>
    </r>
    <r>
      <rPr>
        <vertAlign val="sub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</si>
</sst>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[$$-409]* #,##0.00_);_([$$-409]* \(#,##0.00\);_([$$-409]* &quot;-&quot;??_);_(@_)"/>
    <numFmt numFmtId="165" formatCode="0.000"/>
    <numFmt numFmtId="166" formatCode="0.0000000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ptos Narrow"/>
      <family val="1"/>
      <charset val="2"/>
      <scheme val="minor"/>
    </font>
    <font>
      <sz val="11"/>
      <color theme="1"/>
      <name val="Symbol"/>
      <family val="1"/>
      <charset val="2"/>
    </font>
    <font>
      <sz val="11"/>
      <color theme="1"/>
      <name val="Aptos Display"/>
      <family val="2"/>
      <scheme val="major"/>
    </font>
    <font>
      <vertAlign val="subscript"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2.3"/>
      <color theme="1"/>
      <name val="Aptos Narrow"/>
      <family val="2"/>
    </font>
    <font>
      <sz val="11"/>
      <color theme="1"/>
      <name val="Aptos Narrow"/>
      <family val="1"/>
      <charset val="2"/>
    </font>
    <font>
      <sz val="11"/>
      <color theme="1"/>
      <name val="Aptos Narrow"/>
      <family val="2"/>
      <scheme val="minor"/>
    </font>
    <font>
      <i/>
      <sz val="11"/>
      <color theme="0" tint="-0.34998626667073579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7" fillId="0" borderId="0" xfId="0" applyFont="1"/>
    <xf numFmtId="14" fontId="0" fillId="0" borderId="0" xfId="0" applyNumberFormat="1"/>
    <xf numFmtId="0" fontId="0" fillId="0" borderId="0" xfId="0" quotePrefix="1" applyAlignment="1">
      <alignment horizontal="right"/>
    </xf>
    <xf numFmtId="2" fontId="0" fillId="0" borderId="0" xfId="0" applyNumberFormat="1"/>
    <xf numFmtId="164" fontId="0" fillId="0" borderId="0" xfId="0" applyNumberFormat="1"/>
    <xf numFmtId="0" fontId="0" fillId="0" borderId="1" xfId="0" applyBorder="1"/>
    <xf numFmtId="0" fontId="7" fillId="0" borderId="2" xfId="0" applyFont="1" applyBorder="1" applyAlignment="1">
      <alignment horizontal="center"/>
    </xf>
    <xf numFmtId="2" fontId="2" fillId="0" borderId="0" xfId="0" quotePrefix="1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/>
    <xf numFmtId="165" fontId="2" fillId="0" borderId="0" xfId="0" quotePrefix="1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0" xfId="0" quotePrefix="1"/>
    <xf numFmtId="0" fontId="1" fillId="0" borderId="0" xfId="0" quotePrefix="1" applyFont="1"/>
    <xf numFmtId="0" fontId="10" fillId="0" borderId="0" xfId="0" applyFont="1"/>
    <xf numFmtId="166" fontId="0" fillId="0" borderId="0" xfId="0" applyNumberFormat="1"/>
    <xf numFmtId="0" fontId="0" fillId="0" borderId="0" xfId="0" applyFont="1"/>
    <xf numFmtId="0" fontId="0" fillId="0" borderId="0" xfId="0" applyFont="1" applyAlignment="1">
      <alignment horizontal="right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06/relationships/rdSupportingPropertyBagStructure" Target="richData/rdsupportingpropertybagstructure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ichStyles" Target="richData/richStyl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20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19" Type="http://schemas.microsoft.com/office/2017/06/relationships/rdSupportingPropertyBag" Target="richData/rdsupportingpropertybag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AAPL Closing values and Forecasts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Sheet4!$B$1</c:f>
              <c:strCache>
                <c:ptCount val="1"/>
                <c:pt idx="0">
                  <c:v>AAPL Close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Sheet4!$A$2:$A$105</c:f>
              <c:numCache>
                <c:formatCode>m/d/yyyy</c:formatCode>
                <c:ptCount val="104"/>
                <c:pt idx="0">
                  <c:v>45659</c:v>
                </c:pt>
                <c:pt idx="1">
                  <c:v>45660</c:v>
                </c:pt>
                <c:pt idx="2">
                  <c:v>45663</c:v>
                </c:pt>
                <c:pt idx="3">
                  <c:v>45664</c:v>
                </c:pt>
                <c:pt idx="4">
                  <c:v>45665</c:v>
                </c:pt>
                <c:pt idx="5">
                  <c:v>45667</c:v>
                </c:pt>
                <c:pt idx="6">
                  <c:v>45670</c:v>
                </c:pt>
                <c:pt idx="7">
                  <c:v>45671</c:v>
                </c:pt>
                <c:pt idx="8">
                  <c:v>45672</c:v>
                </c:pt>
                <c:pt idx="9">
                  <c:v>45673</c:v>
                </c:pt>
                <c:pt idx="10">
                  <c:v>45674</c:v>
                </c:pt>
                <c:pt idx="11">
                  <c:v>45678</c:v>
                </c:pt>
                <c:pt idx="12">
                  <c:v>45679</c:v>
                </c:pt>
                <c:pt idx="13">
                  <c:v>45680</c:v>
                </c:pt>
                <c:pt idx="14">
                  <c:v>45681</c:v>
                </c:pt>
                <c:pt idx="15">
                  <c:v>45684</c:v>
                </c:pt>
                <c:pt idx="16">
                  <c:v>45685</c:v>
                </c:pt>
                <c:pt idx="17">
                  <c:v>45686</c:v>
                </c:pt>
                <c:pt idx="18">
                  <c:v>45687</c:v>
                </c:pt>
                <c:pt idx="19">
                  <c:v>45688</c:v>
                </c:pt>
                <c:pt idx="20">
                  <c:v>45691</c:v>
                </c:pt>
                <c:pt idx="21">
                  <c:v>45692</c:v>
                </c:pt>
                <c:pt idx="22">
                  <c:v>45693</c:v>
                </c:pt>
                <c:pt idx="23">
                  <c:v>45694</c:v>
                </c:pt>
                <c:pt idx="24">
                  <c:v>45695</c:v>
                </c:pt>
                <c:pt idx="25">
                  <c:v>45698</c:v>
                </c:pt>
                <c:pt idx="26">
                  <c:v>45699</c:v>
                </c:pt>
                <c:pt idx="27">
                  <c:v>45700</c:v>
                </c:pt>
                <c:pt idx="28">
                  <c:v>45701</c:v>
                </c:pt>
                <c:pt idx="29">
                  <c:v>45702</c:v>
                </c:pt>
                <c:pt idx="30">
                  <c:v>45706</c:v>
                </c:pt>
                <c:pt idx="31">
                  <c:v>45707</c:v>
                </c:pt>
                <c:pt idx="32">
                  <c:v>45708</c:v>
                </c:pt>
                <c:pt idx="33">
                  <c:v>45709</c:v>
                </c:pt>
                <c:pt idx="34">
                  <c:v>45712</c:v>
                </c:pt>
                <c:pt idx="35">
                  <c:v>45713</c:v>
                </c:pt>
                <c:pt idx="36">
                  <c:v>45714</c:v>
                </c:pt>
                <c:pt idx="37">
                  <c:v>45715</c:v>
                </c:pt>
                <c:pt idx="38">
                  <c:v>45716</c:v>
                </c:pt>
                <c:pt idx="39">
                  <c:v>45719</c:v>
                </c:pt>
                <c:pt idx="40">
                  <c:v>45720</c:v>
                </c:pt>
                <c:pt idx="41">
                  <c:v>45721</c:v>
                </c:pt>
                <c:pt idx="42">
                  <c:v>45722</c:v>
                </c:pt>
                <c:pt idx="43">
                  <c:v>45723</c:v>
                </c:pt>
                <c:pt idx="44">
                  <c:v>45726</c:v>
                </c:pt>
                <c:pt idx="45">
                  <c:v>45727</c:v>
                </c:pt>
                <c:pt idx="46">
                  <c:v>45728</c:v>
                </c:pt>
                <c:pt idx="47">
                  <c:v>45729</c:v>
                </c:pt>
                <c:pt idx="48">
                  <c:v>45730</c:v>
                </c:pt>
                <c:pt idx="49">
                  <c:v>45733</c:v>
                </c:pt>
                <c:pt idx="50">
                  <c:v>45734</c:v>
                </c:pt>
                <c:pt idx="51">
                  <c:v>45735</c:v>
                </c:pt>
                <c:pt idx="52">
                  <c:v>45736</c:v>
                </c:pt>
                <c:pt idx="53">
                  <c:v>45737</c:v>
                </c:pt>
                <c:pt idx="54">
                  <c:v>45740</c:v>
                </c:pt>
                <c:pt idx="55">
                  <c:v>45741</c:v>
                </c:pt>
                <c:pt idx="56">
                  <c:v>45742</c:v>
                </c:pt>
                <c:pt idx="57">
                  <c:v>45743</c:v>
                </c:pt>
                <c:pt idx="58">
                  <c:v>45744</c:v>
                </c:pt>
                <c:pt idx="59">
                  <c:v>45747</c:v>
                </c:pt>
                <c:pt idx="60">
                  <c:v>45748</c:v>
                </c:pt>
                <c:pt idx="61">
                  <c:v>45749</c:v>
                </c:pt>
                <c:pt idx="62">
                  <c:v>45750</c:v>
                </c:pt>
                <c:pt idx="63">
                  <c:v>45751</c:v>
                </c:pt>
                <c:pt idx="64">
                  <c:v>45754</c:v>
                </c:pt>
                <c:pt idx="65">
                  <c:v>45755</c:v>
                </c:pt>
                <c:pt idx="66">
                  <c:v>45756</c:v>
                </c:pt>
                <c:pt idx="67">
                  <c:v>45757</c:v>
                </c:pt>
                <c:pt idx="68">
                  <c:v>45758</c:v>
                </c:pt>
                <c:pt idx="69">
                  <c:v>45761</c:v>
                </c:pt>
                <c:pt idx="70">
                  <c:v>45762</c:v>
                </c:pt>
                <c:pt idx="71">
                  <c:v>45763</c:v>
                </c:pt>
                <c:pt idx="72">
                  <c:v>45764</c:v>
                </c:pt>
                <c:pt idx="73">
                  <c:v>45768</c:v>
                </c:pt>
                <c:pt idx="74">
                  <c:v>45769</c:v>
                </c:pt>
                <c:pt idx="75">
                  <c:v>45770</c:v>
                </c:pt>
                <c:pt idx="76">
                  <c:v>45771</c:v>
                </c:pt>
                <c:pt idx="77">
                  <c:v>45772</c:v>
                </c:pt>
                <c:pt idx="78">
                  <c:v>45775</c:v>
                </c:pt>
                <c:pt idx="79">
                  <c:v>45776</c:v>
                </c:pt>
                <c:pt idx="80">
                  <c:v>45777</c:v>
                </c:pt>
                <c:pt idx="81">
                  <c:v>45778</c:v>
                </c:pt>
                <c:pt idx="82">
                  <c:v>45779</c:v>
                </c:pt>
                <c:pt idx="83">
                  <c:v>45782</c:v>
                </c:pt>
                <c:pt idx="84">
                  <c:v>45783</c:v>
                </c:pt>
                <c:pt idx="85">
                  <c:v>45784</c:v>
                </c:pt>
                <c:pt idx="86">
                  <c:v>45785</c:v>
                </c:pt>
                <c:pt idx="87">
                  <c:v>45786</c:v>
                </c:pt>
                <c:pt idx="88">
                  <c:v>45789</c:v>
                </c:pt>
                <c:pt idx="89">
                  <c:v>45790</c:v>
                </c:pt>
                <c:pt idx="90">
                  <c:v>45791</c:v>
                </c:pt>
                <c:pt idx="91">
                  <c:v>45792</c:v>
                </c:pt>
                <c:pt idx="92">
                  <c:v>45793</c:v>
                </c:pt>
                <c:pt idx="93">
                  <c:v>45796</c:v>
                </c:pt>
                <c:pt idx="94">
                  <c:v>45797</c:v>
                </c:pt>
                <c:pt idx="95">
                  <c:v>45798</c:v>
                </c:pt>
                <c:pt idx="96">
                  <c:v>45799</c:v>
                </c:pt>
                <c:pt idx="97">
                  <c:v>45800</c:v>
                </c:pt>
                <c:pt idx="98">
                  <c:v>45804</c:v>
                </c:pt>
                <c:pt idx="99">
                  <c:v>45805</c:v>
                </c:pt>
                <c:pt idx="100">
                  <c:v>45806</c:v>
                </c:pt>
                <c:pt idx="101">
                  <c:v>45807</c:v>
                </c:pt>
                <c:pt idx="102">
                  <c:v>45810</c:v>
                </c:pt>
                <c:pt idx="103">
                  <c:v>45811</c:v>
                </c:pt>
              </c:numCache>
            </c:numRef>
          </c:cat>
          <c:val>
            <c:numRef>
              <c:f>Sheet4!$B$2:$B$9104</c:f>
              <c:numCache>
                <c:formatCode>_([$$-409]* #,##0.00_);_([$$-409]* \(#,##0.00\);_([$$-409]* "-"??_);_(@_)</c:formatCode>
                <c:ptCount val="9103"/>
                <c:pt idx="0">
                  <c:v>243.85</c:v>
                </c:pt>
                <c:pt idx="1">
                  <c:v>243.36</c:v>
                </c:pt>
                <c:pt idx="2">
                  <c:v>245</c:v>
                </c:pt>
                <c:pt idx="3">
                  <c:v>242.21</c:v>
                </c:pt>
                <c:pt idx="4">
                  <c:v>242.7</c:v>
                </c:pt>
                <c:pt idx="5">
                  <c:v>236.85</c:v>
                </c:pt>
                <c:pt idx="6">
                  <c:v>234.4</c:v>
                </c:pt>
                <c:pt idx="7">
                  <c:v>233.28</c:v>
                </c:pt>
                <c:pt idx="8">
                  <c:v>237.87</c:v>
                </c:pt>
                <c:pt idx="9">
                  <c:v>228.26</c:v>
                </c:pt>
                <c:pt idx="10">
                  <c:v>229.98</c:v>
                </c:pt>
                <c:pt idx="11">
                  <c:v>222.64</c:v>
                </c:pt>
                <c:pt idx="12">
                  <c:v>223.83</c:v>
                </c:pt>
                <c:pt idx="13">
                  <c:v>223.66</c:v>
                </c:pt>
                <c:pt idx="14">
                  <c:v>222.78</c:v>
                </c:pt>
                <c:pt idx="15">
                  <c:v>229.86</c:v>
                </c:pt>
                <c:pt idx="16">
                  <c:v>238.26</c:v>
                </c:pt>
                <c:pt idx="17">
                  <c:v>239.36</c:v>
                </c:pt>
                <c:pt idx="18">
                  <c:v>237.59</c:v>
                </c:pt>
                <c:pt idx="19">
                  <c:v>236</c:v>
                </c:pt>
                <c:pt idx="20">
                  <c:v>228.01</c:v>
                </c:pt>
                <c:pt idx="21">
                  <c:v>232.8</c:v>
                </c:pt>
                <c:pt idx="22">
                  <c:v>232.47</c:v>
                </c:pt>
                <c:pt idx="23">
                  <c:v>233.22</c:v>
                </c:pt>
                <c:pt idx="24">
                  <c:v>227.63</c:v>
                </c:pt>
                <c:pt idx="25">
                  <c:v>227.65</c:v>
                </c:pt>
                <c:pt idx="26">
                  <c:v>232.62</c:v>
                </c:pt>
                <c:pt idx="27">
                  <c:v>236.87</c:v>
                </c:pt>
                <c:pt idx="28">
                  <c:v>241.53</c:v>
                </c:pt>
                <c:pt idx="29">
                  <c:v>244.6</c:v>
                </c:pt>
                <c:pt idx="30">
                  <c:v>244.47</c:v>
                </c:pt>
                <c:pt idx="31">
                  <c:v>244.87</c:v>
                </c:pt>
                <c:pt idx="32">
                  <c:v>245.83</c:v>
                </c:pt>
                <c:pt idx="33">
                  <c:v>245.55</c:v>
                </c:pt>
                <c:pt idx="34">
                  <c:v>247.1</c:v>
                </c:pt>
                <c:pt idx="35">
                  <c:v>247.04</c:v>
                </c:pt>
                <c:pt idx="36">
                  <c:v>240.36</c:v>
                </c:pt>
                <c:pt idx="37">
                  <c:v>237.3</c:v>
                </c:pt>
                <c:pt idx="38">
                  <c:v>241.84</c:v>
                </c:pt>
                <c:pt idx="39">
                  <c:v>238.03</c:v>
                </c:pt>
                <c:pt idx="40">
                  <c:v>235.93</c:v>
                </c:pt>
                <c:pt idx="41">
                  <c:v>235.74</c:v>
                </c:pt>
                <c:pt idx="42">
                  <c:v>235.33</c:v>
                </c:pt>
                <c:pt idx="43">
                  <c:v>239.07</c:v>
                </c:pt>
                <c:pt idx="44">
                  <c:v>227.48</c:v>
                </c:pt>
                <c:pt idx="45">
                  <c:v>220.84</c:v>
                </c:pt>
                <c:pt idx="46">
                  <c:v>216.98</c:v>
                </c:pt>
                <c:pt idx="47">
                  <c:v>209.68</c:v>
                </c:pt>
                <c:pt idx="48">
                  <c:v>213.49</c:v>
                </c:pt>
                <c:pt idx="49">
                  <c:v>214</c:v>
                </c:pt>
                <c:pt idx="50">
                  <c:v>212.69</c:v>
                </c:pt>
                <c:pt idx="51">
                  <c:v>215.24</c:v>
                </c:pt>
                <c:pt idx="52">
                  <c:v>214.1</c:v>
                </c:pt>
                <c:pt idx="53">
                  <c:v>218.27</c:v>
                </c:pt>
                <c:pt idx="54">
                  <c:v>220.73</c:v>
                </c:pt>
                <c:pt idx="55">
                  <c:v>223.75</c:v>
                </c:pt>
                <c:pt idx="56">
                  <c:v>221.53</c:v>
                </c:pt>
                <c:pt idx="57">
                  <c:v>223.85</c:v>
                </c:pt>
                <c:pt idx="58">
                  <c:v>217.9</c:v>
                </c:pt>
                <c:pt idx="59">
                  <c:v>222.13</c:v>
                </c:pt>
                <c:pt idx="60">
                  <c:v>223.19</c:v>
                </c:pt>
                <c:pt idx="61">
                  <c:v>223.89</c:v>
                </c:pt>
                <c:pt idx="62">
                  <c:v>203.19</c:v>
                </c:pt>
                <c:pt idx="63">
                  <c:v>188.38</c:v>
                </c:pt>
                <c:pt idx="64">
                  <c:v>181.46</c:v>
                </c:pt>
                <c:pt idx="65">
                  <c:v>172.42</c:v>
                </c:pt>
                <c:pt idx="66">
                  <c:v>198.85</c:v>
                </c:pt>
                <c:pt idx="67">
                  <c:v>190.42</c:v>
                </c:pt>
                <c:pt idx="68">
                  <c:v>198.15</c:v>
                </c:pt>
                <c:pt idx="69">
                  <c:v>202.52</c:v>
                </c:pt>
                <c:pt idx="70">
                  <c:v>202.14</c:v>
                </c:pt>
                <c:pt idx="71">
                  <c:v>194.27</c:v>
                </c:pt>
                <c:pt idx="72">
                  <c:v>196.98</c:v>
                </c:pt>
                <c:pt idx="73">
                  <c:v>193.16</c:v>
                </c:pt>
                <c:pt idx="74">
                  <c:v>199.74</c:v>
                </c:pt>
                <c:pt idx="75">
                  <c:v>204.6</c:v>
                </c:pt>
                <c:pt idx="76">
                  <c:v>208.37</c:v>
                </c:pt>
                <c:pt idx="77">
                  <c:v>209.28</c:v>
                </c:pt>
                <c:pt idx="78">
                  <c:v>210.14</c:v>
                </c:pt>
                <c:pt idx="79">
                  <c:v>211.21</c:v>
                </c:pt>
                <c:pt idx="80">
                  <c:v>212.5</c:v>
                </c:pt>
                <c:pt idx="81">
                  <c:v>213.32</c:v>
                </c:pt>
                <c:pt idx="82">
                  <c:v>205.35</c:v>
                </c:pt>
                <c:pt idx="83">
                  <c:v>198.89</c:v>
                </c:pt>
                <c:pt idx="84">
                  <c:v>198.51</c:v>
                </c:pt>
                <c:pt idx="85">
                  <c:v>196.25</c:v>
                </c:pt>
                <c:pt idx="86">
                  <c:v>197.49</c:v>
                </c:pt>
                <c:pt idx="87">
                  <c:v>198.53</c:v>
                </c:pt>
                <c:pt idx="88">
                  <c:v>210.79</c:v>
                </c:pt>
                <c:pt idx="89">
                  <c:v>212.93</c:v>
                </c:pt>
                <c:pt idx="90">
                  <c:v>212.33</c:v>
                </c:pt>
                <c:pt idx="91">
                  <c:v>211.45</c:v>
                </c:pt>
                <c:pt idx="92">
                  <c:v>211.26</c:v>
                </c:pt>
                <c:pt idx="93">
                  <c:v>208.78</c:v>
                </c:pt>
                <c:pt idx="94">
                  <c:v>206.86</c:v>
                </c:pt>
                <c:pt idx="95">
                  <c:v>202.09</c:v>
                </c:pt>
                <c:pt idx="96">
                  <c:v>201.36</c:v>
                </c:pt>
                <c:pt idx="97">
                  <c:v>195.27</c:v>
                </c:pt>
                <c:pt idx="98">
                  <c:v>200.21</c:v>
                </c:pt>
                <c:pt idx="99">
                  <c:v>200.42</c:v>
                </c:pt>
                <c:pt idx="100">
                  <c:v>199.95</c:v>
                </c:pt>
                <c:pt idx="101">
                  <c:v>200.85</c:v>
                </c:pt>
                <c:pt idx="102">
                  <c:v>201.7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15-4451-B41A-5914DD43AE1F}"/>
            </c:ext>
          </c:extLst>
        </c:ser>
        <c:ser>
          <c:idx val="1"/>
          <c:order val="1"/>
          <c:tx>
            <c:strRef>
              <c:f>Sheet4!$C$1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Sheet4!$A$2:$A$105</c:f>
              <c:numCache>
                <c:formatCode>m/d/yyyy</c:formatCode>
                <c:ptCount val="104"/>
                <c:pt idx="0">
                  <c:v>45659</c:v>
                </c:pt>
                <c:pt idx="1">
                  <c:v>45660</c:v>
                </c:pt>
                <c:pt idx="2">
                  <c:v>45663</c:v>
                </c:pt>
                <c:pt idx="3">
                  <c:v>45664</c:v>
                </c:pt>
                <c:pt idx="4">
                  <c:v>45665</c:v>
                </c:pt>
                <c:pt idx="5">
                  <c:v>45667</c:v>
                </c:pt>
                <c:pt idx="6">
                  <c:v>45670</c:v>
                </c:pt>
                <c:pt idx="7">
                  <c:v>45671</c:v>
                </c:pt>
                <c:pt idx="8">
                  <c:v>45672</c:v>
                </c:pt>
                <c:pt idx="9">
                  <c:v>45673</c:v>
                </c:pt>
                <c:pt idx="10">
                  <c:v>45674</c:v>
                </c:pt>
                <c:pt idx="11">
                  <c:v>45678</c:v>
                </c:pt>
                <c:pt idx="12">
                  <c:v>45679</c:v>
                </c:pt>
                <c:pt idx="13">
                  <c:v>45680</c:v>
                </c:pt>
                <c:pt idx="14">
                  <c:v>45681</c:v>
                </c:pt>
                <c:pt idx="15">
                  <c:v>45684</c:v>
                </c:pt>
                <c:pt idx="16">
                  <c:v>45685</c:v>
                </c:pt>
                <c:pt idx="17">
                  <c:v>45686</c:v>
                </c:pt>
                <c:pt idx="18">
                  <c:v>45687</c:v>
                </c:pt>
                <c:pt idx="19">
                  <c:v>45688</c:v>
                </c:pt>
                <c:pt idx="20">
                  <c:v>45691</c:v>
                </c:pt>
                <c:pt idx="21">
                  <c:v>45692</c:v>
                </c:pt>
                <c:pt idx="22">
                  <c:v>45693</c:v>
                </c:pt>
                <c:pt idx="23">
                  <c:v>45694</c:v>
                </c:pt>
                <c:pt idx="24">
                  <c:v>45695</c:v>
                </c:pt>
                <c:pt idx="25">
                  <c:v>45698</c:v>
                </c:pt>
                <c:pt idx="26">
                  <c:v>45699</c:v>
                </c:pt>
                <c:pt idx="27">
                  <c:v>45700</c:v>
                </c:pt>
                <c:pt idx="28">
                  <c:v>45701</c:v>
                </c:pt>
                <c:pt idx="29">
                  <c:v>45702</c:v>
                </c:pt>
                <c:pt idx="30">
                  <c:v>45706</c:v>
                </c:pt>
                <c:pt idx="31">
                  <c:v>45707</c:v>
                </c:pt>
                <c:pt idx="32">
                  <c:v>45708</c:v>
                </c:pt>
                <c:pt idx="33">
                  <c:v>45709</c:v>
                </c:pt>
                <c:pt idx="34">
                  <c:v>45712</c:v>
                </c:pt>
                <c:pt idx="35">
                  <c:v>45713</c:v>
                </c:pt>
                <c:pt idx="36">
                  <c:v>45714</c:v>
                </c:pt>
                <c:pt idx="37">
                  <c:v>45715</c:v>
                </c:pt>
                <c:pt idx="38">
                  <c:v>45716</c:v>
                </c:pt>
                <c:pt idx="39">
                  <c:v>45719</c:v>
                </c:pt>
                <c:pt idx="40">
                  <c:v>45720</c:v>
                </c:pt>
                <c:pt idx="41">
                  <c:v>45721</c:v>
                </c:pt>
                <c:pt idx="42">
                  <c:v>45722</c:v>
                </c:pt>
                <c:pt idx="43">
                  <c:v>45723</c:v>
                </c:pt>
                <c:pt idx="44">
                  <c:v>45726</c:v>
                </c:pt>
                <c:pt idx="45">
                  <c:v>45727</c:v>
                </c:pt>
                <c:pt idx="46">
                  <c:v>45728</c:v>
                </c:pt>
                <c:pt idx="47">
                  <c:v>45729</c:v>
                </c:pt>
                <c:pt idx="48">
                  <c:v>45730</c:v>
                </c:pt>
                <c:pt idx="49">
                  <c:v>45733</c:v>
                </c:pt>
                <c:pt idx="50">
                  <c:v>45734</c:v>
                </c:pt>
                <c:pt idx="51">
                  <c:v>45735</c:v>
                </c:pt>
                <c:pt idx="52">
                  <c:v>45736</c:v>
                </c:pt>
                <c:pt idx="53">
                  <c:v>45737</c:v>
                </c:pt>
                <c:pt idx="54">
                  <c:v>45740</c:v>
                </c:pt>
                <c:pt idx="55">
                  <c:v>45741</c:v>
                </c:pt>
                <c:pt idx="56">
                  <c:v>45742</c:v>
                </c:pt>
                <c:pt idx="57">
                  <c:v>45743</c:v>
                </c:pt>
                <c:pt idx="58">
                  <c:v>45744</c:v>
                </c:pt>
                <c:pt idx="59">
                  <c:v>45747</c:v>
                </c:pt>
                <c:pt idx="60">
                  <c:v>45748</c:v>
                </c:pt>
                <c:pt idx="61">
                  <c:v>45749</c:v>
                </c:pt>
                <c:pt idx="62">
                  <c:v>45750</c:v>
                </c:pt>
                <c:pt idx="63">
                  <c:v>45751</c:v>
                </c:pt>
                <c:pt idx="64">
                  <c:v>45754</c:v>
                </c:pt>
                <c:pt idx="65">
                  <c:v>45755</c:v>
                </c:pt>
                <c:pt idx="66">
                  <c:v>45756</c:v>
                </c:pt>
                <c:pt idx="67">
                  <c:v>45757</c:v>
                </c:pt>
                <c:pt idx="68">
                  <c:v>45758</c:v>
                </c:pt>
                <c:pt idx="69">
                  <c:v>45761</c:v>
                </c:pt>
                <c:pt idx="70">
                  <c:v>45762</c:v>
                </c:pt>
                <c:pt idx="71">
                  <c:v>45763</c:v>
                </c:pt>
                <c:pt idx="72">
                  <c:v>45764</c:v>
                </c:pt>
                <c:pt idx="73">
                  <c:v>45768</c:v>
                </c:pt>
                <c:pt idx="74">
                  <c:v>45769</c:v>
                </c:pt>
                <c:pt idx="75">
                  <c:v>45770</c:v>
                </c:pt>
                <c:pt idx="76">
                  <c:v>45771</c:v>
                </c:pt>
                <c:pt idx="77">
                  <c:v>45772</c:v>
                </c:pt>
                <c:pt idx="78">
                  <c:v>45775</c:v>
                </c:pt>
                <c:pt idx="79">
                  <c:v>45776</c:v>
                </c:pt>
                <c:pt idx="80">
                  <c:v>45777</c:v>
                </c:pt>
                <c:pt idx="81">
                  <c:v>45778</c:v>
                </c:pt>
                <c:pt idx="82">
                  <c:v>45779</c:v>
                </c:pt>
                <c:pt idx="83">
                  <c:v>45782</c:v>
                </c:pt>
                <c:pt idx="84">
                  <c:v>45783</c:v>
                </c:pt>
                <c:pt idx="85">
                  <c:v>45784</c:v>
                </c:pt>
                <c:pt idx="86">
                  <c:v>45785</c:v>
                </c:pt>
                <c:pt idx="87">
                  <c:v>45786</c:v>
                </c:pt>
                <c:pt idx="88">
                  <c:v>45789</c:v>
                </c:pt>
                <c:pt idx="89">
                  <c:v>45790</c:v>
                </c:pt>
                <c:pt idx="90">
                  <c:v>45791</c:v>
                </c:pt>
                <c:pt idx="91">
                  <c:v>45792</c:v>
                </c:pt>
                <c:pt idx="92">
                  <c:v>45793</c:v>
                </c:pt>
                <c:pt idx="93">
                  <c:v>45796</c:v>
                </c:pt>
                <c:pt idx="94">
                  <c:v>45797</c:v>
                </c:pt>
                <c:pt idx="95">
                  <c:v>45798</c:v>
                </c:pt>
                <c:pt idx="96">
                  <c:v>45799</c:v>
                </c:pt>
                <c:pt idx="97">
                  <c:v>45800</c:v>
                </c:pt>
                <c:pt idx="98">
                  <c:v>45804</c:v>
                </c:pt>
                <c:pt idx="99">
                  <c:v>45805</c:v>
                </c:pt>
                <c:pt idx="100">
                  <c:v>45806</c:v>
                </c:pt>
                <c:pt idx="101">
                  <c:v>45807</c:v>
                </c:pt>
                <c:pt idx="102">
                  <c:v>45810</c:v>
                </c:pt>
                <c:pt idx="103">
                  <c:v>45811</c:v>
                </c:pt>
              </c:numCache>
            </c:numRef>
          </c:cat>
          <c:val>
            <c:numRef>
              <c:f>Sheet4!$C$2:$C$105</c:f>
              <c:numCache>
                <c:formatCode>General</c:formatCode>
                <c:ptCount val="104"/>
                <c:pt idx="29" formatCode="0.00">
                  <c:v>239.94066506252148</c:v>
                </c:pt>
                <c:pt idx="30" formatCode="0.00">
                  <c:v>243.35180807404336</c:v>
                </c:pt>
                <c:pt idx="31" formatCode="0.00">
                  <c:v>241.34933047514272</c:v>
                </c:pt>
                <c:pt idx="32" formatCode="0.00">
                  <c:v>242.83101673362313</c:v>
                </c:pt>
                <c:pt idx="33" formatCode="0.00">
                  <c:v>242.5740256472225</c:v>
                </c:pt>
                <c:pt idx="34" formatCode="0.00">
                  <c:v>243.08217580318785</c:v>
                </c:pt>
                <c:pt idx="35" formatCode="0.00">
                  <c:v>246.76005210573052</c:v>
                </c:pt>
                <c:pt idx="36" formatCode="0.00">
                  <c:v>247.04538012655746</c:v>
                </c:pt>
                <c:pt idx="37" formatCode="0.00">
                  <c:v>243.17385798427784</c:v>
                </c:pt>
                <c:pt idx="38" formatCode="0.00">
                  <c:v>236.62313056979306</c:v>
                </c:pt>
                <c:pt idx="39" formatCode="0.00">
                  <c:v>240.46649767545975</c:v>
                </c:pt>
                <c:pt idx="40" formatCode="0.00">
                  <c:v>238.87886022523196</c:v>
                </c:pt>
                <c:pt idx="41" formatCode="0.00">
                  <c:v>236.71277575250224</c:v>
                </c:pt>
                <c:pt idx="42" formatCode="0.00">
                  <c:v>236.22784363314398</c:v>
                </c:pt>
                <c:pt idx="43" formatCode="0.00">
                  <c:v>236.4073779250424</c:v>
                </c:pt>
                <c:pt idx="44" formatCode="0.00">
                  <c:v>234.46675681875271</c:v>
                </c:pt>
                <c:pt idx="45" formatCode="0.00">
                  <c:v>227.03745051275322</c:v>
                </c:pt>
                <c:pt idx="46" formatCode="0.00">
                  <c:v>221.99900684858039</c:v>
                </c:pt>
                <c:pt idx="47" formatCode="0.00">
                  <c:v>218.58183481086147</c:v>
                </c:pt>
                <c:pt idx="48" formatCode="0.00">
                  <c:v>213.83672517281306</c:v>
                </c:pt>
                <c:pt idx="49" formatCode="0.00">
                  <c:v>218.55017676133374</c:v>
                </c:pt>
                <c:pt idx="50" formatCode="0.00">
                  <c:v>213.92848597044576</c:v>
                </c:pt>
                <c:pt idx="51" formatCode="0.00">
                  <c:v>212.90197811849902</c:v>
                </c:pt>
                <c:pt idx="52" formatCode="0.00">
                  <c:v>214.42608227731159</c:v>
                </c:pt>
                <c:pt idx="53" formatCode="0.00">
                  <c:v>214.44811847277998</c:v>
                </c:pt>
                <c:pt idx="54" formatCode="0.00">
                  <c:v>217.00930221908243</c:v>
                </c:pt>
                <c:pt idx="55" formatCode="0.00">
                  <c:v>220.18058048808285</c:v>
                </c:pt>
                <c:pt idx="56" formatCode="0.00">
                  <c:v>222.96651600125608</c:v>
                </c:pt>
                <c:pt idx="57" formatCode="0.00">
                  <c:v>221.98594140025168</c:v>
                </c:pt>
                <c:pt idx="58" formatCode="0.00">
                  <c:v>223.09978570903976</c:v>
                </c:pt>
                <c:pt idx="59" formatCode="0.00">
                  <c:v>224.81270111161072</c:v>
                </c:pt>
                <c:pt idx="60" formatCode="0.00">
                  <c:v>220.51422017921811</c:v>
                </c:pt>
                <c:pt idx="61" formatCode="0.00">
                  <c:v>221.78276541155469</c:v>
                </c:pt>
                <c:pt idx="62" formatCode="0.00">
                  <c:v>222.45771154984774</c:v>
                </c:pt>
                <c:pt idx="63" formatCode="0.00">
                  <c:v>222.91081207362714</c:v>
                </c:pt>
                <c:pt idx="64" formatCode="0.00">
                  <c:v>195.85593579568013</c:v>
                </c:pt>
                <c:pt idx="65" formatCode="0.00">
                  <c:v>182.22410136144734</c:v>
                </c:pt>
                <c:pt idx="66" formatCode="0.00">
                  <c:v>173.66733824260271</c:v>
                </c:pt>
                <c:pt idx="67" formatCode="0.00">
                  <c:v>189.69016539370298</c:v>
                </c:pt>
                <c:pt idx="68" formatCode="0.00">
                  <c:v>191.98843491548419</c:v>
                </c:pt>
                <c:pt idx="69" formatCode="0.00">
                  <c:v>196.86166660803943</c:v>
                </c:pt>
                <c:pt idx="70" formatCode="0.00">
                  <c:v>201.76443394973094</c:v>
                </c:pt>
                <c:pt idx="71" formatCode="0.00">
                  <c:v>197.94153389466771</c:v>
                </c:pt>
                <c:pt idx="72" formatCode="0.00">
                  <c:v>196.57183031161563</c:v>
                </c:pt>
                <c:pt idx="73" formatCode="0.00">
                  <c:v>196.20803816736489</c:v>
                </c:pt>
                <c:pt idx="74" formatCode="0.00">
                  <c:v>193.42206112960156</c:v>
                </c:pt>
                <c:pt idx="75" formatCode="0.00">
                  <c:v>198.24349046867215</c:v>
                </c:pt>
                <c:pt idx="76" formatCode="0.00">
                  <c:v>199.91191083943596</c:v>
                </c:pt>
                <c:pt idx="77" formatCode="0.00">
                  <c:v>204.01706977636309</c:v>
                </c:pt>
                <c:pt idx="78" formatCode="0.00">
                  <c:v>209.12891889758379</c:v>
                </c:pt>
                <c:pt idx="79" formatCode="0.00">
                  <c:v>209.91221785673065</c:v>
                </c:pt>
                <c:pt idx="80" formatCode="0.00">
                  <c:v>211.87168731917473</c:v>
                </c:pt>
                <c:pt idx="81" formatCode="0.00">
                  <c:v>213.01111114758697</c:v>
                </c:pt>
                <c:pt idx="82" formatCode="0.00">
                  <c:v>213.47912741294161</c:v>
                </c:pt>
                <c:pt idx="83" formatCode="0.00">
                  <c:v>208.57969717809112</c:v>
                </c:pt>
                <c:pt idx="84" formatCode="0.00">
                  <c:v>200.31150215128568</c:v>
                </c:pt>
                <c:pt idx="85" formatCode="0.00">
                  <c:v>198.5331521464318</c:v>
                </c:pt>
                <c:pt idx="86" formatCode="0.00">
                  <c:v>196.5467093634519</c:v>
                </c:pt>
                <c:pt idx="87" formatCode="0.00">
                  <c:v>200.22873281608256</c:v>
                </c:pt>
                <c:pt idx="88" formatCode="0.00">
                  <c:v>196.46884333430469</c:v>
                </c:pt>
                <c:pt idx="89" formatCode="0.00">
                  <c:v>210.1083428519041</c:v>
                </c:pt>
                <c:pt idx="90" formatCode="0.00">
                  <c:v>212.18023332630875</c:v>
                </c:pt>
                <c:pt idx="91" formatCode="0.00">
                  <c:v>212.21812155829298</c:v>
                </c:pt>
                <c:pt idx="92" formatCode="0.00">
                  <c:v>211.57545120093948</c:v>
                </c:pt>
                <c:pt idx="93" formatCode="0.00">
                  <c:v>209.3971576650959</c:v>
                </c:pt>
                <c:pt idx="94" formatCode="0.00">
                  <c:v>205.74802894319456</c:v>
                </c:pt>
                <c:pt idx="95" formatCode="0.00">
                  <c:v>205.21911726403317</c:v>
                </c:pt>
                <c:pt idx="96" formatCode="0.00">
                  <c:v>200.85514034735772</c:v>
                </c:pt>
                <c:pt idx="97" formatCode="0.00">
                  <c:v>201.17177297390197</c:v>
                </c:pt>
                <c:pt idx="98" formatCode="0.00">
                  <c:v>196.14877138394723</c:v>
                </c:pt>
                <c:pt idx="99" formatCode="0.00">
                  <c:v>199.57397348742015</c:v>
                </c:pt>
                <c:pt idx="100" formatCode="0.00">
                  <c:v>202.18709682901581</c:v>
                </c:pt>
                <c:pt idx="101" formatCode="0.00">
                  <c:v>200.39180552386296</c:v>
                </c:pt>
                <c:pt idx="102" formatCode="0.00">
                  <c:v>200.54754806273576</c:v>
                </c:pt>
                <c:pt idx="103" formatCode="0.00">
                  <c:v>201.36128698055234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15-4451-B41A-5914DD43A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614576"/>
        <c:axId val="151614096"/>
      </c:lineChart>
      <c:dateAx>
        <c:axId val="1516145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14096"/>
        <c:crosses val="autoZero"/>
        <c:auto val="1"/>
        <c:lblOffset val="100"/>
        <c:baseTimeUnit val="days"/>
      </c:dateAx>
      <c:valAx>
        <c:axId val="15161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[$$-409]* #,##0.00_);_([$$-409]* \(#,##0.00\);_([$$-409]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1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Sheet4!$D$1</c:f>
              <c:strCache>
                <c:ptCount val="1"/>
                <c:pt idx="0">
                  <c:v>Errors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Sheet4!$D$31:$D$104</c:f>
              <c:numCache>
                <c:formatCode>0.00</c:formatCode>
                <c:ptCount val="74"/>
                <c:pt idx="0">
                  <c:v>4.6593349374785191</c:v>
                </c:pt>
                <c:pt idx="1">
                  <c:v>1.1181919259566371</c:v>
                </c:pt>
                <c:pt idx="2">
                  <c:v>3.5206695248572828</c:v>
                </c:pt>
                <c:pt idx="3">
                  <c:v>2.9989832663768823</c:v>
                </c:pt>
                <c:pt idx="4">
                  <c:v>2.9759743527775129</c:v>
                </c:pt>
                <c:pt idx="5">
                  <c:v>4.0178241968121426</c:v>
                </c:pt>
                <c:pt idx="6">
                  <c:v>0.27994789426946909</c:v>
                </c:pt>
                <c:pt idx="7">
                  <c:v>-6.6853801265574475</c:v>
                </c:pt>
                <c:pt idx="8">
                  <c:v>-5.8738579842778336</c:v>
                </c:pt>
                <c:pt idx="9">
                  <c:v>5.2168694302069412</c:v>
                </c:pt>
                <c:pt idx="10">
                  <c:v>-2.4364976754597478</c:v>
                </c:pt>
                <c:pt idx="11">
                  <c:v>-2.9488602252319538</c:v>
                </c:pt>
                <c:pt idx="12">
                  <c:v>-0.97277575250222981</c:v>
                </c:pt>
                <c:pt idx="13">
                  <c:v>-0.89784363314396387</c:v>
                </c:pt>
                <c:pt idx="14">
                  <c:v>2.6626220749575964</c:v>
                </c:pt>
                <c:pt idx="15">
                  <c:v>-6.986756818752724</c:v>
                </c:pt>
                <c:pt idx="16">
                  <c:v>-6.1974505127532211</c:v>
                </c:pt>
                <c:pt idx="17">
                  <c:v>-5.0190068485804034</c:v>
                </c:pt>
                <c:pt idx="18">
                  <c:v>-8.9018348108614589</c:v>
                </c:pt>
                <c:pt idx="19">
                  <c:v>-0.34672517281305204</c:v>
                </c:pt>
                <c:pt idx="20">
                  <c:v>-4.5501767613337449</c:v>
                </c:pt>
                <c:pt idx="21">
                  <c:v>-1.2384859704457654</c:v>
                </c:pt>
                <c:pt idx="22">
                  <c:v>2.3380218815009925</c:v>
                </c:pt>
                <c:pt idx="23">
                  <c:v>-0.326082277311599</c:v>
                </c:pt>
                <c:pt idx="24">
                  <c:v>3.8218815272200288</c:v>
                </c:pt>
                <c:pt idx="25">
                  <c:v>3.7206977809175612</c:v>
                </c:pt>
                <c:pt idx="26">
                  <c:v>3.5694195119171468</c:v>
                </c:pt>
                <c:pt idx="27">
                  <c:v>-1.4365160012560807</c:v>
                </c:pt>
                <c:pt idx="28">
                  <c:v>1.8640585997483186</c:v>
                </c:pt>
                <c:pt idx="29">
                  <c:v>-5.1997857090397588</c:v>
                </c:pt>
                <c:pt idx="30">
                  <c:v>-2.6827011116107258</c:v>
                </c:pt>
                <c:pt idx="31">
                  <c:v>2.6757798207818837</c:v>
                </c:pt>
                <c:pt idx="32">
                  <c:v>2.1072345884452943</c:v>
                </c:pt>
                <c:pt idx="33">
                  <c:v>-19.267711549847746</c:v>
                </c:pt>
                <c:pt idx="34">
                  <c:v>-34.530812073627146</c:v>
                </c:pt>
                <c:pt idx="35">
                  <c:v>-14.395935795680117</c:v>
                </c:pt>
                <c:pt idx="36">
                  <c:v>-9.8041013614473513</c:v>
                </c:pt>
                <c:pt idx="37">
                  <c:v>25.182661757397284</c:v>
                </c:pt>
                <c:pt idx="38">
                  <c:v>0.72983460629700403</c:v>
                </c:pt>
                <c:pt idx="39">
                  <c:v>6.1615650845158143</c:v>
                </c:pt>
                <c:pt idx="40">
                  <c:v>5.658333391960582</c:v>
                </c:pt>
                <c:pt idx="41">
                  <c:v>0.37556605026904322</c:v>
                </c:pt>
                <c:pt idx="42">
                  <c:v>-3.6715338946677036</c:v>
                </c:pt>
                <c:pt idx="43">
                  <c:v>0.40816968838436196</c:v>
                </c:pt>
                <c:pt idx="44">
                  <c:v>-3.0480381673648935</c:v>
                </c:pt>
                <c:pt idx="45">
                  <c:v>6.31793887039845</c:v>
                </c:pt>
                <c:pt idx="46">
                  <c:v>6.3565095313278448</c:v>
                </c:pt>
                <c:pt idx="47">
                  <c:v>8.4580891605640431</c:v>
                </c:pt>
                <c:pt idx="48">
                  <c:v>5.2629302236369142</c:v>
                </c:pt>
                <c:pt idx="49">
                  <c:v>1.011081102416199</c:v>
                </c:pt>
                <c:pt idx="50">
                  <c:v>1.2977821432693588</c:v>
                </c:pt>
                <c:pt idx="51">
                  <c:v>0.62831268082527458</c:v>
                </c:pt>
                <c:pt idx="52">
                  <c:v>0.30888885241301978</c:v>
                </c:pt>
                <c:pt idx="53">
                  <c:v>-8.1291274129416138</c:v>
                </c:pt>
                <c:pt idx="54">
                  <c:v>-9.6896971780911372</c:v>
                </c:pt>
                <c:pt idx="55">
                  <c:v>-1.801502151285689</c:v>
                </c:pt>
                <c:pt idx="56">
                  <c:v>-2.283152146431803</c:v>
                </c:pt>
                <c:pt idx="57">
                  <c:v>0.94329063654811307</c:v>
                </c:pt>
                <c:pt idx="58">
                  <c:v>-1.6987328160825541</c:v>
                </c:pt>
                <c:pt idx="59">
                  <c:v>14.321156665695298</c:v>
                </c:pt>
                <c:pt idx="60">
                  <c:v>2.821657148095909</c:v>
                </c:pt>
                <c:pt idx="61">
                  <c:v>0.14976667369126062</c:v>
                </c:pt>
                <c:pt idx="62">
                  <c:v>-0.76812155829298945</c:v>
                </c:pt>
                <c:pt idx="63">
                  <c:v>-0.31545120093949208</c:v>
                </c:pt>
                <c:pt idx="64">
                  <c:v>-0.61715766509590253</c:v>
                </c:pt>
                <c:pt idx="65">
                  <c:v>1.1119710568054586</c:v>
                </c:pt>
                <c:pt idx="66">
                  <c:v>-3.1291172640331695</c:v>
                </c:pt>
                <c:pt idx="67">
                  <c:v>0.50485965264229549</c:v>
                </c:pt>
                <c:pt idx="68">
                  <c:v>-5.9017729739019558</c:v>
                </c:pt>
                <c:pt idx="69">
                  <c:v>4.0612286160527731</c:v>
                </c:pt>
                <c:pt idx="70">
                  <c:v>0.84602651257984007</c:v>
                </c:pt>
                <c:pt idx="71">
                  <c:v>-2.237096829015826</c:v>
                </c:pt>
                <c:pt idx="72">
                  <c:v>0.45819447613703801</c:v>
                </c:pt>
                <c:pt idx="73">
                  <c:v>1.1524519372642317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47-44F7-AD18-A61E2162B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7775200"/>
        <c:axId val="297770400"/>
      </c:lineChart>
      <c:catAx>
        <c:axId val="2977752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770400"/>
        <c:crosses val="autoZero"/>
        <c:auto val="1"/>
        <c:lblAlgn val="ctr"/>
        <c:lblOffset val="100"/>
        <c:noMultiLvlLbl val="0"/>
      </c:catAx>
      <c:valAx>
        <c:axId val="29777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775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AAPL Closing values and Forecasts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Sheet4!$B$1</c:f>
              <c:strCache>
                <c:ptCount val="1"/>
                <c:pt idx="0">
                  <c:v>AAPL Close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Sheet4!$A$31:$A$105</c:f>
              <c:numCache>
                <c:formatCode>m/d/yyyy</c:formatCode>
                <c:ptCount val="75"/>
                <c:pt idx="0">
                  <c:v>45702</c:v>
                </c:pt>
                <c:pt idx="1">
                  <c:v>45706</c:v>
                </c:pt>
                <c:pt idx="2">
                  <c:v>45707</c:v>
                </c:pt>
                <c:pt idx="3">
                  <c:v>45708</c:v>
                </c:pt>
                <c:pt idx="4">
                  <c:v>45709</c:v>
                </c:pt>
                <c:pt idx="5">
                  <c:v>45712</c:v>
                </c:pt>
                <c:pt idx="6">
                  <c:v>45713</c:v>
                </c:pt>
                <c:pt idx="7">
                  <c:v>45714</c:v>
                </c:pt>
                <c:pt idx="8">
                  <c:v>45715</c:v>
                </c:pt>
                <c:pt idx="9">
                  <c:v>45716</c:v>
                </c:pt>
                <c:pt idx="10">
                  <c:v>45719</c:v>
                </c:pt>
                <c:pt idx="11">
                  <c:v>45720</c:v>
                </c:pt>
                <c:pt idx="12">
                  <c:v>45721</c:v>
                </c:pt>
                <c:pt idx="13">
                  <c:v>45722</c:v>
                </c:pt>
                <c:pt idx="14">
                  <c:v>45723</c:v>
                </c:pt>
                <c:pt idx="15">
                  <c:v>45726</c:v>
                </c:pt>
                <c:pt idx="16">
                  <c:v>45727</c:v>
                </c:pt>
                <c:pt idx="17">
                  <c:v>45728</c:v>
                </c:pt>
                <c:pt idx="18">
                  <c:v>45729</c:v>
                </c:pt>
                <c:pt idx="19">
                  <c:v>45730</c:v>
                </c:pt>
                <c:pt idx="20">
                  <c:v>45733</c:v>
                </c:pt>
                <c:pt idx="21">
                  <c:v>45734</c:v>
                </c:pt>
                <c:pt idx="22">
                  <c:v>45735</c:v>
                </c:pt>
                <c:pt idx="23">
                  <c:v>45736</c:v>
                </c:pt>
                <c:pt idx="24">
                  <c:v>45737</c:v>
                </c:pt>
                <c:pt idx="25">
                  <c:v>45740</c:v>
                </c:pt>
                <c:pt idx="26">
                  <c:v>45741</c:v>
                </c:pt>
                <c:pt idx="27">
                  <c:v>45742</c:v>
                </c:pt>
                <c:pt idx="28">
                  <c:v>45743</c:v>
                </c:pt>
                <c:pt idx="29">
                  <c:v>45744</c:v>
                </c:pt>
                <c:pt idx="30">
                  <c:v>45747</c:v>
                </c:pt>
                <c:pt idx="31">
                  <c:v>45748</c:v>
                </c:pt>
                <c:pt idx="32">
                  <c:v>45749</c:v>
                </c:pt>
                <c:pt idx="33">
                  <c:v>45750</c:v>
                </c:pt>
                <c:pt idx="34">
                  <c:v>45751</c:v>
                </c:pt>
                <c:pt idx="35">
                  <c:v>45754</c:v>
                </c:pt>
                <c:pt idx="36">
                  <c:v>45755</c:v>
                </c:pt>
                <c:pt idx="37">
                  <c:v>45756</c:v>
                </c:pt>
                <c:pt idx="38">
                  <c:v>45757</c:v>
                </c:pt>
                <c:pt idx="39">
                  <c:v>45758</c:v>
                </c:pt>
                <c:pt idx="40">
                  <c:v>45761</c:v>
                </c:pt>
                <c:pt idx="41">
                  <c:v>45762</c:v>
                </c:pt>
                <c:pt idx="42">
                  <c:v>45763</c:v>
                </c:pt>
                <c:pt idx="43">
                  <c:v>45764</c:v>
                </c:pt>
                <c:pt idx="44">
                  <c:v>45768</c:v>
                </c:pt>
                <c:pt idx="45">
                  <c:v>45769</c:v>
                </c:pt>
                <c:pt idx="46">
                  <c:v>45770</c:v>
                </c:pt>
                <c:pt idx="47">
                  <c:v>45771</c:v>
                </c:pt>
                <c:pt idx="48">
                  <c:v>45772</c:v>
                </c:pt>
                <c:pt idx="49">
                  <c:v>45775</c:v>
                </c:pt>
                <c:pt idx="50">
                  <c:v>45776</c:v>
                </c:pt>
                <c:pt idx="51">
                  <c:v>45777</c:v>
                </c:pt>
                <c:pt idx="52">
                  <c:v>45778</c:v>
                </c:pt>
                <c:pt idx="53">
                  <c:v>45779</c:v>
                </c:pt>
                <c:pt idx="54">
                  <c:v>45782</c:v>
                </c:pt>
                <c:pt idx="55">
                  <c:v>45783</c:v>
                </c:pt>
                <c:pt idx="56">
                  <c:v>45784</c:v>
                </c:pt>
                <c:pt idx="57">
                  <c:v>45785</c:v>
                </c:pt>
                <c:pt idx="58">
                  <c:v>45786</c:v>
                </c:pt>
                <c:pt idx="59">
                  <c:v>45789</c:v>
                </c:pt>
                <c:pt idx="60">
                  <c:v>45790</c:v>
                </c:pt>
                <c:pt idx="61">
                  <c:v>45791</c:v>
                </c:pt>
                <c:pt idx="62">
                  <c:v>45792</c:v>
                </c:pt>
                <c:pt idx="63">
                  <c:v>45793</c:v>
                </c:pt>
                <c:pt idx="64">
                  <c:v>45796</c:v>
                </c:pt>
                <c:pt idx="65">
                  <c:v>45797</c:v>
                </c:pt>
                <c:pt idx="66">
                  <c:v>45798</c:v>
                </c:pt>
                <c:pt idx="67">
                  <c:v>45799</c:v>
                </c:pt>
                <c:pt idx="68">
                  <c:v>45800</c:v>
                </c:pt>
                <c:pt idx="69">
                  <c:v>45804</c:v>
                </c:pt>
                <c:pt idx="70">
                  <c:v>45805</c:v>
                </c:pt>
                <c:pt idx="71">
                  <c:v>45806</c:v>
                </c:pt>
                <c:pt idx="72">
                  <c:v>45807</c:v>
                </c:pt>
                <c:pt idx="73">
                  <c:v>45810</c:v>
                </c:pt>
                <c:pt idx="74">
                  <c:v>45811</c:v>
                </c:pt>
              </c:numCache>
            </c:numRef>
          </c:cat>
          <c:val>
            <c:numRef>
              <c:f>Sheet4!$B$31:$B$104</c:f>
              <c:numCache>
                <c:formatCode>_([$$-409]* #,##0.00_);_([$$-409]* \(#,##0.00\);_([$$-409]* "-"??_);_(@_)</c:formatCode>
                <c:ptCount val="74"/>
                <c:pt idx="0">
                  <c:v>244.6</c:v>
                </c:pt>
                <c:pt idx="1">
                  <c:v>244.47</c:v>
                </c:pt>
                <c:pt idx="2">
                  <c:v>244.87</c:v>
                </c:pt>
                <c:pt idx="3">
                  <c:v>245.83</c:v>
                </c:pt>
                <c:pt idx="4">
                  <c:v>245.55</c:v>
                </c:pt>
                <c:pt idx="5">
                  <c:v>247.1</c:v>
                </c:pt>
                <c:pt idx="6">
                  <c:v>247.04</c:v>
                </c:pt>
                <c:pt idx="7">
                  <c:v>240.36</c:v>
                </c:pt>
                <c:pt idx="8">
                  <c:v>237.3</c:v>
                </c:pt>
                <c:pt idx="9">
                  <c:v>241.84</c:v>
                </c:pt>
                <c:pt idx="10">
                  <c:v>238.03</c:v>
                </c:pt>
                <c:pt idx="11">
                  <c:v>235.93</c:v>
                </c:pt>
                <c:pt idx="12">
                  <c:v>235.74</c:v>
                </c:pt>
                <c:pt idx="13">
                  <c:v>235.33</c:v>
                </c:pt>
                <c:pt idx="14">
                  <c:v>239.07</c:v>
                </c:pt>
                <c:pt idx="15">
                  <c:v>227.48</c:v>
                </c:pt>
                <c:pt idx="16">
                  <c:v>220.84</c:v>
                </c:pt>
                <c:pt idx="17">
                  <c:v>216.98</c:v>
                </c:pt>
                <c:pt idx="18">
                  <c:v>209.68</c:v>
                </c:pt>
                <c:pt idx="19">
                  <c:v>213.49</c:v>
                </c:pt>
                <c:pt idx="20">
                  <c:v>214</c:v>
                </c:pt>
                <c:pt idx="21">
                  <c:v>212.69</c:v>
                </c:pt>
                <c:pt idx="22">
                  <c:v>215.24</c:v>
                </c:pt>
                <c:pt idx="23">
                  <c:v>214.1</c:v>
                </c:pt>
                <c:pt idx="24">
                  <c:v>218.27</c:v>
                </c:pt>
                <c:pt idx="25">
                  <c:v>220.73</c:v>
                </c:pt>
                <c:pt idx="26">
                  <c:v>223.75</c:v>
                </c:pt>
                <c:pt idx="27">
                  <c:v>221.53</c:v>
                </c:pt>
                <c:pt idx="28">
                  <c:v>223.85</c:v>
                </c:pt>
                <c:pt idx="29">
                  <c:v>217.9</c:v>
                </c:pt>
                <c:pt idx="30">
                  <c:v>222.13</c:v>
                </c:pt>
                <c:pt idx="31">
                  <c:v>223.19</c:v>
                </c:pt>
                <c:pt idx="32">
                  <c:v>223.89</c:v>
                </c:pt>
                <c:pt idx="33">
                  <c:v>203.19</c:v>
                </c:pt>
                <c:pt idx="34">
                  <c:v>188.38</c:v>
                </c:pt>
                <c:pt idx="35">
                  <c:v>181.46</c:v>
                </c:pt>
                <c:pt idx="36">
                  <c:v>172.42</c:v>
                </c:pt>
                <c:pt idx="37">
                  <c:v>198.85</c:v>
                </c:pt>
                <c:pt idx="38">
                  <c:v>190.42</c:v>
                </c:pt>
                <c:pt idx="39">
                  <c:v>198.15</c:v>
                </c:pt>
                <c:pt idx="40">
                  <c:v>202.52</c:v>
                </c:pt>
                <c:pt idx="41">
                  <c:v>202.14</c:v>
                </c:pt>
                <c:pt idx="42">
                  <c:v>194.27</c:v>
                </c:pt>
                <c:pt idx="43">
                  <c:v>196.98</c:v>
                </c:pt>
                <c:pt idx="44">
                  <c:v>193.16</c:v>
                </c:pt>
                <c:pt idx="45">
                  <c:v>199.74</c:v>
                </c:pt>
                <c:pt idx="46">
                  <c:v>204.6</c:v>
                </c:pt>
                <c:pt idx="47">
                  <c:v>208.37</c:v>
                </c:pt>
                <c:pt idx="48">
                  <c:v>209.28</c:v>
                </c:pt>
                <c:pt idx="49">
                  <c:v>210.14</c:v>
                </c:pt>
                <c:pt idx="50">
                  <c:v>211.21</c:v>
                </c:pt>
                <c:pt idx="51">
                  <c:v>212.5</c:v>
                </c:pt>
                <c:pt idx="52">
                  <c:v>213.32</c:v>
                </c:pt>
                <c:pt idx="53">
                  <c:v>205.35</c:v>
                </c:pt>
                <c:pt idx="54">
                  <c:v>198.89</c:v>
                </c:pt>
                <c:pt idx="55">
                  <c:v>198.51</c:v>
                </c:pt>
                <c:pt idx="56">
                  <c:v>196.25</c:v>
                </c:pt>
                <c:pt idx="57">
                  <c:v>197.49</c:v>
                </c:pt>
                <c:pt idx="58">
                  <c:v>198.53</c:v>
                </c:pt>
                <c:pt idx="59">
                  <c:v>210.79</c:v>
                </c:pt>
                <c:pt idx="60">
                  <c:v>212.93</c:v>
                </c:pt>
                <c:pt idx="61">
                  <c:v>212.33</c:v>
                </c:pt>
                <c:pt idx="62">
                  <c:v>211.45</c:v>
                </c:pt>
                <c:pt idx="63">
                  <c:v>211.26</c:v>
                </c:pt>
                <c:pt idx="64">
                  <c:v>208.78</c:v>
                </c:pt>
                <c:pt idx="65">
                  <c:v>206.86</c:v>
                </c:pt>
                <c:pt idx="66">
                  <c:v>202.09</c:v>
                </c:pt>
                <c:pt idx="67">
                  <c:v>201.36</c:v>
                </c:pt>
                <c:pt idx="68">
                  <c:v>195.27</c:v>
                </c:pt>
                <c:pt idx="69">
                  <c:v>200.21</c:v>
                </c:pt>
                <c:pt idx="70">
                  <c:v>200.42</c:v>
                </c:pt>
                <c:pt idx="71">
                  <c:v>199.95</c:v>
                </c:pt>
                <c:pt idx="72">
                  <c:v>200.85</c:v>
                </c:pt>
                <c:pt idx="73">
                  <c:v>201.7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3A-4049-9275-D781A11AED6F}"/>
            </c:ext>
          </c:extLst>
        </c:ser>
        <c:ser>
          <c:idx val="1"/>
          <c:order val="1"/>
          <c:tx>
            <c:strRef>
              <c:f>Sheet4!$C$1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Sheet4!$A$31:$A$105</c:f>
              <c:numCache>
                <c:formatCode>m/d/yyyy</c:formatCode>
                <c:ptCount val="75"/>
                <c:pt idx="0">
                  <c:v>45702</c:v>
                </c:pt>
                <c:pt idx="1">
                  <c:v>45706</c:v>
                </c:pt>
                <c:pt idx="2">
                  <c:v>45707</c:v>
                </c:pt>
                <c:pt idx="3">
                  <c:v>45708</c:v>
                </c:pt>
                <c:pt idx="4">
                  <c:v>45709</c:v>
                </c:pt>
                <c:pt idx="5">
                  <c:v>45712</c:v>
                </c:pt>
                <c:pt idx="6">
                  <c:v>45713</c:v>
                </c:pt>
                <c:pt idx="7">
                  <c:v>45714</c:v>
                </c:pt>
                <c:pt idx="8">
                  <c:v>45715</c:v>
                </c:pt>
                <c:pt idx="9">
                  <c:v>45716</c:v>
                </c:pt>
                <c:pt idx="10">
                  <c:v>45719</c:v>
                </c:pt>
                <c:pt idx="11">
                  <c:v>45720</c:v>
                </c:pt>
                <c:pt idx="12">
                  <c:v>45721</c:v>
                </c:pt>
                <c:pt idx="13">
                  <c:v>45722</c:v>
                </c:pt>
                <c:pt idx="14">
                  <c:v>45723</c:v>
                </c:pt>
                <c:pt idx="15">
                  <c:v>45726</c:v>
                </c:pt>
                <c:pt idx="16">
                  <c:v>45727</c:v>
                </c:pt>
                <c:pt idx="17">
                  <c:v>45728</c:v>
                </c:pt>
                <c:pt idx="18">
                  <c:v>45729</c:v>
                </c:pt>
                <c:pt idx="19">
                  <c:v>45730</c:v>
                </c:pt>
                <c:pt idx="20">
                  <c:v>45733</c:v>
                </c:pt>
                <c:pt idx="21">
                  <c:v>45734</c:v>
                </c:pt>
                <c:pt idx="22">
                  <c:v>45735</c:v>
                </c:pt>
                <c:pt idx="23">
                  <c:v>45736</c:v>
                </c:pt>
                <c:pt idx="24">
                  <c:v>45737</c:v>
                </c:pt>
                <c:pt idx="25">
                  <c:v>45740</c:v>
                </c:pt>
                <c:pt idx="26">
                  <c:v>45741</c:v>
                </c:pt>
                <c:pt idx="27">
                  <c:v>45742</c:v>
                </c:pt>
                <c:pt idx="28">
                  <c:v>45743</c:v>
                </c:pt>
                <c:pt idx="29">
                  <c:v>45744</c:v>
                </c:pt>
                <c:pt idx="30">
                  <c:v>45747</c:v>
                </c:pt>
                <c:pt idx="31">
                  <c:v>45748</c:v>
                </c:pt>
                <c:pt idx="32">
                  <c:v>45749</c:v>
                </c:pt>
                <c:pt idx="33">
                  <c:v>45750</c:v>
                </c:pt>
                <c:pt idx="34">
                  <c:v>45751</c:v>
                </c:pt>
                <c:pt idx="35">
                  <c:v>45754</c:v>
                </c:pt>
                <c:pt idx="36">
                  <c:v>45755</c:v>
                </c:pt>
                <c:pt idx="37">
                  <c:v>45756</c:v>
                </c:pt>
                <c:pt idx="38">
                  <c:v>45757</c:v>
                </c:pt>
                <c:pt idx="39">
                  <c:v>45758</c:v>
                </c:pt>
                <c:pt idx="40">
                  <c:v>45761</c:v>
                </c:pt>
                <c:pt idx="41">
                  <c:v>45762</c:v>
                </c:pt>
                <c:pt idx="42">
                  <c:v>45763</c:v>
                </c:pt>
                <c:pt idx="43">
                  <c:v>45764</c:v>
                </c:pt>
                <c:pt idx="44">
                  <c:v>45768</c:v>
                </c:pt>
                <c:pt idx="45">
                  <c:v>45769</c:v>
                </c:pt>
                <c:pt idx="46">
                  <c:v>45770</c:v>
                </c:pt>
                <c:pt idx="47">
                  <c:v>45771</c:v>
                </c:pt>
                <c:pt idx="48">
                  <c:v>45772</c:v>
                </c:pt>
                <c:pt idx="49">
                  <c:v>45775</c:v>
                </c:pt>
                <c:pt idx="50">
                  <c:v>45776</c:v>
                </c:pt>
                <c:pt idx="51">
                  <c:v>45777</c:v>
                </c:pt>
                <c:pt idx="52">
                  <c:v>45778</c:v>
                </c:pt>
                <c:pt idx="53">
                  <c:v>45779</c:v>
                </c:pt>
                <c:pt idx="54">
                  <c:v>45782</c:v>
                </c:pt>
                <c:pt idx="55">
                  <c:v>45783</c:v>
                </c:pt>
                <c:pt idx="56">
                  <c:v>45784</c:v>
                </c:pt>
                <c:pt idx="57">
                  <c:v>45785</c:v>
                </c:pt>
                <c:pt idx="58">
                  <c:v>45786</c:v>
                </c:pt>
                <c:pt idx="59">
                  <c:v>45789</c:v>
                </c:pt>
                <c:pt idx="60">
                  <c:v>45790</c:v>
                </c:pt>
                <c:pt idx="61">
                  <c:v>45791</c:v>
                </c:pt>
                <c:pt idx="62">
                  <c:v>45792</c:v>
                </c:pt>
                <c:pt idx="63">
                  <c:v>45793</c:v>
                </c:pt>
                <c:pt idx="64">
                  <c:v>45796</c:v>
                </c:pt>
                <c:pt idx="65">
                  <c:v>45797</c:v>
                </c:pt>
                <c:pt idx="66">
                  <c:v>45798</c:v>
                </c:pt>
                <c:pt idx="67">
                  <c:v>45799</c:v>
                </c:pt>
                <c:pt idx="68">
                  <c:v>45800</c:v>
                </c:pt>
                <c:pt idx="69">
                  <c:v>45804</c:v>
                </c:pt>
                <c:pt idx="70">
                  <c:v>45805</c:v>
                </c:pt>
                <c:pt idx="71">
                  <c:v>45806</c:v>
                </c:pt>
                <c:pt idx="72">
                  <c:v>45807</c:v>
                </c:pt>
                <c:pt idx="73">
                  <c:v>45810</c:v>
                </c:pt>
                <c:pt idx="74">
                  <c:v>45811</c:v>
                </c:pt>
              </c:numCache>
            </c:numRef>
          </c:cat>
          <c:val>
            <c:numRef>
              <c:f>Sheet4!$C$31:$C$105</c:f>
              <c:numCache>
                <c:formatCode>0.00</c:formatCode>
                <c:ptCount val="75"/>
                <c:pt idx="0">
                  <c:v>239.94066506252148</c:v>
                </c:pt>
                <c:pt idx="1">
                  <c:v>243.35180807404336</c:v>
                </c:pt>
                <c:pt idx="2">
                  <c:v>241.34933047514272</c:v>
                </c:pt>
                <c:pt idx="3">
                  <c:v>242.83101673362313</c:v>
                </c:pt>
                <c:pt idx="4">
                  <c:v>242.5740256472225</c:v>
                </c:pt>
                <c:pt idx="5">
                  <c:v>243.08217580318785</c:v>
                </c:pt>
                <c:pt idx="6">
                  <c:v>246.76005210573052</c:v>
                </c:pt>
                <c:pt idx="7">
                  <c:v>247.04538012655746</c:v>
                </c:pt>
                <c:pt idx="8">
                  <c:v>243.17385798427784</c:v>
                </c:pt>
                <c:pt idx="9">
                  <c:v>236.62313056979306</c:v>
                </c:pt>
                <c:pt idx="10">
                  <c:v>240.46649767545975</c:v>
                </c:pt>
                <c:pt idx="11">
                  <c:v>238.87886022523196</c:v>
                </c:pt>
                <c:pt idx="12">
                  <c:v>236.71277575250224</c:v>
                </c:pt>
                <c:pt idx="13">
                  <c:v>236.22784363314398</c:v>
                </c:pt>
                <c:pt idx="14">
                  <c:v>236.4073779250424</c:v>
                </c:pt>
                <c:pt idx="15">
                  <c:v>234.46675681875271</c:v>
                </c:pt>
                <c:pt idx="16">
                  <c:v>227.03745051275322</c:v>
                </c:pt>
                <c:pt idx="17">
                  <c:v>221.99900684858039</c:v>
                </c:pt>
                <c:pt idx="18">
                  <c:v>218.58183481086147</c:v>
                </c:pt>
                <c:pt idx="19">
                  <c:v>213.83672517281306</c:v>
                </c:pt>
                <c:pt idx="20">
                  <c:v>218.55017676133374</c:v>
                </c:pt>
                <c:pt idx="21">
                  <c:v>213.92848597044576</c:v>
                </c:pt>
                <c:pt idx="22">
                  <c:v>212.90197811849902</c:v>
                </c:pt>
                <c:pt idx="23">
                  <c:v>214.42608227731159</c:v>
                </c:pt>
                <c:pt idx="24">
                  <c:v>214.44811847277998</c:v>
                </c:pt>
                <c:pt idx="25">
                  <c:v>217.00930221908243</c:v>
                </c:pt>
                <c:pt idx="26">
                  <c:v>220.18058048808285</c:v>
                </c:pt>
                <c:pt idx="27">
                  <c:v>222.96651600125608</c:v>
                </c:pt>
                <c:pt idx="28">
                  <c:v>221.98594140025168</c:v>
                </c:pt>
                <c:pt idx="29">
                  <c:v>223.09978570903976</c:v>
                </c:pt>
                <c:pt idx="30">
                  <c:v>224.81270111161072</c:v>
                </c:pt>
                <c:pt idx="31">
                  <c:v>220.51422017921811</c:v>
                </c:pt>
                <c:pt idx="32">
                  <c:v>221.78276541155469</c:v>
                </c:pt>
                <c:pt idx="33">
                  <c:v>222.45771154984774</c:v>
                </c:pt>
                <c:pt idx="34">
                  <c:v>222.91081207362714</c:v>
                </c:pt>
                <c:pt idx="35">
                  <c:v>195.85593579568013</c:v>
                </c:pt>
                <c:pt idx="36">
                  <c:v>182.22410136144734</c:v>
                </c:pt>
                <c:pt idx="37">
                  <c:v>173.66733824260271</c:v>
                </c:pt>
                <c:pt idx="38">
                  <c:v>189.69016539370298</c:v>
                </c:pt>
                <c:pt idx="39">
                  <c:v>191.98843491548419</c:v>
                </c:pt>
                <c:pt idx="40">
                  <c:v>196.86166660803943</c:v>
                </c:pt>
                <c:pt idx="41">
                  <c:v>201.76443394973094</c:v>
                </c:pt>
                <c:pt idx="42">
                  <c:v>197.94153389466771</c:v>
                </c:pt>
                <c:pt idx="43">
                  <c:v>196.57183031161563</c:v>
                </c:pt>
                <c:pt idx="44">
                  <c:v>196.20803816736489</c:v>
                </c:pt>
                <c:pt idx="45">
                  <c:v>193.42206112960156</c:v>
                </c:pt>
                <c:pt idx="46">
                  <c:v>198.24349046867215</c:v>
                </c:pt>
                <c:pt idx="47">
                  <c:v>199.91191083943596</c:v>
                </c:pt>
                <c:pt idx="48">
                  <c:v>204.01706977636309</c:v>
                </c:pt>
                <c:pt idx="49">
                  <c:v>209.12891889758379</c:v>
                </c:pt>
                <c:pt idx="50">
                  <c:v>209.91221785673065</c:v>
                </c:pt>
                <c:pt idx="51">
                  <c:v>211.87168731917473</c:v>
                </c:pt>
                <c:pt idx="52">
                  <c:v>213.01111114758697</c:v>
                </c:pt>
                <c:pt idx="53">
                  <c:v>213.47912741294161</c:v>
                </c:pt>
                <c:pt idx="54">
                  <c:v>208.57969717809112</c:v>
                </c:pt>
                <c:pt idx="55">
                  <c:v>200.31150215128568</c:v>
                </c:pt>
                <c:pt idx="56">
                  <c:v>198.5331521464318</c:v>
                </c:pt>
                <c:pt idx="57">
                  <c:v>196.5467093634519</c:v>
                </c:pt>
                <c:pt idx="58">
                  <c:v>200.22873281608256</c:v>
                </c:pt>
                <c:pt idx="59">
                  <c:v>196.46884333430469</c:v>
                </c:pt>
                <c:pt idx="60">
                  <c:v>210.1083428519041</c:v>
                </c:pt>
                <c:pt idx="61">
                  <c:v>212.18023332630875</c:v>
                </c:pt>
                <c:pt idx="62">
                  <c:v>212.21812155829298</c:v>
                </c:pt>
                <c:pt idx="63">
                  <c:v>211.57545120093948</c:v>
                </c:pt>
                <c:pt idx="64">
                  <c:v>209.3971576650959</c:v>
                </c:pt>
                <c:pt idx="65">
                  <c:v>205.74802894319456</c:v>
                </c:pt>
                <c:pt idx="66">
                  <c:v>205.21911726403317</c:v>
                </c:pt>
                <c:pt idx="67">
                  <c:v>200.85514034735772</c:v>
                </c:pt>
                <c:pt idx="68">
                  <c:v>201.17177297390197</c:v>
                </c:pt>
                <c:pt idx="69">
                  <c:v>196.14877138394723</c:v>
                </c:pt>
                <c:pt idx="70">
                  <c:v>199.57397348742015</c:v>
                </c:pt>
                <c:pt idx="71">
                  <c:v>202.18709682901581</c:v>
                </c:pt>
                <c:pt idx="72">
                  <c:v>200.39180552386296</c:v>
                </c:pt>
                <c:pt idx="73">
                  <c:v>200.54754806273576</c:v>
                </c:pt>
                <c:pt idx="74">
                  <c:v>201.36128698055234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3A-4049-9275-D781A11AED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614576"/>
        <c:axId val="151614096"/>
      </c:lineChart>
      <c:dateAx>
        <c:axId val="1516145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14096"/>
        <c:crosses val="autoZero"/>
        <c:auto val="1"/>
        <c:lblOffset val="100"/>
        <c:baseTimeUnit val="days"/>
      </c:dateAx>
      <c:valAx>
        <c:axId val="151614096"/>
        <c:scaling>
          <c:orientation val="minMax"/>
          <c:min val="1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[$$-409]* #,##0.00_);_([$$-409]* \(#,##0.00\);_([$$-409]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1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AAPL Closing values and Forecasts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Sheet4!$B$1</c:f>
              <c:strCache>
                <c:ptCount val="1"/>
                <c:pt idx="0">
                  <c:v>AAPL Close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Sheet4!$A$92:$A$105</c:f>
              <c:numCache>
                <c:formatCode>m/d/yyyy</c:formatCode>
                <c:ptCount val="14"/>
                <c:pt idx="0">
                  <c:v>45791</c:v>
                </c:pt>
                <c:pt idx="1">
                  <c:v>45792</c:v>
                </c:pt>
                <c:pt idx="2">
                  <c:v>45793</c:v>
                </c:pt>
                <c:pt idx="3">
                  <c:v>45796</c:v>
                </c:pt>
                <c:pt idx="4">
                  <c:v>45797</c:v>
                </c:pt>
                <c:pt idx="5">
                  <c:v>45798</c:v>
                </c:pt>
                <c:pt idx="6">
                  <c:v>45799</c:v>
                </c:pt>
                <c:pt idx="7">
                  <c:v>45800</c:v>
                </c:pt>
                <c:pt idx="8">
                  <c:v>45804</c:v>
                </c:pt>
                <c:pt idx="9">
                  <c:v>45805</c:v>
                </c:pt>
                <c:pt idx="10">
                  <c:v>45806</c:v>
                </c:pt>
                <c:pt idx="11">
                  <c:v>45807</c:v>
                </c:pt>
                <c:pt idx="12">
                  <c:v>45810</c:v>
                </c:pt>
                <c:pt idx="13">
                  <c:v>45811</c:v>
                </c:pt>
              </c:numCache>
            </c:numRef>
          </c:cat>
          <c:val>
            <c:numRef>
              <c:f>Sheet4!$B$92:$B$104</c:f>
              <c:numCache>
                <c:formatCode>_([$$-409]* #,##0.00_);_([$$-409]* \(#,##0.00\);_([$$-409]* "-"??_);_(@_)</c:formatCode>
                <c:ptCount val="13"/>
                <c:pt idx="0">
                  <c:v>212.33</c:v>
                </c:pt>
                <c:pt idx="1">
                  <c:v>211.45</c:v>
                </c:pt>
                <c:pt idx="2">
                  <c:v>211.26</c:v>
                </c:pt>
                <c:pt idx="3">
                  <c:v>208.78</c:v>
                </c:pt>
                <c:pt idx="4">
                  <c:v>206.86</c:v>
                </c:pt>
                <c:pt idx="5">
                  <c:v>202.09</c:v>
                </c:pt>
                <c:pt idx="6">
                  <c:v>201.36</c:v>
                </c:pt>
                <c:pt idx="7">
                  <c:v>195.27</c:v>
                </c:pt>
                <c:pt idx="8">
                  <c:v>200.21</c:v>
                </c:pt>
                <c:pt idx="9">
                  <c:v>200.42</c:v>
                </c:pt>
                <c:pt idx="10">
                  <c:v>199.95</c:v>
                </c:pt>
                <c:pt idx="11">
                  <c:v>200.85</c:v>
                </c:pt>
                <c:pt idx="12">
                  <c:v>201.7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3D-499D-8ECA-CF369557E068}"/>
            </c:ext>
          </c:extLst>
        </c:ser>
        <c:ser>
          <c:idx val="1"/>
          <c:order val="1"/>
          <c:tx>
            <c:strRef>
              <c:f>Sheet4!$C$1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Sheet4!$A$92:$A$105</c:f>
              <c:numCache>
                <c:formatCode>m/d/yyyy</c:formatCode>
                <c:ptCount val="14"/>
                <c:pt idx="0">
                  <c:v>45791</c:v>
                </c:pt>
                <c:pt idx="1">
                  <c:v>45792</c:v>
                </c:pt>
                <c:pt idx="2">
                  <c:v>45793</c:v>
                </c:pt>
                <c:pt idx="3">
                  <c:v>45796</c:v>
                </c:pt>
                <c:pt idx="4">
                  <c:v>45797</c:v>
                </c:pt>
                <c:pt idx="5">
                  <c:v>45798</c:v>
                </c:pt>
                <c:pt idx="6">
                  <c:v>45799</c:v>
                </c:pt>
                <c:pt idx="7">
                  <c:v>45800</c:v>
                </c:pt>
                <c:pt idx="8">
                  <c:v>45804</c:v>
                </c:pt>
                <c:pt idx="9">
                  <c:v>45805</c:v>
                </c:pt>
                <c:pt idx="10">
                  <c:v>45806</c:v>
                </c:pt>
                <c:pt idx="11">
                  <c:v>45807</c:v>
                </c:pt>
                <c:pt idx="12">
                  <c:v>45810</c:v>
                </c:pt>
                <c:pt idx="13">
                  <c:v>45811</c:v>
                </c:pt>
              </c:numCache>
            </c:numRef>
          </c:cat>
          <c:val>
            <c:numRef>
              <c:f>Sheet4!$C$92:$C$105</c:f>
              <c:numCache>
                <c:formatCode>0.00</c:formatCode>
                <c:ptCount val="14"/>
                <c:pt idx="0">
                  <c:v>212.18023332630875</c:v>
                </c:pt>
                <c:pt idx="1">
                  <c:v>212.21812155829298</c:v>
                </c:pt>
                <c:pt idx="2">
                  <c:v>211.57545120093948</c:v>
                </c:pt>
                <c:pt idx="3">
                  <c:v>209.3971576650959</c:v>
                </c:pt>
                <c:pt idx="4">
                  <c:v>205.74802894319456</c:v>
                </c:pt>
                <c:pt idx="5">
                  <c:v>205.21911726403317</c:v>
                </c:pt>
                <c:pt idx="6">
                  <c:v>200.85514034735772</c:v>
                </c:pt>
                <c:pt idx="7">
                  <c:v>201.17177297390197</c:v>
                </c:pt>
                <c:pt idx="8">
                  <c:v>196.14877138394723</c:v>
                </c:pt>
                <c:pt idx="9">
                  <c:v>199.57397348742015</c:v>
                </c:pt>
                <c:pt idx="10">
                  <c:v>202.18709682901581</c:v>
                </c:pt>
                <c:pt idx="11">
                  <c:v>200.39180552386296</c:v>
                </c:pt>
                <c:pt idx="12">
                  <c:v>200.54754806273576</c:v>
                </c:pt>
                <c:pt idx="13">
                  <c:v>201.36128698055234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3D-499D-8ECA-CF369557E0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614576"/>
        <c:axId val="151614096"/>
      </c:lineChart>
      <c:dateAx>
        <c:axId val="1516145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14096"/>
        <c:crosses val="autoZero"/>
        <c:auto val="1"/>
        <c:lblOffset val="100"/>
        <c:baseTimeUnit val="days"/>
      </c:dateAx>
      <c:valAx>
        <c:axId val="15161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[$$-409]* #,##0.00_);_([$$-409]* \(#,##0.00\);_([$$-409]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1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AAPL Closing values and Forecasts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Sheet5!$B$1</c:f>
              <c:strCache>
                <c:ptCount val="1"/>
                <c:pt idx="0">
                  <c:v>AAPL Close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Sheet5!$A$2:$A$370</c:f>
              <c:numCache>
                <c:formatCode>m/d/yyyy</c:formatCode>
                <c:ptCount val="369"/>
                <c:pt idx="0">
                  <c:v>45293</c:v>
                </c:pt>
                <c:pt idx="1">
                  <c:v>45294</c:v>
                </c:pt>
                <c:pt idx="2">
                  <c:v>45295</c:v>
                </c:pt>
                <c:pt idx="3">
                  <c:v>45296</c:v>
                </c:pt>
                <c:pt idx="4">
                  <c:v>45299</c:v>
                </c:pt>
                <c:pt idx="5">
                  <c:v>45300</c:v>
                </c:pt>
                <c:pt idx="6">
                  <c:v>45301</c:v>
                </c:pt>
                <c:pt idx="7">
                  <c:v>45302</c:v>
                </c:pt>
                <c:pt idx="8">
                  <c:v>45303</c:v>
                </c:pt>
                <c:pt idx="9">
                  <c:v>45307</c:v>
                </c:pt>
                <c:pt idx="10">
                  <c:v>45308</c:v>
                </c:pt>
                <c:pt idx="11">
                  <c:v>45309</c:v>
                </c:pt>
                <c:pt idx="12">
                  <c:v>45310</c:v>
                </c:pt>
                <c:pt idx="13">
                  <c:v>45313</c:v>
                </c:pt>
                <c:pt idx="14">
                  <c:v>45314</c:v>
                </c:pt>
                <c:pt idx="15">
                  <c:v>45315</c:v>
                </c:pt>
                <c:pt idx="16">
                  <c:v>45316</c:v>
                </c:pt>
                <c:pt idx="17">
                  <c:v>45317</c:v>
                </c:pt>
                <c:pt idx="18">
                  <c:v>45320</c:v>
                </c:pt>
                <c:pt idx="19">
                  <c:v>45321</c:v>
                </c:pt>
                <c:pt idx="20">
                  <c:v>45322</c:v>
                </c:pt>
                <c:pt idx="21">
                  <c:v>45323</c:v>
                </c:pt>
                <c:pt idx="22">
                  <c:v>45324</c:v>
                </c:pt>
                <c:pt idx="23">
                  <c:v>45327</c:v>
                </c:pt>
                <c:pt idx="24">
                  <c:v>45328</c:v>
                </c:pt>
                <c:pt idx="25">
                  <c:v>45329</c:v>
                </c:pt>
                <c:pt idx="26">
                  <c:v>45330</c:v>
                </c:pt>
                <c:pt idx="27">
                  <c:v>45331</c:v>
                </c:pt>
                <c:pt idx="28">
                  <c:v>45334</c:v>
                </c:pt>
                <c:pt idx="29">
                  <c:v>45335</c:v>
                </c:pt>
                <c:pt idx="30">
                  <c:v>45336</c:v>
                </c:pt>
                <c:pt idx="31">
                  <c:v>45337</c:v>
                </c:pt>
                <c:pt idx="32">
                  <c:v>45338</c:v>
                </c:pt>
                <c:pt idx="33">
                  <c:v>45342</c:v>
                </c:pt>
                <c:pt idx="34">
                  <c:v>45343</c:v>
                </c:pt>
                <c:pt idx="35">
                  <c:v>45344</c:v>
                </c:pt>
                <c:pt idx="36">
                  <c:v>45345</c:v>
                </c:pt>
                <c:pt idx="37">
                  <c:v>45348</c:v>
                </c:pt>
                <c:pt idx="38">
                  <c:v>45349</c:v>
                </c:pt>
                <c:pt idx="39">
                  <c:v>45350</c:v>
                </c:pt>
                <c:pt idx="40">
                  <c:v>45351</c:v>
                </c:pt>
                <c:pt idx="41">
                  <c:v>45352</c:v>
                </c:pt>
                <c:pt idx="42">
                  <c:v>45355</c:v>
                </c:pt>
                <c:pt idx="43">
                  <c:v>45356</c:v>
                </c:pt>
                <c:pt idx="44">
                  <c:v>45357</c:v>
                </c:pt>
                <c:pt idx="45">
                  <c:v>45358</c:v>
                </c:pt>
                <c:pt idx="46">
                  <c:v>45359</c:v>
                </c:pt>
                <c:pt idx="47">
                  <c:v>45362</c:v>
                </c:pt>
                <c:pt idx="48">
                  <c:v>45363</c:v>
                </c:pt>
                <c:pt idx="49">
                  <c:v>45364</c:v>
                </c:pt>
                <c:pt idx="50">
                  <c:v>45365</c:v>
                </c:pt>
                <c:pt idx="51">
                  <c:v>45366</c:v>
                </c:pt>
                <c:pt idx="52">
                  <c:v>45369</c:v>
                </c:pt>
                <c:pt idx="53">
                  <c:v>45370</c:v>
                </c:pt>
                <c:pt idx="54">
                  <c:v>45371</c:v>
                </c:pt>
                <c:pt idx="55">
                  <c:v>45372</c:v>
                </c:pt>
                <c:pt idx="56">
                  <c:v>45373</c:v>
                </c:pt>
                <c:pt idx="57">
                  <c:v>45376</c:v>
                </c:pt>
                <c:pt idx="58">
                  <c:v>45377</c:v>
                </c:pt>
                <c:pt idx="59">
                  <c:v>45378</c:v>
                </c:pt>
                <c:pt idx="60">
                  <c:v>45379</c:v>
                </c:pt>
                <c:pt idx="61">
                  <c:v>45383</c:v>
                </c:pt>
                <c:pt idx="62">
                  <c:v>45384</c:v>
                </c:pt>
                <c:pt idx="63">
                  <c:v>45385</c:v>
                </c:pt>
                <c:pt idx="64">
                  <c:v>45386</c:v>
                </c:pt>
                <c:pt idx="65">
                  <c:v>45387</c:v>
                </c:pt>
                <c:pt idx="66">
                  <c:v>45390</c:v>
                </c:pt>
                <c:pt idx="67">
                  <c:v>45391</c:v>
                </c:pt>
                <c:pt idx="68">
                  <c:v>45392</c:v>
                </c:pt>
                <c:pt idx="69">
                  <c:v>45393</c:v>
                </c:pt>
                <c:pt idx="70">
                  <c:v>45394</c:v>
                </c:pt>
                <c:pt idx="71">
                  <c:v>45397</c:v>
                </c:pt>
                <c:pt idx="72">
                  <c:v>45398</c:v>
                </c:pt>
                <c:pt idx="73">
                  <c:v>45399</c:v>
                </c:pt>
                <c:pt idx="74">
                  <c:v>45400</c:v>
                </c:pt>
                <c:pt idx="75">
                  <c:v>45401</c:v>
                </c:pt>
                <c:pt idx="76">
                  <c:v>45404</c:v>
                </c:pt>
                <c:pt idx="77">
                  <c:v>45405</c:v>
                </c:pt>
                <c:pt idx="78">
                  <c:v>45406</c:v>
                </c:pt>
                <c:pt idx="79">
                  <c:v>45407</c:v>
                </c:pt>
                <c:pt idx="80">
                  <c:v>45408</c:v>
                </c:pt>
                <c:pt idx="81">
                  <c:v>45411</c:v>
                </c:pt>
                <c:pt idx="82">
                  <c:v>45412</c:v>
                </c:pt>
                <c:pt idx="83">
                  <c:v>45413</c:v>
                </c:pt>
                <c:pt idx="84">
                  <c:v>45414</c:v>
                </c:pt>
                <c:pt idx="85">
                  <c:v>45415</c:v>
                </c:pt>
                <c:pt idx="86">
                  <c:v>45418</c:v>
                </c:pt>
                <c:pt idx="87">
                  <c:v>45419</c:v>
                </c:pt>
                <c:pt idx="88">
                  <c:v>45420</c:v>
                </c:pt>
                <c:pt idx="89">
                  <c:v>45421</c:v>
                </c:pt>
                <c:pt idx="90">
                  <c:v>45422</c:v>
                </c:pt>
                <c:pt idx="91">
                  <c:v>45425</c:v>
                </c:pt>
                <c:pt idx="92">
                  <c:v>45426</c:v>
                </c:pt>
                <c:pt idx="93">
                  <c:v>45427</c:v>
                </c:pt>
                <c:pt idx="94">
                  <c:v>45428</c:v>
                </c:pt>
                <c:pt idx="95">
                  <c:v>45429</c:v>
                </c:pt>
                <c:pt idx="96">
                  <c:v>45432</c:v>
                </c:pt>
                <c:pt idx="97">
                  <c:v>45433</c:v>
                </c:pt>
                <c:pt idx="98">
                  <c:v>45434</c:v>
                </c:pt>
                <c:pt idx="99">
                  <c:v>45435</c:v>
                </c:pt>
                <c:pt idx="100">
                  <c:v>45436</c:v>
                </c:pt>
                <c:pt idx="101">
                  <c:v>45440</c:v>
                </c:pt>
                <c:pt idx="102">
                  <c:v>45441</c:v>
                </c:pt>
                <c:pt idx="103">
                  <c:v>45442</c:v>
                </c:pt>
                <c:pt idx="104">
                  <c:v>45443</c:v>
                </c:pt>
                <c:pt idx="105">
                  <c:v>45446</c:v>
                </c:pt>
                <c:pt idx="106">
                  <c:v>45447</c:v>
                </c:pt>
                <c:pt idx="107">
                  <c:v>45448</c:v>
                </c:pt>
                <c:pt idx="108">
                  <c:v>45449</c:v>
                </c:pt>
                <c:pt idx="109">
                  <c:v>45450</c:v>
                </c:pt>
                <c:pt idx="110">
                  <c:v>45453</c:v>
                </c:pt>
                <c:pt idx="111">
                  <c:v>45454</c:v>
                </c:pt>
                <c:pt idx="112">
                  <c:v>45455</c:v>
                </c:pt>
                <c:pt idx="113">
                  <c:v>45456</c:v>
                </c:pt>
                <c:pt idx="114">
                  <c:v>45457</c:v>
                </c:pt>
                <c:pt idx="115">
                  <c:v>45460</c:v>
                </c:pt>
                <c:pt idx="116">
                  <c:v>45461</c:v>
                </c:pt>
                <c:pt idx="117">
                  <c:v>45463</c:v>
                </c:pt>
                <c:pt idx="118">
                  <c:v>45464</c:v>
                </c:pt>
                <c:pt idx="119">
                  <c:v>45467</c:v>
                </c:pt>
                <c:pt idx="120">
                  <c:v>45468</c:v>
                </c:pt>
                <c:pt idx="121">
                  <c:v>45469</c:v>
                </c:pt>
                <c:pt idx="122">
                  <c:v>45470</c:v>
                </c:pt>
                <c:pt idx="123">
                  <c:v>45471</c:v>
                </c:pt>
                <c:pt idx="124">
                  <c:v>45474</c:v>
                </c:pt>
                <c:pt idx="125">
                  <c:v>45475</c:v>
                </c:pt>
                <c:pt idx="126">
                  <c:v>45476</c:v>
                </c:pt>
                <c:pt idx="127">
                  <c:v>45478</c:v>
                </c:pt>
                <c:pt idx="128">
                  <c:v>45481</c:v>
                </c:pt>
                <c:pt idx="129">
                  <c:v>45482</c:v>
                </c:pt>
                <c:pt idx="130">
                  <c:v>45483</c:v>
                </c:pt>
                <c:pt idx="131">
                  <c:v>45484</c:v>
                </c:pt>
                <c:pt idx="132">
                  <c:v>45485</c:v>
                </c:pt>
                <c:pt idx="133">
                  <c:v>45488</c:v>
                </c:pt>
                <c:pt idx="134">
                  <c:v>45489</c:v>
                </c:pt>
                <c:pt idx="135">
                  <c:v>45490</c:v>
                </c:pt>
                <c:pt idx="136">
                  <c:v>45491</c:v>
                </c:pt>
                <c:pt idx="137">
                  <c:v>45492</c:v>
                </c:pt>
                <c:pt idx="138">
                  <c:v>45495</c:v>
                </c:pt>
                <c:pt idx="139">
                  <c:v>45496</c:v>
                </c:pt>
                <c:pt idx="140">
                  <c:v>45497</c:v>
                </c:pt>
                <c:pt idx="141">
                  <c:v>45498</c:v>
                </c:pt>
                <c:pt idx="142">
                  <c:v>45499</c:v>
                </c:pt>
                <c:pt idx="143">
                  <c:v>45502</c:v>
                </c:pt>
                <c:pt idx="144">
                  <c:v>45503</c:v>
                </c:pt>
                <c:pt idx="145">
                  <c:v>45504</c:v>
                </c:pt>
                <c:pt idx="146">
                  <c:v>45505</c:v>
                </c:pt>
                <c:pt idx="147">
                  <c:v>45506</c:v>
                </c:pt>
                <c:pt idx="148">
                  <c:v>45509</c:v>
                </c:pt>
                <c:pt idx="149">
                  <c:v>45510</c:v>
                </c:pt>
                <c:pt idx="150">
                  <c:v>45511</c:v>
                </c:pt>
                <c:pt idx="151">
                  <c:v>45512</c:v>
                </c:pt>
                <c:pt idx="152">
                  <c:v>45513</c:v>
                </c:pt>
                <c:pt idx="153">
                  <c:v>45516</c:v>
                </c:pt>
                <c:pt idx="154">
                  <c:v>45517</c:v>
                </c:pt>
                <c:pt idx="155">
                  <c:v>45518</c:v>
                </c:pt>
                <c:pt idx="156">
                  <c:v>45519</c:v>
                </c:pt>
                <c:pt idx="157">
                  <c:v>45520</c:v>
                </c:pt>
                <c:pt idx="158">
                  <c:v>45523</c:v>
                </c:pt>
                <c:pt idx="159">
                  <c:v>45524</c:v>
                </c:pt>
                <c:pt idx="160">
                  <c:v>45525</c:v>
                </c:pt>
                <c:pt idx="161">
                  <c:v>45526</c:v>
                </c:pt>
                <c:pt idx="162">
                  <c:v>45527</c:v>
                </c:pt>
                <c:pt idx="163">
                  <c:v>45530</c:v>
                </c:pt>
                <c:pt idx="164">
                  <c:v>45531</c:v>
                </c:pt>
                <c:pt idx="165">
                  <c:v>45532</c:v>
                </c:pt>
                <c:pt idx="166">
                  <c:v>45533</c:v>
                </c:pt>
                <c:pt idx="167">
                  <c:v>45534</c:v>
                </c:pt>
                <c:pt idx="168">
                  <c:v>45538</c:v>
                </c:pt>
                <c:pt idx="169">
                  <c:v>45539</c:v>
                </c:pt>
                <c:pt idx="170">
                  <c:v>45540</c:v>
                </c:pt>
                <c:pt idx="171">
                  <c:v>45541</c:v>
                </c:pt>
                <c:pt idx="172">
                  <c:v>45544</c:v>
                </c:pt>
                <c:pt idx="173">
                  <c:v>45545</c:v>
                </c:pt>
                <c:pt idx="174">
                  <c:v>45546</c:v>
                </c:pt>
                <c:pt idx="175">
                  <c:v>45547</c:v>
                </c:pt>
                <c:pt idx="176">
                  <c:v>45548</c:v>
                </c:pt>
                <c:pt idx="177">
                  <c:v>45551</c:v>
                </c:pt>
                <c:pt idx="178">
                  <c:v>45552</c:v>
                </c:pt>
                <c:pt idx="179">
                  <c:v>45553</c:v>
                </c:pt>
                <c:pt idx="180">
                  <c:v>45554</c:v>
                </c:pt>
                <c:pt idx="181">
                  <c:v>45555</c:v>
                </c:pt>
                <c:pt idx="182">
                  <c:v>45558</c:v>
                </c:pt>
                <c:pt idx="183">
                  <c:v>45559</c:v>
                </c:pt>
                <c:pt idx="184">
                  <c:v>45560</c:v>
                </c:pt>
                <c:pt idx="185">
                  <c:v>45561</c:v>
                </c:pt>
                <c:pt idx="186">
                  <c:v>45562</c:v>
                </c:pt>
                <c:pt idx="187">
                  <c:v>45565</c:v>
                </c:pt>
                <c:pt idx="188">
                  <c:v>45566</c:v>
                </c:pt>
                <c:pt idx="189">
                  <c:v>45567</c:v>
                </c:pt>
                <c:pt idx="190">
                  <c:v>45568</c:v>
                </c:pt>
                <c:pt idx="191">
                  <c:v>45569</c:v>
                </c:pt>
                <c:pt idx="192">
                  <c:v>45572</c:v>
                </c:pt>
                <c:pt idx="193">
                  <c:v>45573</c:v>
                </c:pt>
                <c:pt idx="194">
                  <c:v>45574</c:v>
                </c:pt>
                <c:pt idx="195">
                  <c:v>45575</c:v>
                </c:pt>
                <c:pt idx="196">
                  <c:v>45576</c:v>
                </c:pt>
                <c:pt idx="197">
                  <c:v>45579</c:v>
                </c:pt>
                <c:pt idx="198">
                  <c:v>45580</c:v>
                </c:pt>
                <c:pt idx="199">
                  <c:v>45581</c:v>
                </c:pt>
                <c:pt idx="200">
                  <c:v>45582</c:v>
                </c:pt>
                <c:pt idx="201">
                  <c:v>45583</c:v>
                </c:pt>
                <c:pt idx="202">
                  <c:v>45586</c:v>
                </c:pt>
                <c:pt idx="203">
                  <c:v>45587</c:v>
                </c:pt>
                <c:pt idx="204">
                  <c:v>45588</c:v>
                </c:pt>
                <c:pt idx="205">
                  <c:v>45589</c:v>
                </c:pt>
                <c:pt idx="206">
                  <c:v>45590</c:v>
                </c:pt>
                <c:pt idx="207">
                  <c:v>45593</c:v>
                </c:pt>
                <c:pt idx="208">
                  <c:v>45594</c:v>
                </c:pt>
                <c:pt idx="209">
                  <c:v>45595</c:v>
                </c:pt>
                <c:pt idx="210">
                  <c:v>45596</c:v>
                </c:pt>
                <c:pt idx="211">
                  <c:v>45597</c:v>
                </c:pt>
                <c:pt idx="212">
                  <c:v>45600</c:v>
                </c:pt>
                <c:pt idx="213">
                  <c:v>45601</c:v>
                </c:pt>
                <c:pt idx="214">
                  <c:v>45602</c:v>
                </c:pt>
                <c:pt idx="215">
                  <c:v>45603</c:v>
                </c:pt>
                <c:pt idx="216">
                  <c:v>45604</c:v>
                </c:pt>
                <c:pt idx="217">
                  <c:v>45607</c:v>
                </c:pt>
                <c:pt idx="218">
                  <c:v>45608</c:v>
                </c:pt>
                <c:pt idx="219">
                  <c:v>45609</c:v>
                </c:pt>
                <c:pt idx="220">
                  <c:v>45610</c:v>
                </c:pt>
                <c:pt idx="221">
                  <c:v>45611</c:v>
                </c:pt>
                <c:pt idx="222">
                  <c:v>45614</c:v>
                </c:pt>
                <c:pt idx="223">
                  <c:v>45615</c:v>
                </c:pt>
                <c:pt idx="224">
                  <c:v>45616</c:v>
                </c:pt>
                <c:pt idx="225">
                  <c:v>45617</c:v>
                </c:pt>
                <c:pt idx="226">
                  <c:v>45618</c:v>
                </c:pt>
                <c:pt idx="227">
                  <c:v>45621</c:v>
                </c:pt>
                <c:pt idx="228">
                  <c:v>45622</c:v>
                </c:pt>
                <c:pt idx="229">
                  <c:v>45623</c:v>
                </c:pt>
                <c:pt idx="230">
                  <c:v>45625</c:v>
                </c:pt>
                <c:pt idx="231">
                  <c:v>45628</c:v>
                </c:pt>
                <c:pt idx="232">
                  <c:v>45629</c:v>
                </c:pt>
                <c:pt idx="233">
                  <c:v>45630</c:v>
                </c:pt>
                <c:pt idx="234">
                  <c:v>45631</c:v>
                </c:pt>
                <c:pt idx="235">
                  <c:v>45632</c:v>
                </c:pt>
                <c:pt idx="236">
                  <c:v>45635</c:v>
                </c:pt>
                <c:pt idx="237">
                  <c:v>45636</c:v>
                </c:pt>
                <c:pt idx="238">
                  <c:v>45637</c:v>
                </c:pt>
                <c:pt idx="239">
                  <c:v>45638</c:v>
                </c:pt>
                <c:pt idx="240">
                  <c:v>45639</c:v>
                </c:pt>
                <c:pt idx="241">
                  <c:v>45642</c:v>
                </c:pt>
                <c:pt idx="242">
                  <c:v>45643</c:v>
                </c:pt>
                <c:pt idx="243">
                  <c:v>45644</c:v>
                </c:pt>
                <c:pt idx="244">
                  <c:v>45645</c:v>
                </c:pt>
                <c:pt idx="245">
                  <c:v>45646</c:v>
                </c:pt>
                <c:pt idx="246">
                  <c:v>45649</c:v>
                </c:pt>
                <c:pt idx="247">
                  <c:v>45650</c:v>
                </c:pt>
                <c:pt idx="248">
                  <c:v>45652</c:v>
                </c:pt>
                <c:pt idx="249">
                  <c:v>45653</c:v>
                </c:pt>
                <c:pt idx="250">
                  <c:v>45656</c:v>
                </c:pt>
                <c:pt idx="251">
                  <c:v>45657</c:v>
                </c:pt>
                <c:pt idx="252">
                  <c:v>45659</c:v>
                </c:pt>
                <c:pt idx="253">
                  <c:v>45660</c:v>
                </c:pt>
                <c:pt idx="254">
                  <c:v>45663</c:v>
                </c:pt>
                <c:pt idx="255">
                  <c:v>45664</c:v>
                </c:pt>
                <c:pt idx="256">
                  <c:v>45665</c:v>
                </c:pt>
                <c:pt idx="257">
                  <c:v>45667</c:v>
                </c:pt>
                <c:pt idx="258">
                  <c:v>45670</c:v>
                </c:pt>
                <c:pt idx="259">
                  <c:v>45671</c:v>
                </c:pt>
                <c:pt idx="260">
                  <c:v>45672</c:v>
                </c:pt>
                <c:pt idx="261">
                  <c:v>45673</c:v>
                </c:pt>
                <c:pt idx="262">
                  <c:v>45674</c:v>
                </c:pt>
                <c:pt idx="263">
                  <c:v>45678</c:v>
                </c:pt>
                <c:pt idx="264">
                  <c:v>45679</c:v>
                </c:pt>
                <c:pt idx="265">
                  <c:v>45680</c:v>
                </c:pt>
                <c:pt idx="266">
                  <c:v>45681</c:v>
                </c:pt>
                <c:pt idx="267">
                  <c:v>45684</c:v>
                </c:pt>
                <c:pt idx="268">
                  <c:v>45685</c:v>
                </c:pt>
                <c:pt idx="269">
                  <c:v>45686</c:v>
                </c:pt>
                <c:pt idx="270">
                  <c:v>45687</c:v>
                </c:pt>
                <c:pt idx="271">
                  <c:v>45688</c:v>
                </c:pt>
                <c:pt idx="272">
                  <c:v>45691</c:v>
                </c:pt>
                <c:pt idx="273">
                  <c:v>45692</c:v>
                </c:pt>
                <c:pt idx="274">
                  <c:v>45693</c:v>
                </c:pt>
                <c:pt idx="275">
                  <c:v>45694</c:v>
                </c:pt>
                <c:pt idx="276">
                  <c:v>45695</c:v>
                </c:pt>
                <c:pt idx="277">
                  <c:v>45698</c:v>
                </c:pt>
                <c:pt idx="278">
                  <c:v>45699</c:v>
                </c:pt>
                <c:pt idx="279">
                  <c:v>45700</c:v>
                </c:pt>
                <c:pt idx="280">
                  <c:v>45701</c:v>
                </c:pt>
                <c:pt idx="281">
                  <c:v>45702</c:v>
                </c:pt>
                <c:pt idx="282">
                  <c:v>45706</c:v>
                </c:pt>
                <c:pt idx="283">
                  <c:v>45707</c:v>
                </c:pt>
                <c:pt idx="284">
                  <c:v>45708</c:v>
                </c:pt>
                <c:pt idx="285">
                  <c:v>45709</c:v>
                </c:pt>
                <c:pt idx="286">
                  <c:v>45712</c:v>
                </c:pt>
                <c:pt idx="287">
                  <c:v>45713</c:v>
                </c:pt>
                <c:pt idx="288">
                  <c:v>45714</c:v>
                </c:pt>
                <c:pt idx="289">
                  <c:v>45715</c:v>
                </c:pt>
                <c:pt idx="290">
                  <c:v>45716</c:v>
                </c:pt>
                <c:pt idx="291">
                  <c:v>45719</c:v>
                </c:pt>
                <c:pt idx="292">
                  <c:v>45720</c:v>
                </c:pt>
                <c:pt idx="293">
                  <c:v>45721</c:v>
                </c:pt>
                <c:pt idx="294">
                  <c:v>45722</c:v>
                </c:pt>
                <c:pt idx="295">
                  <c:v>45723</c:v>
                </c:pt>
                <c:pt idx="296">
                  <c:v>45726</c:v>
                </c:pt>
                <c:pt idx="297">
                  <c:v>45727</c:v>
                </c:pt>
                <c:pt idx="298">
                  <c:v>45728</c:v>
                </c:pt>
                <c:pt idx="299">
                  <c:v>45729</c:v>
                </c:pt>
                <c:pt idx="300">
                  <c:v>45730</c:v>
                </c:pt>
                <c:pt idx="301">
                  <c:v>45733</c:v>
                </c:pt>
                <c:pt idx="302">
                  <c:v>45734</c:v>
                </c:pt>
                <c:pt idx="303">
                  <c:v>45735</c:v>
                </c:pt>
                <c:pt idx="304">
                  <c:v>45736</c:v>
                </c:pt>
                <c:pt idx="305">
                  <c:v>45737</c:v>
                </c:pt>
                <c:pt idx="306">
                  <c:v>45740</c:v>
                </c:pt>
                <c:pt idx="307">
                  <c:v>45741</c:v>
                </c:pt>
                <c:pt idx="308">
                  <c:v>45742</c:v>
                </c:pt>
                <c:pt idx="309">
                  <c:v>45743</c:v>
                </c:pt>
                <c:pt idx="310">
                  <c:v>45744</c:v>
                </c:pt>
                <c:pt idx="311">
                  <c:v>45747</c:v>
                </c:pt>
                <c:pt idx="312">
                  <c:v>45748</c:v>
                </c:pt>
                <c:pt idx="313">
                  <c:v>45749</c:v>
                </c:pt>
                <c:pt idx="314">
                  <c:v>45750</c:v>
                </c:pt>
                <c:pt idx="315">
                  <c:v>45751</c:v>
                </c:pt>
                <c:pt idx="316">
                  <c:v>45754</c:v>
                </c:pt>
                <c:pt idx="317">
                  <c:v>45755</c:v>
                </c:pt>
                <c:pt idx="318">
                  <c:v>45756</c:v>
                </c:pt>
                <c:pt idx="319">
                  <c:v>45757</c:v>
                </c:pt>
                <c:pt idx="320">
                  <c:v>45758</c:v>
                </c:pt>
                <c:pt idx="321">
                  <c:v>45761</c:v>
                </c:pt>
                <c:pt idx="322">
                  <c:v>45762</c:v>
                </c:pt>
                <c:pt idx="323">
                  <c:v>45763</c:v>
                </c:pt>
                <c:pt idx="324">
                  <c:v>45764</c:v>
                </c:pt>
                <c:pt idx="325">
                  <c:v>45768</c:v>
                </c:pt>
                <c:pt idx="326">
                  <c:v>45769</c:v>
                </c:pt>
                <c:pt idx="327">
                  <c:v>45770</c:v>
                </c:pt>
                <c:pt idx="328">
                  <c:v>45771</c:v>
                </c:pt>
                <c:pt idx="329">
                  <c:v>45772</c:v>
                </c:pt>
                <c:pt idx="330">
                  <c:v>45775</c:v>
                </c:pt>
                <c:pt idx="331">
                  <c:v>45776</c:v>
                </c:pt>
                <c:pt idx="332">
                  <c:v>45777</c:v>
                </c:pt>
                <c:pt idx="333">
                  <c:v>45778</c:v>
                </c:pt>
                <c:pt idx="334">
                  <c:v>45779</c:v>
                </c:pt>
                <c:pt idx="335">
                  <c:v>45782</c:v>
                </c:pt>
                <c:pt idx="336">
                  <c:v>45783</c:v>
                </c:pt>
                <c:pt idx="337">
                  <c:v>45784</c:v>
                </c:pt>
                <c:pt idx="338">
                  <c:v>45785</c:v>
                </c:pt>
                <c:pt idx="339">
                  <c:v>45786</c:v>
                </c:pt>
                <c:pt idx="340">
                  <c:v>45789</c:v>
                </c:pt>
                <c:pt idx="341">
                  <c:v>45790</c:v>
                </c:pt>
                <c:pt idx="342">
                  <c:v>45791</c:v>
                </c:pt>
                <c:pt idx="343">
                  <c:v>45792</c:v>
                </c:pt>
                <c:pt idx="344">
                  <c:v>45793</c:v>
                </c:pt>
                <c:pt idx="345">
                  <c:v>45796</c:v>
                </c:pt>
                <c:pt idx="346">
                  <c:v>45797</c:v>
                </c:pt>
                <c:pt idx="347">
                  <c:v>45798</c:v>
                </c:pt>
                <c:pt idx="348">
                  <c:v>45799</c:v>
                </c:pt>
                <c:pt idx="349">
                  <c:v>45800</c:v>
                </c:pt>
                <c:pt idx="350">
                  <c:v>45804</c:v>
                </c:pt>
                <c:pt idx="351">
                  <c:v>45805</c:v>
                </c:pt>
                <c:pt idx="352">
                  <c:v>45806</c:v>
                </c:pt>
                <c:pt idx="353">
                  <c:v>45807</c:v>
                </c:pt>
                <c:pt idx="354">
                  <c:v>45810</c:v>
                </c:pt>
                <c:pt idx="355">
                  <c:v>45811</c:v>
                </c:pt>
                <c:pt idx="356">
                  <c:v>45812</c:v>
                </c:pt>
                <c:pt idx="357">
                  <c:v>45813</c:v>
                </c:pt>
                <c:pt idx="358">
                  <c:v>45814</c:v>
                </c:pt>
                <c:pt idx="359">
                  <c:v>45817</c:v>
                </c:pt>
                <c:pt idx="360">
                  <c:v>45818</c:v>
                </c:pt>
                <c:pt idx="361">
                  <c:v>45819</c:v>
                </c:pt>
                <c:pt idx="362">
                  <c:v>45820</c:v>
                </c:pt>
                <c:pt idx="363">
                  <c:v>45821</c:v>
                </c:pt>
                <c:pt idx="364">
                  <c:v>45824</c:v>
                </c:pt>
                <c:pt idx="365">
                  <c:v>45825</c:v>
                </c:pt>
                <c:pt idx="366">
                  <c:v>45826</c:v>
                </c:pt>
                <c:pt idx="367">
                  <c:v>45827</c:v>
                </c:pt>
                <c:pt idx="368">
                  <c:v>45828</c:v>
                </c:pt>
              </c:numCache>
            </c:numRef>
          </c:cat>
          <c:val>
            <c:numRef>
              <c:f>Sheet5!$B$2:$B$370</c:f>
              <c:numCache>
                <c:formatCode>_([$$-409]* #,##0.00_);_([$$-409]* \(#,##0.00\);_([$$-409]* "-"??_);_(@_)</c:formatCode>
                <c:ptCount val="369"/>
                <c:pt idx="0">
                  <c:v>185.64</c:v>
                </c:pt>
                <c:pt idx="1">
                  <c:v>184.25</c:v>
                </c:pt>
                <c:pt idx="2">
                  <c:v>181.91</c:v>
                </c:pt>
                <c:pt idx="3">
                  <c:v>181.18</c:v>
                </c:pt>
                <c:pt idx="4">
                  <c:v>185.56</c:v>
                </c:pt>
                <c:pt idx="5">
                  <c:v>185.14</c:v>
                </c:pt>
                <c:pt idx="6">
                  <c:v>186.19</c:v>
                </c:pt>
                <c:pt idx="7">
                  <c:v>185.59</c:v>
                </c:pt>
                <c:pt idx="8">
                  <c:v>185.92</c:v>
                </c:pt>
                <c:pt idx="9">
                  <c:v>183.63</c:v>
                </c:pt>
                <c:pt idx="10">
                  <c:v>182.68</c:v>
                </c:pt>
                <c:pt idx="11">
                  <c:v>188.63</c:v>
                </c:pt>
                <c:pt idx="12">
                  <c:v>191.56</c:v>
                </c:pt>
                <c:pt idx="13">
                  <c:v>193.89</c:v>
                </c:pt>
                <c:pt idx="14">
                  <c:v>195.18</c:v>
                </c:pt>
                <c:pt idx="15">
                  <c:v>194.5</c:v>
                </c:pt>
                <c:pt idx="16">
                  <c:v>194.17</c:v>
                </c:pt>
                <c:pt idx="17">
                  <c:v>192.42</c:v>
                </c:pt>
                <c:pt idx="18">
                  <c:v>191.73</c:v>
                </c:pt>
                <c:pt idx="19">
                  <c:v>188.04</c:v>
                </c:pt>
                <c:pt idx="20">
                  <c:v>184.4</c:v>
                </c:pt>
                <c:pt idx="21">
                  <c:v>186.86</c:v>
                </c:pt>
                <c:pt idx="22">
                  <c:v>185.85</c:v>
                </c:pt>
                <c:pt idx="23">
                  <c:v>187.68</c:v>
                </c:pt>
                <c:pt idx="24">
                  <c:v>189.3</c:v>
                </c:pt>
                <c:pt idx="25">
                  <c:v>189.41</c:v>
                </c:pt>
                <c:pt idx="26">
                  <c:v>188.32</c:v>
                </c:pt>
                <c:pt idx="27">
                  <c:v>188.85</c:v>
                </c:pt>
                <c:pt idx="28">
                  <c:v>187.15</c:v>
                </c:pt>
                <c:pt idx="29">
                  <c:v>185.04</c:v>
                </c:pt>
                <c:pt idx="30">
                  <c:v>184.15</c:v>
                </c:pt>
                <c:pt idx="31">
                  <c:v>183.86</c:v>
                </c:pt>
                <c:pt idx="32">
                  <c:v>182.31</c:v>
                </c:pt>
                <c:pt idx="33">
                  <c:v>181.56</c:v>
                </c:pt>
                <c:pt idx="34">
                  <c:v>182.32</c:v>
                </c:pt>
                <c:pt idx="35">
                  <c:v>184.37</c:v>
                </c:pt>
                <c:pt idx="36">
                  <c:v>182.52</c:v>
                </c:pt>
                <c:pt idx="37">
                  <c:v>181.16</c:v>
                </c:pt>
                <c:pt idx="38">
                  <c:v>182.63</c:v>
                </c:pt>
                <c:pt idx="39">
                  <c:v>181.42</c:v>
                </c:pt>
                <c:pt idx="40">
                  <c:v>180.75</c:v>
                </c:pt>
                <c:pt idx="41">
                  <c:v>179.66</c:v>
                </c:pt>
                <c:pt idx="42">
                  <c:v>175.1</c:v>
                </c:pt>
                <c:pt idx="43">
                  <c:v>170.12</c:v>
                </c:pt>
                <c:pt idx="44">
                  <c:v>169.12</c:v>
                </c:pt>
                <c:pt idx="45">
                  <c:v>169</c:v>
                </c:pt>
                <c:pt idx="46">
                  <c:v>170.73</c:v>
                </c:pt>
                <c:pt idx="47">
                  <c:v>172.75</c:v>
                </c:pt>
                <c:pt idx="48">
                  <c:v>173.23</c:v>
                </c:pt>
                <c:pt idx="49">
                  <c:v>171.13</c:v>
                </c:pt>
                <c:pt idx="50">
                  <c:v>173</c:v>
                </c:pt>
                <c:pt idx="51">
                  <c:v>172.62</c:v>
                </c:pt>
                <c:pt idx="52">
                  <c:v>173.72</c:v>
                </c:pt>
                <c:pt idx="53">
                  <c:v>176.08</c:v>
                </c:pt>
                <c:pt idx="54">
                  <c:v>178.67</c:v>
                </c:pt>
                <c:pt idx="55">
                  <c:v>171.37</c:v>
                </c:pt>
                <c:pt idx="56">
                  <c:v>172.28</c:v>
                </c:pt>
                <c:pt idx="57">
                  <c:v>170.85</c:v>
                </c:pt>
                <c:pt idx="58">
                  <c:v>169.71</c:v>
                </c:pt>
                <c:pt idx="59">
                  <c:v>173.31</c:v>
                </c:pt>
                <c:pt idx="60">
                  <c:v>171.48</c:v>
                </c:pt>
                <c:pt idx="61">
                  <c:v>170.03</c:v>
                </c:pt>
                <c:pt idx="62">
                  <c:v>168.84</c:v>
                </c:pt>
                <c:pt idx="63">
                  <c:v>169.65</c:v>
                </c:pt>
                <c:pt idx="64">
                  <c:v>168.82</c:v>
                </c:pt>
                <c:pt idx="65">
                  <c:v>169.58</c:v>
                </c:pt>
                <c:pt idx="66">
                  <c:v>168.45</c:v>
                </c:pt>
                <c:pt idx="67">
                  <c:v>169.67</c:v>
                </c:pt>
                <c:pt idx="68">
                  <c:v>167.78</c:v>
                </c:pt>
                <c:pt idx="69">
                  <c:v>175.04</c:v>
                </c:pt>
                <c:pt idx="70">
                  <c:v>176.55</c:v>
                </c:pt>
                <c:pt idx="71">
                  <c:v>172.69</c:v>
                </c:pt>
                <c:pt idx="72">
                  <c:v>169.38</c:v>
                </c:pt>
                <c:pt idx="73">
                  <c:v>168</c:v>
                </c:pt>
                <c:pt idx="74">
                  <c:v>167.04</c:v>
                </c:pt>
                <c:pt idx="75">
                  <c:v>165</c:v>
                </c:pt>
                <c:pt idx="76">
                  <c:v>165.84</c:v>
                </c:pt>
                <c:pt idx="77">
                  <c:v>166.9</c:v>
                </c:pt>
                <c:pt idx="78">
                  <c:v>169.02</c:v>
                </c:pt>
                <c:pt idx="79">
                  <c:v>169.89</c:v>
                </c:pt>
                <c:pt idx="80">
                  <c:v>169.3</c:v>
                </c:pt>
                <c:pt idx="81">
                  <c:v>173.5</c:v>
                </c:pt>
                <c:pt idx="82">
                  <c:v>170.33</c:v>
                </c:pt>
                <c:pt idx="83">
                  <c:v>169.3</c:v>
                </c:pt>
                <c:pt idx="84">
                  <c:v>173.03</c:v>
                </c:pt>
                <c:pt idx="85">
                  <c:v>183.38</c:v>
                </c:pt>
                <c:pt idx="86">
                  <c:v>181.71</c:v>
                </c:pt>
                <c:pt idx="87">
                  <c:v>182.4</c:v>
                </c:pt>
                <c:pt idx="88">
                  <c:v>182.74</c:v>
                </c:pt>
                <c:pt idx="89">
                  <c:v>184.57</c:v>
                </c:pt>
                <c:pt idx="90">
                  <c:v>183.05</c:v>
                </c:pt>
                <c:pt idx="91">
                  <c:v>186.28</c:v>
                </c:pt>
                <c:pt idx="92">
                  <c:v>187.43</c:v>
                </c:pt>
                <c:pt idx="93">
                  <c:v>189.72</c:v>
                </c:pt>
                <c:pt idx="94">
                  <c:v>189.84</c:v>
                </c:pt>
                <c:pt idx="95">
                  <c:v>189.87</c:v>
                </c:pt>
                <c:pt idx="96">
                  <c:v>191.04</c:v>
                </c:pt>
                <c:pt idx="97">
                  <c:v>192.35</c:v>
                </c:pt>
                <c:pt idx="98">
                  <c:v>190.9</c:v>
                </c:pt>
                <c:pt idx="99">
                  <c:v>186.88</c:v>
                </c:pt>
                <c:pt idx="100">
                  <c:v>189.98</c:v>
                </c:pt>
                <c:pt idx="101">
                  <c:v>189.99</c:v>
                </c:pt>
                <c:pt idx="102">
                  <c:v>190.29</c:v>
                </c:pt>
                <c:pt idx="103">
                  <c:v>191.29</c:v>
                </c:pt>
                <c:pt idx="104">
                  <c:v>192.25</c:v>
                </c:pt>
                <c:pt idx="105">
                  <c:v>194.03</c:v>
                </c:pt>
                <c:pt idx="106">
                  <c:v>194.35</c:v>
                </c:pt>
                <c:pt idx="107">
                  <c:v>195.87</c:v>
                </c:pt>
                <c:pt idx="108">
                  <c:v>194.48</c:v>
                </c:pt>
                <c:pt idx="109">
                  <c:v>196.89</c:v>
                </c:pt>
                <c:pt idx="110">
                  <c:v>193.12</c:v>
                </c:pt>
                <c:pt idx="111">
                  <c:v>207.15</c:v>
                </c:pt>
                <c:pt idx="112">
                  <c:v>213.07</c:v>
                </c:pt>
                <c:pt idx="113">
                  <c:v>214.24</c:v>
                </c:pt>
                <c:pt idx="114">
                  <c:v>212.49</c:v>
                </c:pt>
                <c:pt idx="115">
                  <c:v>216.67</c:v>
                </c:pt>
                <c:pt idx="116">
                  <c:v>214.29</c:v>
                </c:pt>
                <c:pt idx="117">
                  <c:v>209.68</c:v>
                </c:pt>
                <c:pt idx="118">
                  <c:v>207.49</c:v>
                </c:pt>
                <c:pt idx="119">
                  <c:v>208.14</c:v>
                </c:pt>
                <c:pt idx="120">
                  <c:v>209.07</c:v>
                </c:pt>
                <c:pt idx="121">
                  <c:v>213.25</c:v>
                </c:pt>
                <c:pt idx="122">
                  <c:v>214.1</c:v>
                </c:pt>
                <c:pt idx="123">
                  <c:v>210.62</c:v>
                </c:pt>
                <c:pt idx="124">
                  <c:v>216.75</c:v>
                </c:pt>
                <c:pt idx="125">
                  <c:v>220.27</c:v>
                </c:pt>
                <c:pt idx="126">
                  <c:v>221.55</c:v>
                </c:pt>
                <c:pt idx="127">
                  <c:v>226.34</c:v>
                </c:pt>
                <c:pt idx="128">
                  <c:v>227.82</c:v>
                </c:pt>
                <c:pt idx="129">
                  <c:v>228.68</c:v>
                </c:pt>
                <c:pt idx="130">
                  <c:v>232.98</c:v>
                </c:pt>
                <c:pt idx="131">
                  <c:v>227.57</c:v>
                </c:pt>
                <c:pt idx="132">
                  <c:v>230.54</c:v>
                </c:pt>
                <c:pt idx="133">
                  <c:v>234.4</c:v>
                </c:pt>
                <c:pt idx="134">
                  <c:v>234.82</c:v>
                </c:pt>
                <c:pt idx="135">
                  <c:v>228.88</c:v>
                </c:pt>
                <c:pt idx="136">
                  <c:v>224.18</c:v>
                </c:pt>
                <c:pt idx="137">
                  <c:v>224.31</c:v>
                </c:pt>
                <c:pt idx="138">
                  <c:v>223.96</c:v>
                </c:pt>
                <c:pt idx="139">
                  <c:v>225.01</c:v>
                </c:pt>
                <c:pt idx="140">
                  <c:v>218.54</c:v>
                </c:pt>
                <c:pt idx="141">
                  <c:v>217.49</c:v>
                </c:pt>
                <c:pt idx="142">
                  <c:v>217.96</c:v>
                </c:pt>
                <c:pt idx="143">
                  <c:v>218.24</c:v>
                </c:pt>
                <c:pt idx="144">
                  <c:v>218.8</c:v>
                </c:pt>
                <c:pt idx="145">
                  <c:v>222.08</c:v>
                </c:pt>
                <c:pt idx="146">
                  <c:v>218.36</c:v>
                </c:pt>
                <c:pt idx="147">
                  <c:v>219.86</c:v>
                </c:pt>
                <c:pt idx="148">
                  <c:v>209.27</c:v>
                </c:pt>
                <c:pt idx="149">
                  <c:v>207.23</c:v>
                </c:pt>
                <c:pt idx="150">
                  <c:v>209.82</c:v>
                </c:pt>
                <c:pt idx="151">
                  <c:v>213.31</c:v>
                </c:pt>
                <c:pt idx="152">
                  <c:v>216.24</c:v>
                </c:pt>
                <c:pt idx="153">
                  <c:v>217.53</c:v>
                </c:pt>
                <c:pt idx="154">
                  <c:v>221.27</c:v>
                </c:pt>
                <c:pt idx="155">
                  <c:v>221.72</c:v>
                </c:pt>
                <c:pt idx="156">
                  <c:v>224.72</c:v>
                </c:pt>
                <c:pt idx="157">
                  <c:v>226.05</c:v>
                </c:pt>
                <c:pt idx="158">
                  <c:v>225.89</c:v>
                </c:pt>
                <c:pt idx="159">
                  <c:v>226.51</c:v>
                </c:pt>
                <c:pt idx="160">
                  <c:v>226.4</c:v>
                </c:pt>
                <c:pt idx="161">
                  <c:v>224.53</c:v>
                </c:pt>
                <c:pt idx="162">
                  <c:v>226.84</c:v>
                </c:pt>
                <c:pt idx="163">
                  <c:v>227.18</c:v>
                </c:pt>
                <c:pt idx="164">
                  <c:v>228.03</c:v>
                </c:pt>
                <c:pt idx="165">
                  <c:v>226.49</c:v>
                </c:pt>
                <c:pt idx="166">
                  <c:v>229.79</c:v>
                </c:pt>
                <c:pt idx="167">
                  <c:v>229</c:v>
                </c:pt>
                <c:pt idx="168">
                  <c:v>222.77</c:v>
                </c:pt>
                <c:pt idx="169">
                  <c:v>220.85</c:v>
                </c:pt>
                <c:pt idx="170">
                  <c:v>222.38</c:v>
                </c:pt>
                <c:pt idx="171">
                  <c:v>220.82</c:v>
                </c:pt>
                <c:pt idx="172">
                  <c:v>220.91</c:v>
                </c:pt>
                <c:pt idx="173">
                  <c:v>220.11</c:v>
                </c:pt>
                <c:pt idx="174">
                  <c:v>222.66</c:v>
                </c:pt>
                <c:pt idx="175">
                  <c:v>222.77</c:v>
                </c:pt>
                <c:pt idx="176">
                  <c:v>222.5</c:v>
                </c:pt>
                <c:pt idx="177">
                  <c:v>216.32</c:v>
                </c:pt>
                <c:pt idx="178">
                  <c:v>216.79</c:v>
                </c:pt>
                <c:pt idx="179">
                  <c:v>220.69</c:v>
                </c:pt>
                <c:pt idx="180">
                  <c:v>228.87</c:v>
                </c:pt>
                <c:pt idx="181">
                  <c:v>228.2</c:v>
                </c:pt>
                <c:pt idx="182">
                  <c:v>226.47</c:v>
                </c:pt>
                <c:pt idx="183">
                  <c:v>227.37</c:v>
                </c:pt>
                <c:pt idx="184">
                  <c:v>226.37</c:v>
                </c:pt>
                <c:pt idx="185">
                  <c:v>227.52</c:v>
                </c:pt>
                <c:pt idx="186">
                  <c:v>227.79</c:v>
                </c:pt>
                <c:pt idx="187">
                  <c:v>233</c:v>
                </c:pt>
                <c:pt idx="188">
                  <c:v>226.21</c:v>
                </c:pt>
                <c:pt idx="189">
                  <c:v>226.78</c:v>
                </c:pt>
                <c:pt idx="190">
                  <c:v>225.67</c:v>
                </c:pt>
                <c:pt idx="191">
                  <c:v>226.8</c:v>
                </c:pt>
                <c:pt idx="192">
                  <c:v>221.69</c:v>
                </c:pt>
                <c:pt idx="193">
                  <c:v>225.77</c:v>
                </c:pt>
                <c:pt idx="194">
                  <c:v>229.54</c:v>
                </c:pt>
                <c:pt idx="195">
                  <c:v>229.04</c:v>
                </c:pt>
                <c:pt idx="196">
                  <c:v>227.55</c:v>
                </c:pt>
                <c:pt idx="197">
                  <c:v>231.3</c:v>
                </c:pt>
                <c:pt idx="198">
                  <c:v>233.85</c:v>
                </c:pt>
                <c:pt idx="199">
                  <c:v>231.78</c:v>
                </c:pt>
                <c:pt idx="200">
                  <c:v>232.15</c:v>
                </c:pt>
                <c:pt idx="201">
                  <c:v>235</c:v>
                </c:pt>
                <c:pt idx="202">
                  <c:v>236.48</c:v>
                </c:pt>
                <c:pt idx="203">
                  <c:v>235.86</c:v>
                </c:pt>
                <c:pt idx="204">
                  <c:v>230.76</c:v>
                </c:pt>
                <c:pt idx="205">
                  <c:v>230.57</c:v>
                </c:pt>
                <c:pt idx="206">
                  <c:v>231.41</c:v>
                </c:pt>
                <c:pt idx="207">
                  <c:v>233.4</c:v>
                </c:pt>
                <c:pt idx="208">
                  <c:v>233.67</c:v>
                </c:pt>
                <c:pt idx="209">
                  <c:v>230.1</c:v>
                </c:pt>
                <c:pt idx="210">
                  <c:v>225.91</c:v>
                </c:pt>
                <c:pt idx="211">
                  <c:v>222.91</c:v>
                </c:pt>
                <c:pt idx="212">
                  <c:v>222.01</c:v>
                </c:pt>
                <c:pt idx="213">
                  <c:v>223.45</c:v>
                </c:pt>
                <c:pt idx="214">
                  <c:v>222.72</c:v>
                </c:pt>
                <c:pt idx="215">
                  <c:v>227.48</c:v>
                </c:pt>
                <c:pt idx="216">
                  <c:v>226.96</c:v>
                </c:pt>
                <c:pt idx="217">
                  <c:v>224.23</c:v>
                </c:pt>
                <c:pt idx="218">
                  <c:v>224.23</c:v>
                </c:pt>
                <c:pt idx="219">
                  <c:v>225.12</c:v>
                </c:pt>
                <c:pt idx="220">
                  <c:v>228.22</c:v>
                </c:pt>
                <c:pt idx="221">
                  <c:v>225</c:v>
                </c:pt>
                <c:pt idx="222">
                  <c:v>228.02</c:v>
                </c:pt>
                <c:pt idx="223">
                  <c:v>228.28</c:v>
                </c:pt>
                <c:pt idx="224">
                  <c:v>229</c:v>
                </c:pt>
                <c:pt idx="225">
                  <c:v>228.52</c:v>
                </c:pt>
                <c:pt idx="226">
                  <c:v>229.87</c:v>
                </c:pt>
                <c:pt idx="227">
                  <c:v>232.87</c:v>
                </c:pt>
                <c:pt idx="228">
                  <c:v>235.06</c:v>
                </c:pt>
                <c:pt idx="229">
                  <c:v>234.93</c:v>
                </c:pt>
                <c:pt idx="230">
                  <c:v>237.33</c:v>
                </c:pt>
                <c:pt idx="231">
                  <c:v>239.59</c:v>
                </c:pt>
                <c:pt idx="232">
                  <c:v>242.65</c:v>
                </c:pt>
                <c:pt idx="233">
                  <c:v>243.01</c:v>
                </c:pt>
                <c:pt idx="234">
                  <c:v>243.04</c:v>
                </c:pt>
                <c:pt idx="235">
                  <c:v>242.84</c:v>
                </c:pt>
                <c:pt idx="236">
                  <c:v>246.75</c:v>
                </c:pt>
                <c:pt idx="237">
                  <c:v>247.77</c:v>
                </c:pt>
                <c:pt idx="238">
                  <c:v>246.49</c:v>
                </c:pt>
                <c:pt idx="239">
                  <c:v>247.96</c:v>
                </c:pt>
                <c:pt idx="240">
                  <c:v>248.13</c:v>
                </c:pt>
                <c:pt idx="241">
                  <c:v>251.04</c:v>
                </c:pt>
                <c:pt idx="242">
                  <c:v>253.48</c:v>
                </c:pt>
                <c:pt idx="243">
                  <c:v>248.05</c:v>
                </c:pt>
                <c:pt idx="244">
                  <c:v>249.79</c:v>
                </c:pt>
                <c:pt idx="245">
                  <c:v>254.49</c:v>
                </c:pt>
                <c:pt idx="246">
                  <c:v>255.27</c:v>
                </c:pt>
                <c:pt idx="247">
                  <c:v>258.2</c:v>
                </c:pt>
                <c:pt idx="248">
                  <c:v>259.02</c:v>
                </c:pt>
                <c:pt idx="249">
                  <c:v>255.59</c:v>
                </c:pt>
                <c:pt idx="250">
                  <c:v>252.2</c:v>
                </c:pt>
                <c:pt idx="251">
                  <c:v>250.42</c:v>
                </c:pt>
                <c:pt idx="252">
                  <c:v>243.85</c:v>
                </c:pt>
                <c:pt idx="253">
                  <c:v>243.36</c:v>
                </c:pt>
                <c:pt idx="254">
                  <c:v>245</c:v>
                </c:pt>
                <c:pt idx="255">
                  <c:v>242.21</c:v>
                </c:pt>
                <c:pt idx="256">
                  <c:v>242.7</c:v>
                </c:pt>
                <c:pt idx="257">
                  <c:v>236.85</c:v>
                </c:pt>
                <c:pt idx="258">
                  <c:v>234.4</c:v>
                </c:pt>
                <c:pt idx="259">
                  <c:v>233.28</c:v>
                </c:pt>
                <c:pt idx="260">
                  <c:v>237.87</c:v>
                </c:pt>
                <c:pt idx="261">
                  <c:v>228.26</c:v>
                </c:pt>
                <c:pt idx="262">
                  <c:v>229.98</c:v>
                </c:pt>
                <c:pt idx="263">
                  <c:v>222.64</c:v>
                </c:pt>
                <c:pt idx="264">
                  <c:v>223.83</c:v>
                </c:pt>
                <c:pt idx="265">
                  <c:v>223.66</c:v>
                </c:pt>
                <c:pt idx="266">
                  <c:v>222.78</c:v>
                </c:pt>
                <c:pt idx="267">
                  <c:v>229.86</c:v>
                </c:pt>
                <c:pt idx="268">
                  <c:v>238.26</c:v>
                </c:pt>
                <c:pt idx="269">
                  <c:v>239.36</c:v>
                </c:pt>
                <c:pt idx="270">
                  <c:v>237.59</c:v>
                </c:pt>
                <c:pt idx="271">
                  <c:v>236</c:v>
                </c:pt>
                <c:pt idx="272">
                  <c:v>228.01</c:v>
                </c:pt>
                <c:pt idx="273">
                  <c:v>232.8</c:v>
                </c:pt>
                <c:pt idx="274">
                  <c:v>232.47</c:v>
                </c:pt>
                <c:pt idx="275">
                  <c:v>233.22</c:v>
                </c:pt>
                <c:pt idx="276">
                  <c:v>227.63</c:v>
                </c:pt>
                <c:pt idx="277">
                  <c:v>227.65</c:v>
                </c:pt>
                <c:pt idx="278">
                  <c:v>232.62</c:v>
                </c:pt>
                <c:pt idx="279">
                  <c:v>236.87</c:v>
                </c:pt>
                <c:pt idx="280">
                  <c:v>241.53</c:v>
                </c:pt>
                <c:pt idx="281">
                  <c:v>244.6</c:v>
                </c:pt>
                <c:pt idx="282">
                  <c:v>244.47</c:v>
                </c:pt>
                <c:pt idx="283">
                  <c:v>244.87</c:v>
                </c:pt>
                <c:pt idx="284">
                  <c:v>245.83</c:v>
                </c:pt>
                <c:pt idx="285">
                  <c:v>245.55</c:v>
                </c:pt>
                <c:pt idx="286">
                  <c:v>247.1</c:v>
                </c:pt>
                <c:pt idx="287">
                  <c:v>247.04</c:v>
                </c:pt>
                <c:pt idx="288">
                  <c:v>240.36</c:v>
                </c:pt>
                <c:pt idx="289">
                  <c:v>237.3</c:v>
                </c:pt>
                <c:pt idx="290">
                  <c:v>241.84</c:v>
                </c:pt>
                <c:pt idx="291">
                  <c:v>238.03</c:v>
                </c:pt>
                <c:pt idx="292">
                  <c:v>235.93</c:v>
                </c:pt>
                <c:pt idx="293">
                  <c:v>235.74</c:v>
                </c:pt>
                <c:pt idx="294">
                  <c:v>235.33</c:v>
                </c:pt>
                <c:pt idx="295">
                  <c:v>239.07</c:v>
                </c:pt>
                <c:pt idx="296">
                  <c:v>227.48</c:v>
                </c:pt>
                <c:pt idx="297">
                  <c:v>220.84</c:v>
                </c:pt>
                <c:pt idx="298">
                  <c:v>216.98</c:v>
                </c:pt>
                <c:pt idx="299">
                  <c:v>209.68</c:v>
                </c:pt>
                <c:pt idx="300">
                  <c:v>213.49</c:v>
                </c:pt>
                <c:pt idx="301">
                  <c:v>214</c:v>
                </c:pt>
                <c:pt idx="302">
                  <c:v>212.69</c:v>
                </c:pt>
                <c:pt idx="303">
                  <c:v>215.24</c:v>
                </c:pt>
                <c:pt idx="304">
                  <c:v>214.1</c:v>
                </c:pt>
                <c:pt idx="305">
                  <c:v>218.27</c:v>
                </c:pt>
                <c:pt idx="306">
                  <c:v>220.73</c:v>
                </c:pt>
                <c:pt idx="307">
                  <c:v>223.75</c:v>
                </c:pt>
                <c:pt idx="308">
                  <c:v>221.53</c:v>
                </c:pt>
                <c:pt idx="309">
                  <c:v>223.85</c:v>
                </c:pt>
                <c:pt idx="310">
                  <c:v>217.9</c:v>
                </c:pt>
                <c:pt idx="311">
                  <c:v>222.13</c:v>
                </c:pt>
                <c:pt idx="312">
                  <c:v>223.19</c:v>
                </c:pt>
                <c:pt idx="313">
                  <c:v>223.89</c:v>
                </c:pt>
                <c:pt idx="314">
                  <c:v>203.19</c:v>
                </c:pt>
                <c:pt idx="315">
                  <c:v>188.38</c:v>
                </c:pt>
                <c:pt idx="316">
                  <c:v>181.46</c:v>
                </c:pt>
                <c:pt idx="317">
                  <c:v>172.42</c:v>
                </c:pt>
                <c:pt idx="318">
                  <c:v>198.85</c:v>
                </c:pt>
                <c:pt idx="319">
                  <c:v>190.42</c:v>
                </c:pt>
                <c:pt idx="320">
                  <c:v>198.15</c:v>
                </c:pt>
                <c:pt idx="321">
                  <c:v>202.52</c:v>
                </c:pt>
                <c:pt idx="322">
                  <c:v>202.14</c:v>
                </c:pt>
                <c:pt idx="323">
                  <c:v>194.27</c:v>
                </c:pt>
                <c:pt idx="324">
                  <c:v>196.98</c:v>
                </c:pt>
                <c:pt idx="325">
                  <c:v>193.16</c:v>
                </c:pt>
                <c:pt idx="326">
                  <c:v>199.74</c:v>
                </c:pt>
                <c:pt idx="327">
                  <c:v>204.6</c:v>
                </c:pt>
                <c:pt idx="328">
                  <c:v>208.37</c:v>
                </c:pt>
                <c:pt idx="329">
                  <c:v>209.28</c:v>
                </c:pt>
                <c:pt idx="330">
                  <c:v>210.14</c:v>
                </c:pt>
                <c:pt idx="331">
                  <c:v>211.21</c:v>
                </c:pt>
                <c:pt idx="332">
                  <c:v>212.5</c:v>
                </c:pt>
                <c:pt idx="333">
                  <c:v>213.32</c:v>
                </c:pt>
                <c:pt idx="334">
                  <c:v>205.35</c:v>
                </c:pt>
                <c:pt idx="335">
                  <c:v>198.89</c:v>
                </c:pt>
                <c:pt idx="336">
                  <c:v>198.51</c:v>
                </c:pt>
                <c:pt idx="337">
                  <c:v>196.25</c:v>
                </c:pt>
                <c:pt idx="338">
                  <c:v>197.49</c:v>
                </c:pt>
                <c:pt idx="339">
                  <c:v>198.53</c:v>
                </c:pt>
                <c:pt idx="340">
                  <c:v>210.79</c:v>
                </c:pt>
                <c:pt idx="341">
                  <c:v>212.93</c:v>
                </c:pt>
                <c:pt idx="342">
                  <c:v>212.33</c:v>
                </c:pt>
                <c:pt idx="343">
                  <c:v>211.45</c:v>
                </c:pt>
                <c:pt idx="344">
                  <c:v>211.26</c:v>
                </c:pt>
                <c:pt idx="345">
                  <c:v>208.78</c:v>
                </c:pt>
                <c:pt idx="346">
                  <c:v>206.86</c:v>
                </c:pt>
                <c:pt idx="347">
                  <c:v>202.09</c:v>
                </c:pt>
                <c:pt idx="348">
                  <c:v>201.36</c:v>
                </c:pt>
                <c:pt idx="349">
                  <c:v>195.27</c:v>
                </c:pt>
                <c:pt idx="350">
                  <c:v>200.21</c:v>
                </c:pt>
                <c:pt idx="351">
                  <c:v>200.42</c:v>
                </c:pt>
                <c:pt idx="352">
                  <c:v>199.95</c:v>
                </c:pt>
                <c:pt idx="353">
                  <c:v>200.85</c:v>
                </c:pt>
                <c:pt idx="354">
                  <c:v>201.7</c:v>
                </c:pt>
                <c:pt idx="355">
                  <c:v>203.27</c:v>
                </c:pt>
                <c:pt idx="356">
                  <c:v>202.82</c:v>
                </c:pt>
                <c:pt idx="357">
                  <c:v>200.63</c:v>
                </c:pt>
                <c:pt idx="358">
                  <c:v>203.92</c:v>
                </c:pt>
                <c:pt idx="359">
                  <c:v>201.45</c:v>
                </c:pt>
                <c:pt idx="360">
                  <c:v>202.67</c:v>
                </c:pt>
                <c:pt idx="361">
                  <c:v>198.78</c:v>
                </c:pt>
                <c:pt idx="362">
                  <c:v>199.2</c:v>
                </c:pt>
                <c:pt idx="363">
                  <c:v>196.45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4D-43AE-97D2-F3A5F3B7B952}"/>
            </c:ext>
          </c:extLst>
        </c:ser>
        <c:ser>
          <c:idx val="1"/>
          <c:order val="1"/>
          <c:tx>
            <c:strRef>
              <c:f>Sheet5!$C$1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Sheet5!$A$2:$A$370</c:f>
              <c:numCache>
                <c:formatCode>m/d/yyyy</c:formatCode>
                <c:ptCount val="369"/>
                <c:pt idx="0">
                  <c:v>45293</c:v>
                </c:pt>
                <c:pt idx="1">
                  <c:v>45294</c:v>
                </c:pt>
                <c:pt idx="2">
                  <c:v>45295</c:v>
                </c:pt>
                <c:pt idx="3">
                  <c:v>45296</c:v>
                </c:pt>
                <c:pt idx="4">
                  <c:v>45299</c:v>
                </c:pt>
                <c:pt idx="5">
                  <c:v>45300</c:v>
                </c:pt>
                <c:pt idx="6">
                  <c:v>45301</c:v>
                </c:pt>
                <c:pt idx="7">
                  <c:v>45302</c:v>
                </c:pt>
                <c:pt idx="8">
                  <c:v>45303</c:v>
                </c:pt>
                <c:pt idx="9">
                  <c:v>45307</c:v>
                </c:pt>
                <c:pt idx="10">
                  <c:v>45308</c:v>
                </c:pt>
                <c:pt idx="11">
                  <c:v>45309</c:v>
                </c:pt>
                <c:pt idx="12">
                  <c:v>45310</c:v>
                </c:pt>
                <c:pt idx="13">
                  <c:v>45313</c:v>
                </c:pt>
                <c:pt idx="14">
                  <c:v>45314</c:v>
                </c:pt>
                <c:pt idx="15">
                  <c:v>45315</c:v>
                </c:pt>
                <c:pt idx="16">
                  <c:v>45316</c:v>
                </c:pt>
                <c:pt idx="17">
                  <c:v>45317</c:v>
                </c:pt>
                <c:pt idx="18">
                  <c:v>45320</c:v>
                </c:pt>
                <c:pt idx="19">
                  <c:v>45321</c:v>
                </c:pt>
                <c:pt idx="20">
                  <c:v>45322</c:v>
                </c:pt>
                <c:pt idx="21">
                  <c:v>45323</c:v>
                </c:pt>
                <c:pt idx="22">
                  <c:v>45324</c:v>
                </c:pt>
                <c:pt idx="23">
                  <c:v>45327</c:v>
                </c:pt>
                <c:pt idx="24">
                  <c:v>45328</c:v>
                </c:pt>
                <c:pt idx="25">
                  <c:v>45329</c:v>
                </c:pt>
                <c:pt idx="26">
                  <c:v>45330</c:v>
                </c:pt>
                <c:pt idx="27">
                  <c:v>45331</c:v>
                </c:pt>
                <c:pt idx="28">
                  <c:v>45334</c:v>
                </c:pt>
                <c:pt idx="29">
                  <c:v>45335</c:v>
                </c:pt>
                <c:pt idx="30">
                  <c:v>45336</c:v>
                </c:pt>
                <c:pt idx="31">
                  <c:v>45337</c:v>
                </c:pt>
                <c:pt idx="32">
                  <c:v>45338</c:v>
                </c:pt>
                <c:pt idx="33">
                  <c:v>45342</c:v>
                </c:pt>
                <c:pt idx="34">
                  <c:v>45343</c:v>
                </c:pt>
                <c:pt idx="35">
                  <c:v>45344</c:v>
                </c:pt>
                <c:pt idx="36">
                  <c:v>45345</c:v>
                </c:pt>
                <c:pt idx="37">
                  <c:v>45348</c:v>
                </c:pt>
                <c:pt idx="38">
                  <c:v>45349</c:v>
                </c:pt>
                <c:pt idx="39">
                  <c:v>45350</c:v>
                </c:pt>
                <c:pt idx="40">
                  <c:v>45351</c:v>
                </c:pt>
                <c:pt idx="41">
                  <c:v>45352</c:v>
                </c:pt>
                <c:pt idx="42">
                  <c:v>45355</c:v>
                </c:pt>
                <c:pt idx="43">
                  <c:v>45356</c:v>
                </c:pt>
                <c:pt idx="44">
                  <c:v>45357</c:v>
                </c:pt>
                <c:pt idx="45">
                  <c:v>45358</c:v>
                </c:pt>
                <c:pt idx="46">
                  <c:v>45359</c:v>
                </c:pt>
                <c:pt idx="47">
                  <c:v>45362</c:v>
                </c:pt>
                <c:pt idx="48">
                  <c:v>45363</c:v>
                </c:pt>
                <c:pt idx="49">
                  <c:v>45364</c:v>
                </c:pt>
                <c:pt idx="50">
                  <c:v>45365</c:v>
                </c:pt>
                <c:pt idx="51">
                  <c:v>45366</c:v>
                </c:pt>
                <c:pt idx="52">
                  <c:v>45369</c:v>
                </c:pt>
                <c:pt idx="53">
                  <c:v>45370</c:v>
                </c:pt>
                <c:pt idx="54">
                  <c:v>45371</c:v>
                </c:pt>
                <c:pt idx="55">
                  <c:v>45372</c:v>
                </c:pt>
                <c:pt idx="56">
                  <c:v>45373</c:v>
                </c:pt>
                <c:pt idx="57">
                  <c:v>45376</c:v>
                </c:pt>
                <c:pt idx="58">
                  <c:v>45377</c:v>
                </c:pt>
                <c:pt idx="59">
                  <c:v>45378</c:v>
                </c:pt>
                <c:pt idx="60">
                  <c:v>45379</c:v>
                </c:pt>
                <c:pt idx="61">
                  <c:v>45383</c:v>
                </c:pt>
                <c:pt idx="62">
                  <c:v>45384</c:v>
                </c:pt>
                <c:pt idx="63">
                  <c:v>45385</c:v>
                </c:pt>
                <c:pt idx="64">
                  <c:v>45386</c:v>
                </c:pt>
                <c:pt idx="65">
                  <c:v>45387</c:v>
                </c:pt>
                <c:pt idx="66">
                  <c:v>45390</c:v>
                </c:pt>
                <c:pt idx="67">
                  <c:v>45391</c:v>
                </c:pt>
                <c:pt idx="68">
                  <c:v>45392</c:v>
                </c:pt>
                <c:pt idx="69">
                  <c:v>45393</c:v>
                </c:pt>
                <c:pt idx="70">
                  <c:v>45394</c:v>
                </c:pt>
                <c:pt idx="71">
                  <c:v>45397</c:v>
                </c:pt>
                <c:pt idx="72">
                  <c:v>45398</c:v>
                </c:pt>
                <c:pt idx="73">
                  <c:v>45399</c:v>
                </c:pt>
                <c:pt idx="74">
                  <c:v>45400</c:v>
                </c:pt>
                <c:pt idx="75">
                  <c:v>45401</c:v>
                </c:pt>
                <c:pt idx="76">
                  <c:v>45404</c:v>
                </c:pt>
                <c:pt idx="77">
                  <c:v>45405</c:v>
                </c:pt>
                <c:pt idx="78">
                  <c:v>45406</c:v>
                </c:pt>
                <c:pt idx="79">
                  <c:v>45407</c:v>
                </c:pt>
                <c:pt idx="80">
                  <c:v>45408</c:v>
                </c:pt>
                <c:pt idx="81">
                  <c:v>45411</c:v>
                </c:pt>
                <c:pt idx="82">
                  <c:v>45412</c:v>
                </c:pt>
                <c:pt idx="83">
                  <c:v>45413</c:v>
                </c:pt>
                <c:pt idx="84">
                  <c:v>45414</c:v>
                </c:pt>
                <c:pt idx="85">
                  <c:v>45415</c:v>
                </c:pt>
                <c:pt idx="86">
                  <c:v>45418</c:v>
                </c:pt>
                <c:pt idx="87">
                  <c:v>45419</c:v>
                </c:pt>
                <c:pt idx="88">
                  <c:v>45420</c:v>
                </c:pt>
                <c:pt idx="89">
                  <c:v>45421</c:v>
                </c:pt>
                <c:pt idx="90">
                  <c:v>45422</c:v>
                </c:pt>
                <c:pt idx="91">
                  <c:v>45425</c:v>
                </c:pt>
                <c:pt idx="92">
                  <c:v>45426</c:v>
                </c:pt>
                <c:pt idx="93">
                  <c:v>45427</c:v>
                </c:pt>
                <c:pt idx="94">
                  <c:v>45428</c:v>
                </c:pt>
                <c:pt idx="95">
                  <c:v>45429</c:v>
                </c:pt>
                <c:pt idx="96">
                  <c:v>45432</c:v>
                </c:pt>
                <c:pt idx="97">
                  <c:v>45433</c:v>
                </c:pt>
                <c:pt idx="98">
                  <c:v>45434</c:v>
                </c:pt>
                <c:pt idx="99">
                  <c:v>45435</c:v>
                </c:pt>
                <c:pt idx="100">
                  <c:v>45436</c:v>
                </c:pt>
                <c:pt idx="101">
                  <c:v>45440</c:v>
                </c:pt>
                <c:pt idx="102">
                  <c:v>45441</c:v>
                </c:pt>
                <c:pt idx="103">
                  <c:v>45442</c:v>
                </c:pt>
                <c:pt idx="104">
                  <c:v>45443</c:v>
                </c:pt>
                <c:pt idx="105">
                  <c:v>45446</c:v>
                </c:pt>
                <c:pt idx="106">
                  <c:v>45447</c:v>
                </c:pt>
                <c:pt idx="107">
                  <c:v>45448</c:v>
                </c:pt>
                <c:pt idx="108">
                  <c:v>45449</c:v>
                </c:pt>
                <c:pt idx="109">
                  <c:v>45450</c:v>
                </c:pt>
                <c:pt idx="110">
                  <c:v>45453</c:v>
                </c:pt>
                <c:pt idx="111">
                  <c:v>45454</c:v>
                </c:pt>
                <c:pt idx="112">
                  <c:v>45455</c:v>
                </c:pt>
                <c:pt idx="113">
                  <c:v>45456</c:v>
                </c:pt>
                <c:pt idx="114">
                  <c:v>45457</c:v>
                </c:pt>
                <c:pt idx="115">
                  <c:v>45460</c:v>
                </c:pt>
                <c:pt idx="116">
                  <c:v>45461</c:v>
                </c:pt>
                <c:pt idx="117">
                  <c:v>45463</c:v>
                </c:pt>
                <c:pt idx="118">
                  <c:v>45464</c:v>
                </c:pt>
                <c:pt idx="119">
                  <c:v>45467</c:v>
                </c:pt>
                <c:pt idx="120">
                  <c:v>45468</c:v>
                </c:pt>
                <c:pt idx="121">
                  <c:v>45469</c:v>
                </c:pt>
                <c:pt idx="122">
                  <c:v>45470</c:v>
                </c:pt>
                <c:pt idx="123">
                  <c:v>45471</c:v>
                </c:pt>
                <c:pt idx="124">
                  <c:v>45474</c:v>
                </c:pt>
                <c:pt idx="125">
                  <c:v>45475</c:v>
                </c:pt>
                <c:pt idx="126">
                  <c:v>45476</c:v>
                </c:pt>
                <c:pt idx="127">
                  <c:v>45478</c:v>
                </c:pt>
                <c:pt idx="128">
                  <c:v>45481</c:v>
                </c:pt>
                <c:pt idx="129">
                  <c:v>45482</c:v>
                </c:pt>
                <c:pt idx="130">
                  <c:v>45483</c:v>
                </c:pt>
                <c:pt idx="131">
                  <c:v>45484</c:v>
                </c:pt>
                <c:pt idx="132">
                  <c:v>45485</c:v>
                </c:pt>
                <c:pt idx="133">
                  <c:v>45488</c:v>
                </c:pt>
                <c:pt idx="134">
                  <c:v>45489</c:v>
                </c:pt>
                <c:pt idx="135">
                  <c:v>45490</c:v>
                </c:pt>
                <c:pt idx="136">
                  <c:v>45491</c:v>
                </c:pt>
                <c:pt idx="137">
                  <c:v>45492</c:v>
                </c:pt>
                <c:pt idx="138">
                  <c:v>45495</c:v>
                </c:pt>
                <c:pt idx="139">
                  <c:v>45496</c:v>
                </c:pt>
                <c:pt idx="140">
                  <c:v>45497</c:v>
                </c:pt>
                <c:pt idx="141">
                  <c:v>45498</c:v>
                </c:pt>
                <c:pt idx="142">
                  <c:v>45499</c:v>
                </c:pt>
                <c:pt idx="143">
                  <c:v>45502</c:v>
                </c:pt>
                <c:pt idx="144">
                  <c:v>45503</c:v>
                </c:pt>
                <c:pt idx="145">
                  <c:v>45504</c:v>
                </c:pt>
                <c:pt idx="146">
                  <c:v>45505</c:v>
                </c:pt>
                <c:pt idx="147">
                  <c:v>45506</c:v>
                </c:pt>
                <c:pt idx="148">
                  <c:v>45509</c:v>
                </c:pt>
                <c:pt idx="149">
                  <c:v>45510</c:v>
                </c:pt>
                <c:pt idx="150">
                  <c:v>45511</c:v>
                </c:pt>
                <c:pt idx="151">
                  <c:v>45512</c:v>
                </c:pt>
                <c:pt idx="152">
                  <c:v>45513</c:v>
                </c:pt>
                <c:pt idx="153">
                  <c:v>45516</c:v>
                </c:pt>
                <c:pt idx="154">
                  <c:v>45517</c:v>
                </c:pt>
                <c:pt idx="155">
                  <c:v>45518</c:v>
                </c:pt>
                <c:pt idx="156">
                  <c:v>45519</c:v>
                </c:pt>
                <c:pt idx="157">
                  <c:v>45520</c:v>
                </c:pt>
                <c:pt idx="158">
                  <c:v>45523</c:v>
                </c:pt>
                <c:pt idx="159">
                  <c:v>45524</c:v>
                </c:pt>
                <c:pt idx="160">
                  <c:v>45525</c:v>
                </c:pt>
                <c:pt idx="161">
                  <c:v>45526</c:v>
                </c:pt>
                <c:pt idx="162">
                  <c:v>45527</c:v>
                </c:pt>
                <c:pt idx="163">
                  <c:v>45530</c:v>
                </c:pt>
                <c:pt idx="164">
                  <c:v>45531</c:v>
                </c:pt>
                <c:pt idx="165">
                  <c:v>45532</c:v>
                </c:pt>
                <c:pt idx="166">
                  <c:v>45533</c:v>
                </c:pt>
                <c:pt idx="167">
                  <c:v>45534</c:v>
                </c:pt>
                <c:pt idx="168">
                  <c:v>45538</c:v>
                </c:pt>
                <c:pt idx="169">
                  <c:v>45539</c:v>
                </c:pt>
                <c:pt idx="170">
                  <c:v>45540</c:v>
                </c:pt>
                <c:pt idx="171">
                  <c:v>45541</c:v>
                </c:pt>
                <c:pt idx="172">
                  <c:v>45544</c:v>
                </c:pt>
                <c:pt idx="173">
                  <c:v>45545</c:v>
                </c:pt>
                <c:pt idx="174">
                  <c:v>45546</c:v>
                </c:pt>
                <c:pt idx="175">
                  <c:v>45547</c:v>
                </c:pt>
                <c:pt idx="176">
                  <c:v>45548</c:v>
                </c:pt>
                <c:pt idx="177">
                  <c:v>45551</c:v>
                </c:pt>
                <c:pt idx="178">
                  <c:v>45552</c:v>
                </c:pt>
                <c:pt idx="179">
                  <c:v>45553</c:v>
                </c:pt>
                <c:pt idx="180">
                  <c:v>45554</c:v>
                </c:pt>
                <c:pt idx="181">
                  <c:v>45555</c:v>
                </c:pt>
                <c:pt idx="182">
                  <c:v>45558</c:v>
                </c:pt>
                <c:pt idx="183">
                  <c:v>45559</c:v>
                </c:pt>
                <c:pt idx="184">
                  <c:v>45560</c:v>
                </c:pt>
                <c:pt idx="185">
                  <c:v>45561</c:v>
                </c:pt>
                <c:pt idx="186">
                  <c:v>45562</c:v>
                </c:pt>
                <c:pt idx="187">
                  <c:v>45565</c:v>
                </c:pt>
                <c:pt idx="188">
                  <c:v>45566</c:v>
                </c:pt>
                <c:pt idx="189">
                  <c:v>45567</c:v>
                </c:pt>
                <c:pt idx="190">
                  <c:v>45568</c:v>
                </c:pt>
                <c:pt idx="191">
                  <c:v>45569</c:v>
                </c:pt>
                <c:pt idx="192">
                  <c:v>45572</c:v>
                </c:pt>
                <c:pt idx="193">
                  <c:v>45573</c:v>
                </c:pt>
                <c:pt idx="194">
                  <c:v>45574</c:v>
                </c:pt>
                <c:pt idx="195">
                  <c:v>45575</c:v>
                </c:pt>
                <c:pt idx="196">
                  <c:v>45576</c:v>
                </c:pt>
                <c:pt idx="197">
                  <c:v>45579</c:v>
                </c:pt>
                <c:pt idx="198">
                  <c:v>45580</c:v>
                </c:pt>
                <c:pt idx="199">
                  <c:v>45581</c:v>
                </c:pt>
                <c:pt idx="200">
                  <c:v>45582</c:v>
                </c:pt>
                <c:pt idx="201">
                  <c:v>45583</c:v>
                </c:pt>
                <c:pt idx="202">
                  <c:v>45586</c:v>
                </c:pt>
                <c:pt idx="203">
                  <c:v>45587</c:v>
                </c:pt>
                <c:pt idx="204">
                  <c:v>45588</c:v>
                </c:pt>
                <c:pt idx="205">
                  <c:v>45589</c:v>
                </c:pt>
                <c:pt idx="206">
                  <c:v>45590</c:v>
                </c:pt>
                <c:pt idx="207">
                  <c:v>45593</c:v>
                </c:pt>
                <c:pt idx="208">
                  <c:v>45594</c:v>
                </c:pt>
                <c:pt idx="209">
                  <c:v>45595</c:v>
                </c:pt>
                <c:pt idx="210">
                  <c:v>45596</c:v>
                </c:pt>
                <c:pt idx="211">
                  <c:v>45597</c:v>
                </c:pt>
                <c:pt idx="212">
                  <c:v>45600</c:v>
                </c:pt>
                <c:pt idx="213">
                  <c:v>45601</c:v>
                </c:pt>
                <c:pt idx="214">
                  <c:v>45602</c:v>
                </c:pt>
                <c:pt idx="215">
                  <c:v>45603</c:v>
                </c:pt>
                <c:pt idx="216">
                  <c:v>45604</c:v>
                </c:pt>
                <c:pt idx="217">
                  <c:v>45607</c:v>
                </c:pt>
                <c:pt idx="218">
                  <c:v>45608</c:v>
                </c:pt>
                <c:pt idx="219">
                  <c:v>45609</c:v>
                </c:pt>
                <c:pt idx="220">
                  <c:v>45610</c:v>
                </c:pt>
                <c:pt idx="221">
                  <c:v>45611</c:v>
                </c:pt>
                <c:pt idx="222">
                  <c:v>45614</c:v>
                </c:pt>
                <c:pt idx="223">
                  <c:v>45615</c:v>
                </c:pt>
                <c:pt idx="224">
                  <c:v>45616</c:v>
                </c:pt>
                <c:pt idx="225">
                  <c:v>45617</c:v>
                </c:pt>
                <c:pt idx="226">
                  <c:v>45618</c:v>
                </c:pt>
                <c:pt idx="227">
                  <c:v>45621</c:v>
                </c:pt>
                <c:pt idx="228">
                  <c:v>45622</c:v>
                </c:pt>
                <c:pt idx="229">
                  <c:v>45623</c:v>
                </c:pt>
                <c:pt idx="230">
                  <c:v>45625</c:v>
                </c:pt>
                <c:pt idx="231">
                  <c:v>45628</c:v>
                </c:pt>
                <c:pt idx="232">
                  <c:v>45629</c:v>
                </c:pt>
                <c:pt idx="233">
                  <c:v>45630</c:v>
                </c:pt>
                <c:pt idx="234">
                  <c:v>45631</c:v>
                </c:pt>
                <c:pt idx="235">
                  <c:v>45632</c:v>
                </c:pt>
                <c:pt idx="236">
                  <c:v>45635</c:v>
                </c:pt>
                <c:pt idx="237">
                  <c:v>45636</c:v>
                </c:pt>
                <c:pt idx="238">
                  <c:v>45637</c:v>
                </c:pt>
                <c:pt idx="239">
                  <c:v>45638</c:v>
                </c:pt>
                <c:pt idx="240">
                  <c:v>45639</c:v>
                </c:pt>
                <c:pt idx="241">
                  <c:v>45642</c:v>
                </c:pt>
                <c:pt idx="242">
                  <c:v>45643</c:v>
                </c:pt>
                <c:pt idx="243">
                  <c:v>45644</c:v>
                </c:pt>
                <c:pt idx="244">
                  <c:v>45645</c:v>
                </c:pt>
                <c:pt idx="245">
                  <c:v>45646</c:v>
                </c:pt>
                <c:pt idx="246">
                  <c:v>45649</c:v>
                </c:pt>
                <c:pt idx="247">
                  <c:v>45650</c:v>
                </c:pt>
                <c:pt idx="248">
                  <c:v>45652</c:v>
                </c:pt>
                <c:pt idx="249">
                  <c:v>45653</c:v>
                </c:pt>
                <c:pt idx="250">
                  <c:v>45656</c:v>
                </c:pt>
                <c:pt idx="251">
                  <c:v>45657</c:v>
                </c:pt>
                <c:pt idx="252">
                  <c:v>45659</c:v>
                </c:pt>
                <c:pt idx="253">
                  <c:v>45660</c:v>
                </c:pt>
                <c:pt idx="254">
                  <c:v>45663</c:v>
                </c:pt>
                <c:pt idx="255">
                  <c:v>45664</c:v>
                </c:pt>
                <c:pt idx="256">
                  <c:v>45665</c:v>
                </c:pt>
                <c:pt idx="257">
                  <c:v>45667</c:v>
                </c:pt>
                <c:pt idx="258">
                  <c:v>45670</c:v>
                </c:pt>
                <c:pt idx="259">
                  <c:v>45671</c:v>
                </c:pt>
                <c:pt idx="260">
                  <c:v>45672</c:v>
                </c:pt>
                <c:pt idx="261">
                  <c:v>45673</c:v>
                </c:pt>
                <c:pt idx="262">
                  <c:v>45674</c:v>
                </c:pt>
                <c:pt idx="263">
                  <c:v>45678</c:v>
                </c:pt>
                <c:pt idx="264">
                  <c:v>45679</c:v>
                </c:pt>
                <c:pt idx="265">
                  <c:v>45680</c:v>
                </c:pt>
                <c:pt idx="266">
                  <c:v>45681</c:v>
                </c:pt>
                <c:pt idx="267">
                  <c:v>45684</c:v>
                </c:pt>
                <c:pt idx="268">
                  <c:v>45685</c:v>
                </c:pt>
                <c:pt idx="269">
                  <c:v>45686</c:v>
                </c:pt>
                <c:pt idx="270">
                  <c:v>45687</c:v>
                </c:pt>
                <c:pt idx="271">
                  <c:v>45688</c:v>
                </c:pt>
                <c:pt idx="272">
                  <c:v>45691</c:v>
                </c:pt>
                <c:pt idx="273">
                  <c:v>45692</c:v>
                </c:pt>
                <c:pt idx="274">
                  <c:v>45693</c:v>
                </c:pt>
                <c:pt idx="275">
                  <c:v>45694</c:v>
                </c:pt>
                <c:pt idx="276">
                  <c:v>45695</c:v>
                </c:pt>
                <c:pt idx="277">
                  <c:v>45698</c:v>
                </c:pt>
                <c:pt idx="278">
                  <c:v>45699</c:v>
                </c:pt>
                <c:pt idx="279">
                  <c:v>45700</c:v>
                </c:pt>
                <c:pt idx="280">
                  <c:v>45701</c:v>
                </c:pt>
                <c:pt idx="281">
                  <c:v>45702</c:v>
                </c:pt>
                <c:pt idx="282">
                  <c:v>45706</c:v>
                </c:pt>
                <c:pt idx="283">
                  <c:v>45707</c:v>
                </c:pt>
                <c:pt idx="284">
                  <c:v>45708</c:v>
                </c:pt>
                <c:pt idx="285">
                  <c:v>45709</c:v>
                </c:pt>
                <c:pt idx="286">
                  <c:v>45712</c:v>
                </c:pt>
                <c:pt idx="287">
                  <c:v>45713</c:v>
                </c:pt>
                <c:pt idx="288">
                  <c:v>45714</c:v>
                </c:pt>
                <c:pt idx="289">
                  <c:v>45715</c:v>
                </c:pt>
                <c:pt idx="290">
                  <c:v>45716</c:v>
                </c:pt>
                <c:pt idx="291">
                  <c:v>45719</c:v>
                </c:pt>
                <c:pt idx="292">
                  <c:v>45720</c:v>
                </c:pt>
                <c:pt idx="293">
                  <c:v>45721</c:v>
                </c:pt>
                <c:pt idx="294">
                  <c:v>45722</c:v>
                </c:pt>
                <c:pt idx="295">
                  <c:v>45723</c:v>
                </c:pt>
                <c:pt idx="296">
                  <c:v>45726</c:v>
                </c:pt>
                <c:pt idx="297">
                  <c:v>45727</c:v>
                </c:pt>
                <c:pt idx="298">
                  <c:v>45728</c:v>
                </c:pt>
                <c:pt idx="299">
                  <c:v>45729</c:v>
                </c:pt>
                <c:pt idx="300">
                  <c:v>45730</c:v>
                </c:pt>
                <c:pt idx="301">
                  <c:v>45733</c:v>
                </c:pt>
                <c:pt idx="302">
                  <c:v>45734</c:v>
                </c:pt>
                <c:pt idx="303">
                  <c:v>45735</c:v>
                </c:pt>
                <c:pt idx="304">
                  <c:v>45736</c:v>
                </c:pt>
                <c:pt idx="305">
                  <c:v>45737</c:v>
                </c:pt>
                <c:pt idx="306">
                  <c:v>45740</c:v>
                </c:pt>
                <c:pt idx="307">
                  <c:v>45741</c:v>
                </c:pt>
                <c:pt idx="308">
                  <c:v>45742</c:v>
                </c:pt>
                <c:pt idx="309">
                  <c:v>45743</c:v>
                </c:pt>
                <c:pt idx="310">
                  <c:v>45744</c:v>
                </c:pt>
                <c:pt idx="311">
                  <c:v>45747</c:v>
                </c:pt>
                <c:pt idx="312">
                  <c:v>45748</c:v>
                </c:pt>
                <c:pt idx="313">
                  <c:v>45749</c:v>
                </c:pt>
                <c:pt idx="314">
                  <c:v>45750</c:v>
                </c:pt>
                <c:pt idx="315">
                  <c:v>45751</c:v>
                </c:pt>
                <c:pt idx="316">
                  <c:v>45754</c:v>
                </c:pt>
                <c:pt idx="317">
                  <c:v>45755</c:v>
                </c:pt>
                <c:pt idx="318">
                  <c:v>45756</c:v>
                </c:pt>
                <c:pt idx="319">
                  <c:v>45757</c:v>
                </c:pt>
                <c:pt idx="320">
                  <c:v>45758</c:v>
                </c:pt>
                <c:pt idx="321">
                  <c:v>45761</c:v>
                </c:pt>
                <c:pt idx="322">
                  <c:v>45762</c:v>
                </c:pt>
                <c:pt idx="323">
                  <c:v>45763</c:v>
                </c:pt>
                <c:pt idx="324">
                  <c:v>45764</c:v>
                </c:pt>
                <c:pt idx="325">
                  <c:v>45768</c:v>
                </c:pt>
                <c:pt idx="326">
                  <c:v>45769</c:v>
                </c:pt>
                <c:pt idx="327">
                  <c:v>45770</c:v>
                </c:pt>
                <c:pt idx="328">
                  <c:v>45771</c:v>
                </c:pt>
                <c:pt idx="329">
                  <c:v>45772</c:v>
                </c:pt>
                <c:pt idx="330">
                  <c:v>45775</c:v>
                </c:pt>
                <c:pt idx="331">
                  <c:v>45776</c:v>
                </c:pt>
                <c:pt idx="332">
                  <c:v>45777</c:v>
                </c:pt>
                <c:pt idx="333">
                  <c:v>45778</c:v>
                </c:pt>
                <c:pt idx="334">
                  <c:v>45779</c:v>
                </c:pt>
                <c:pt idx="335">
                  <c:v>45782</c:v>
                </c:pt>
                <c:pt idx="336">
                  <c:v>45783</c:v>
                </c:pt>
                <c:pt idx="337">
                  <c:v>45784</c:v>
                </c:pt>
                <c:pt idx="338">
                  <c:v>45785</c:v>
                </c:pt>
                <c:pt idx="339">
                  <c:v>45786</c:v>
                </c:pt>
                <c:pt idx="340">
                  <c:v>45789</c:v>
                </c:pt>
                <c:pt idx="341">
                  <c:v>45790</c:v>
                </c:pt>
                <c:pt idx="342">
                  <c:v>45791</c:v>
                </c:pt>
                <c:pt idx="343">
                  <c:v>45792</c:v>
                </c:pt>
                <c:pt idx="344">
                  <c:v>45793</c:v>
                </c:pt>
                <c:pt idx="345">
                  <c:v>45796</c:v>
                </c:pt>
                <c:pt idx="346">
                  <c:v>45797</c:v>
                </c:pt>
                <c:pt idx="347">
                  <c:v>45798</c:v>
                </c:pt>
                <c:pt idx="348">
                  <c:v>45799</c:v>
                </c:pt>
                <c:pt idx="349">
                  <c:v>45800</c:v>
                </c:pt>
                <c:pt idx="350">
                  <c:v>45804</c:v>
                </c:pt>
                <c:pt idx="351">
                  <c:v>45805</c:v>
                </c:pt>
                <c:pt idx="352">
                  <c:v>45806</c:v>
                </c:pt>
                <c:pt idx="353">
                  <c:v>45807</c:v>
                </c:pt>
                <c:pt idx="354">
                  <c:v>45810</c:v>
                </c:pt>
                <c:pt idx="355">
                  <c:v>45811</c:v>
                </c:pt>
                <c:pt idx="356">
                  <c:v>45812</c:v>
                </c:pt>
                <c:pt idx="357">
                  <c:v>45813</c:v>
                </c:pt>
                <c:pt idx="358">
                  <c:v>45814</c:v>
                </c:pt>
                <c:pt idx="359">
                  <c:v>45817</c:v>
                </c:pt>
                <c:pt idx="360">
                  <c:v>45818</c:v>
                </c:pt>
                <c:pt idx="361">
                  <c:v>45819</c:v>
                </c:pt>
                <c:pt idx="362">
                  <c:v>45820</c:v>
                </c:pt>
                <c:pt idx="363">
                  <c:v>45821</c:v>
                </c:pt>
                <c:pt idx="364">
                  <c:v>45824</c:v>
                </c:pt>
                <c:pt idx="365">
                  <c:v>45825</c:v>
                </c:pt>
                <c:pt idx="366">
                  <c:v>45826</c:v>
                </c:pt>
                <c:pt idx="367">
                  <c:v>45827</c:v>
                </c:pt>
                <c:pt idx="368">
                  <c:v>45828</c:v>
                </c:pt>
              </c:numCache>
            </c:numRef>
          </c:cat>
          <c:val>
            <c:numRef>
              <c:f>Sheet5!$C$2:$C$370</c:f>
              <c:numCache>
                <c:formatCode>General</c:formatCode>
                <c:ptCount val="369"/>
                <c:pt idx="29" formatCode="0.00">
                  <c:v>187.97951387643786</c:v>
                </c:pt>
                <c:pt idx="30" formatCode="0.00">
                  <c:v>186.38775001926115</c:v>
                </c:pt>
                <c:pt idx="31" formatCode="0.00">
                  <c:v>184.79332097440229</c:v>
                </c:pt>
                <c:pt idx="32" formatCode="0.00">
                  <c:v>184.20215398128903</c:v>
                </c:pt>
                <c:pt idx="33" formatCode="0.00">
                  <c:v>184.59871032118056</c:v>
                </c:pt>
                <c:pt idx="34" formatCode="0.00">
                  <c:v>184.12366212999919</c:v>
                </c:pt>
                <c:pt idx="35" formatCode="0.00">
                  <c:v>183.06753251693888</c:v>
                </c:pt>
                <c:pt idx="36" formatCode="0.00">
                  <c:v>184.53079059925813</c:v>
                </c:pt>
                <c:pt idx="37" formatCode="0.00">
                  <c:v>184.19424472611391</c:v>
                </c:pt>
                <c:pt idx="38" formatCode="0.00">
                  <c:v>182.09410102202483</c:v>
                </c:pt>
                <c:pt idx="39" formatCode="0.00">
                  <c:v>182.52683859498842</c:v>
                </c:pt>
                <c:pt idx="40" formatCode="0.00">
                  <c:v>182.78333951439947</c:v>
                </c:pt>
                <c:pt idx="41" formatCode="0.00">
                  <c:v>181.39615285939016</c:v>
                </c:pt>
                <c:pt idx="42" formatCode="0.00">
                  <c:v>180.80840958589266</c:v>
                </c:pt>
                <c:pt idx="43" formatCode="0.00">
                  <c:v>178.77617060646475</c:v>
                </c:pt>
                <c:pt idx="44" formatCode="0.00">
                  <c:v>174.2702218883073</c:v>
                </c:pt>
                <c:pt idx="45" formatCode="0.00">
                  <c:v>169.93652506915916</c:v>
                </c:pt>
                <c:pt idx="46" formatCode="0.00">
                  <c:v>169.19749434221464</c:v>
                </c:pt>
                <c:pt idx="47" formatCode="0.00">
                  <c:v>169.96605757967822</c:v>
                </c:pt>
                <c:pt idx="48" formatCode="0.00">
                  <c:v>171.49798589369945</c:v>
                </c:pt>
                <c:pt idx="49" formatCode="0.00">
                  <c:v>172.90810086417864</c:v>
                </c:pt>
                <c:pt idx="50" formatCode="0.00">
                  <c:v>171.98214517156813</c:v>
                </c:pt>
                <c:pt idx="51" formatCode="0.00">
                  <c:v>172.54319477848395</c:v>
                </c:pt>
                <c:pt idx="52" formatCode="0.00">
                  <c:v>172.54481923823673</c:v>
                </c:pt>
                <c:pt idx="53" formatCode="0.00">
                  <c:v>173.10005698427341</c:v>
                </c:pt>
                <c:pt idx="54" formatCode="0.00">
                  <c:v>173.77826117418132</c:v>
                </c:pt>
                <c:pt idx="55" formatCode="0.00">
                  <c:v>176.33546412091849</c:v>
                </c:pt>
                <c:pt idx="56" formatCode="0.00">
                  <c:v>174.77794924276847</c:v>
                </c:pt>
                <c:pt idx="57" formatCode="0.00">
                  <c:v>172.93065214366158</c:v>
                </c:pt>
                <c:pt idx="58" formatCode="0.00">
                  <c:v>171.91964297806118</c:v>
                </c:pt>
                <c:pt idx="59" formatCode="0.00">
                  <c:v>170.31366953287818</c:v>
                </c:pt>
                <c:pt idx="60" formatCode="0.00">
                  <c:v>173.79749656444181</c:v>
                </c:pt>
                <c:pt idx="61" formatCode="0.00">
                  <c:v>172.51060852313714</c:v>
                </c:pt>
                <c:pt idx="62" formatCode="0.00">
                  <c:v>171.50990094228686</c:v>
                </c:pt>
                <c:pt idx="63" formatCode="0.00">
                  <c:v>170.41622722824357</c:v>
                </c:pt>
                <c:pt idx="64" formatCode="0.00">
                  <c:v>171.09596061739424</c:v>
                </c:pt>
                <c:pt idx="65" formatCode="0.00">
                  <c:v>170.40627008210197</c:v>
                </c:pt>
                <c:pt idx="66" formatCode="0.00">
                  <c:v>170.15071270553648</c:v>
                </c:pt>
                <c:pt idx="67" formatCode="0.00">
                  <c:v>169.5926534312907</c:v>
                </c:pt>
                <c:pt idx="68" formatCode="0.00">
                  <c:v>169.30578215097654</c:v>
                </c:pt>
                <c:pt idx="69" formatCode="0.00">
                  <c:v>169.04346582422454</c:v>
                </c:pt>
                <c:pt idx="70" formatCode="0.00">
                  <c:v>170.96451460301921</c:v>
                </c:pt>
                <c:pt idx="71" formatCode="0.00">
                  <c:v>175.51637102864609</c:v>
                </c:pt>
                <c:pt idx="72" formatCode="0.00">
                  <c:v>173.7997078502251</c:v>
                </c:pt>
                <c:pt idx="73" formatCode="0.00">
                  <c:v>170.00691845022655</c:v>
                </c:pt>
                <c:pt idx="74" formatCode="0.00">
                  <c:v>169.94746209819382</c:v>
                </c:pt>
                <c:pt idx="75" formatCode="0.00">
                  <c:v>168.71461476330643</c:v>
                </c:pt>
                <c:pt idx="76" formatCode="0.00">
                  <c:v>169.07368692498338</c:v>
                </c:pt>
                <c:pt idx="77" formatCode="0.00">
                  <c:v>168.96124231385861</c:v>
                </c:pt>
                <c:pt idx="78" formatCode="0.00">
                  <c:v>168.12260663911616</c:v>
                </c:pt>
                <c:pt idx="79" formatCode="0.00">
                  <c:v>169.18757610855565</c:v>
                </c:pt>
                <c:pt idx="80" formatCode="0.00">
                  <c:v>169.23461578808448</c:v>
                </c:pt>
                <c:pt idx="81" formatCode="0.00">
                  <c:v>169.39434030218163</c:v>
                </c:pt>
                <c:pt idx="82" formatCode="0.00">
                  <c:v>173.49420357489237</c:v>
                </c:pt>
                <c:pt idx="83" formatCode="0.00">
                  <c:v>170.47186420863687</c:v>
                </c:pt>
                <c:pt idx="84" formatCode="0.00">
                  <c:v>169.19111704730079</c:v>
                </c:pt>
                <c:pt idx="85" formatCode="0.00">
                  <c:v>171.60456911532788</c:v>
                </c:pt>
                <c:pt idx="86" formatCode="0.00">
                  <c:v>174.72755989391251</c:v>
                </c:pt>
                <c:pt idx="87" formatCode="0.00">
                  <c:v>178.31007885998133</c:v>
                </c:pt>
                <c:pt idx="88" formatCode="0.00">
                  <c:v>181.35818769143944</c:v>
                </c:pt>
                <c:pt idx="89" formatCode="0.00">
                  <c:v>182.28004094029052</c:v>
                </c:pt>
                <c:pt idx="90" formatCode="0.00">
                  <c:v>183.21592605381653</c:v>
                </c:pt>
                <c:pt idx="91" formatCode="0.00">
                  <c:v>181.96910049126382</c:v>
                </c:pt>
                <c:pt idx="92" formatCode="0.00">
                  <c:v>184.25067462696776</c:v>
                </c:pt>
                <c:pt idx="93" formatCode="0.00">
                  <c:v>187.26467477313773</c:v>
                </c:pt>
                <c:pt idx="94" formatCode="0.00">
                  <c:v>189.20662102606548</c:v>
                </c:pt>
                <c:pt idx="95" formatCode="0.00">
                  <c:v>189.37831705555016</c:v>
                </c:pt>
                <c:pt idx="96" formatCode="0.00">
                  <c:v>189.03350949832134</c:v>
                </c:pt>
                <c:pt idx="97" formatCode="0.00">
                  <c:v>189.34567532376485</c:v>
                </c:pt>
                <c:pt idx="98" formatCode="0.00">
                  <c:v>189.91461581703089</c:v>
                </c:pt>
                <c:pt idx="99" formatCode="0.00">
                  <c:v>190.9168319460629</c:v>
                </c:pt>
                <c:pt idx="100" formatCode="0.00">
                  <c:v>188.64063600348999</c:v>
                </c:pt>
                <c:pt idx="101" formatCode="0.00">
                  <c:v>187.46505926326782</c:v>
                </c:pt>
                <c:pt idx="102" formatCode="0.00">
                  <c:v>188.98706173963862</c:v>
                </c:pt>
                <c:pt idx="103" formatCode="0.00">
                  <c:v>190.53632812051035</c:v>
                </c:pt>
                <c:pt idx="104" formatCode="0.00">
                  <c:v>191.66753865223808</c:v>
                </c:pt>
                <c:pt idx="105" formatCode="0.00">
                  <c:v>190.28567255806951</c:v>
                </c:pt>
                <c:pt idx="106" formatCode="0.00">
                  <c:v>191.91961686761309</c:v>
                </c:pt>
                <c:pt idx="107" formatCode="0.00">
                  <c:v>194.07084628997609</c:v>
                </c:pt>
                <c:pt idx="108" formatCode="0.00">
                  <c:v>194.40743511946607</c:v>
                </c:pt>
                <c:pt idx="109" formatCode="0.00">
                  <c:v>193.60700238451054</c:v>
                </c:pt>
                <c:pt idx="110" formatCode="0.00">
                  <c:v>194.19567238467872</c:v>
                </c:pt>
                <c:pt idx="111" formatCode="0.00">
                  <c:v>192.4880718960159</c:v>
                </c:pt>
                <c:pt idx="112" formatCode="0.00">
                  <c:v>196.67410028526143</c:v>
                </c:pt>
                <c:pt idx="113" formatCode="0.00">
                  <c:v>207.36455618034188</c:v>
                </c:pt>
                <c:pt idx="114" formatCode="0.00">
                  <c:v>212.60841579876899</c:v>
                </c:pt>
                <c:pt idx="115" formatCode="0.00">
                  <c:v>212.43286983691652</c:v>
                </c:pt>
                <c:pt idx="116" formatCode="0.00">
                  <c:v>214.68634403251383</c:v>
                </c:pt>
                <c:pt idx="117" formatCode="0.00">
                  <c:v>214.47289860998021</c:v>
                </c:pt>
                <c:pt idx="118" formatCode="0.00">
                  <c:v>211.58267714229964</c:v>
                </c:pt>
                <c:pt idx="119" formatCode="0.00">
                  <c:v>209.34986509239027</c:v>
                </c:pt>
                <c:pt idx="120" formatCode="0.00">
                  <c:v>208.74671745318858</c:v>
                </c:pt>
                <c:pt idx="121" formatCode="0.00">
                  <c:v>208.58062695255558</c:v>
                </c:pt>
                <c:pt idx="122" formatCode="0.00">
                  <c:v>213.29503227882253</c:v>
                </c:pt>
                <c:pt idx="123" formatCode="0.00">
                  <c:v>213.64191234813208</c:v>
                </c:pt>
                <c:pt idx="124" formatCode="0.00">
                  <c:v>211.86923027093761</c:v>
                </c:pt>
                <c:pt idx="125" formatCode="0.00">
                  <c:v>213.30016065111917</c:v>
                </c:pt>
                <c:pt idx="126" formatCode="0.00">
                  <c:v>213.77631217151654</c:v>
                </c:pt>
                <c:pt idx="127" formatCode="0.00">
                  <c:v>219.55015698279652</c:v>
                </c:pt>
                <c:pt idx="128" formatCode="0.00">
                  <c:v>221.97094797711173</c:v>
                </c:pt>
                <c:pt idx="129" formatCode="0.00">
                  <c:v>224.77787643085313</c:v>
                </c:pt>
                <c:pt idx="130" formatCode="0.00">
                  <c:v>227.91186712123417</c:v>
                </c:pt>
                <c:pt idx="131" formatCode="0.00">
                  <c:v>230.87741722604238</c:v>
                </c:pt>
                <c:pt idx="132" formatCode="0.00">
                  <c:v>229.31123948369321</c:v>
                </c:pt>
                <c:pt idx="133" formatCode="0.00">
                  <c:v>230.16513159493186</c:v>
                </c:pt>
                <c:pt idx="134" formatCode="0.00">
                  <c:v>232.45648131368759</c:v>
                </c:pt>
                <c:pt idx="135" formatCode="0.00">
                  <c:v>233.05964314099836</c:v>
                </c:pt>
                <c:pt idx="136" formatCode="0.00">
                  <c:v>232.13173169665049</c:v>
                </c:pt>
                <c:pt idx="137" formatCode="0.00">
                  <c:v>229.41912167723524</c:v>
                </c:pt>
                <c:pt idx="138" formatCode="0.00">
                  <c:v>226.44371921458949</c:v>
                </c:pt>
                <c:pt idx="139" formatCode="0.00">
                  <c:v>224.4463503365829</c:v>
                </c:pt>
                <c:pt idx="140" formatCode="0.00">
                  <c:v>225.40276627943882</c:v>
                </c:pt>
                <c:pt idx="141" formatCode="0.00">
                  <c:v>224.70804148877698</c:v>
                </c:pt>
                <c:pt idx="142" formatCode="0.00">
                  <c:v>218.38922803037087</c:v>
                </c:pt>
                <c:pt idx="143" formatCode="0.00">
                  <c:v>217.70369429530299</c:v>
                </c:pt>
                <c:pt idx="144" formatCode="0.00">
                  <c:v>218.28517236806832</c:v>
                </c:pt>
                <c:pt idx="145" formatCode="0.00">
                  <c:v>220.43131221675819</c:v>
                </c:pt>
                <c:pt idx="146" formatCode="0.00">
                  <c:v>223.1499775883598</c:v>
                </c:pt>
                <c:pt idx="147" formatCode="0.00">
                  <c:v>219.74371434631837</c:v>
                </c:pt>
                <c:pt idx="148" formatCode="0.00">
                  <c:v>219.93355458790666</c:v>
                </c:pt>
                <c:pt idx="149" formatCode="0.00">
                  <c:v>215.0440357917432</c:v>
                </c:pt>
                <c:pt idx="150" formatCode="0.00">
                  <c:v>208.52353632013484</c:v>
                </c:pt>
                <c:pt idx="151" formatCode="0.00">
                  <c:v>209.46551186734271</c:v>
                </c:pt>
                <c:pt idx="152" formatCode="0.00">
                  <c:v>211.49346219067755</c:v>
                </c:pt>
                <c:pt idx="153" formatCode="0.00">
                  <c:v>214.58115050114858</c:v>
                </c:pt>
                <c:pt idx="154" formatCode="0.00">
                  <c:v>216.05286117786756</c:v>
                </c:pt>
                <c:pt idx="155" formatCode="0.00">
                  <c:v>221.61897577344078</c:v>
                </c:pt>
                <c:pt idx="156" formatCode="0.00">
                  <c:v>222.28898247792804</c:v>
                </c:pt>
                <c:pt idx="157" formatCode="0.00">
                  <c:v>224.78801688996884</c:v>
                </c:pt>
                <c:pt idx="158" formatCode="0.00">
                  <c:v>226.68621547906994</c:v>
                </c:pt>
                <c:pt idx="159" formatCode="0.00">
                  <c:v>228.05946371919248</c:v>
                </c:pt>
                <c:pt idx="160" formatCode="0.00">
                  <c:v>227.21853679779454</c:v>
                </c:pt>
                <c:pt idx="161" formatCode="0.00">
                  <c:v>226.1292013601016</c:v>
                </c:pt>
                <c:pt idx="162" formatCode="0.00">
                  <c:v>224.18249143811903</c:v>
                </c:pt>
                <c:pt idx="163" formatCode="0.00">
                  <c:v>225.14946891616714</c:v>
                </c:pt>
                <c:pt idx="164" formatCode="0.00">
                  <c:v>226.71373133382772</c:v>
                </c:pt>
                <c:pt idx="165" formatCode="0.00">
                  <c:v>227.38893187409866</c:v>
                </c:pt>
                <c:pt idx="166" formatCode="0.00">
                  <c:v>226.36768068906773</c:v>
                </c:pt>
                <c:pt idx="167" formatCode="0.00">
                  <c:v>227.95518241056288</c:v>
                </c:pt>
                <c:pt idx="168" formatCode="0.00">
                  <c:v>228.97881326326132</c:v>
                </c:pt>
                <c:pt idx="169" formatCode="0.00">
                  <c:v>224.22806351778479</c:v>
                </c:pt>
                <c:pt idx="170" formatCode="0.00">
                  <c:v>222.24359359248257</c:v>
                </c:pt>
                <c:pt idx="171" formatCode="0.00">
                  <c:v>221.67310377280901</c:v>
                </c:pt>
                <c:pt idx="172" formatCode="0.00">
                  <c:v>220.95382487936794</c:v>
                </c:pt>
                <c:pt idx="173" formatCode="0.00">
                  <c:v>216.96647611628194</c:v>
                </c:pt>
                <c:pt idx="174" formatCode="0.00">
                  <c:v>218.30456383455291</c:v>
                </c:pt>
                <c:pt idx="175" formatCode="0.00">
                  <c:v>219.79594696552456</c:v>
                </c:pt>
                <c:pt idx="176" formatCode="0.00">
                  <c:v>222.65162437707914</c:v>
                </c:pt>
                <c:pt idx="177" formatCode="0.00">
                  <c:v>222.44426469054881</c:v>
                </c:pt>
                <c:pt idx="178" formatCode="0.00">
                  <c:v>220.16095168701099</c:v>
                </c:pt>
                <c:pt idx="179" formatCode="0.00">
                  <c:v>217.72897372738302</c:v>
                </c:pt>
                <c:pt idx="180" formatCode="0.00">
                  <c:v>219.26642266871738</c:v>
                </c:pt>
                <c:pt idx="181" formatCode="0.00">
                  <c:v>229.01262478681369</c:v>
                </c:pt>
                <c:pt idx="182" formatCode="0.00">
                  <c:v>227.58547799160638</c:v>
                </c:pt>
                <c:pt idx="183" formatCode="0.00">
                  <c:v>227.07923134741728</c:v>
                </c:pt>
                <c:pt idx="184" formatCode="0.00">
                  <c:v>229.07444726419584</c:v>
                </c:pt>
                <c:pt idx="185" formatCode="0.00">
                  <c:v>227.34354101965999</c:v>
                </c:pt>
                <c:pt idx="186" formatCode="0.00">
                  <c:v>227.71036079735725</c:v>
                </c:pt>
                <c:pt idx="187" formatCode="0.00">
                  <c:v>227.76993524933545</c:v>
                </c:pt>
                <c:pt idx="188" formatCode="0.00">
                  <c:v>229.48134768497744</c:v>
                </c:pt>
                <c:pt idx="189" formatCode="0.00">
                  <c:v>230.09913832053599</c:v>
                </c:pt>
                <c:pt idx="190" formatCode="0.00">
                  <c:v>228.75829947743611</c:v>
                </c:pt>
                <c:pt idx="191" formatCode="0.00">
                  <c:v>226.69185777303849</c:v>
                </c:pt>
                <c:pt idx="192" formatCode="0.00">
                  <c:v>227.48990480773367</c:v>
                </c:pt>
                <c:pt idx="193" formatCode="0.00">
                  <c:v>226.67626124514845</c:v>
                </c:pt>
                <c:pt idx="194" formatCode="0.00">
                  <c:v>226.84913462856949</c:v>
                </c:pt>
                <c:pt idx="195" formatCode="0.00">
                  <c:v>228.03490539474492</c:v>
                </c:pt>
                <c:pt idx="196" formatCode="0.00">
                  <c:v>227.85909246826472</c:v>
                </c:pt>
                <c:pt idx="197" formatCode="0.00">
                  <c:v>228.70403631469264</c:v>
                </c:pt>
                <c:pt idx="198" formatCode="0.00">
                  <c:v>230.16513391407511</c:v>
                </c:pt>
                <c:pt idx="199" formatCode="0.00">
                  <c:v>231.26202248693966</c:v>
                </c:pt>
                <c:pt idx="200" formatCode="0.00">
                  <c:v>229.8028781106143</c:v>
                </c:pt>
                <c:pt idx="201" formatCode="0.00">
                  <c:v>230.03440475924489</c:v>
                </c:pt>
                <c:pt idx="202" formatCode="0.00">
                  <c:v>232.88810043831973</c:v>
                </c:pt>
                <c:pt idx="203" formatCode="0.00">
                  <c:v>233.96379100611182</c:v>
                </c:pt>
                <c:pt idx="204" formatCode="0.00">
                  <c:v>235.02248840568092</c:v>
                </c:pt>
                <c:pt idx="205" formatCode="0.00">
                  <c:v>232.0325102414543</c:v>
                </c:pt>
                <c:pt idx="206" formatCode="0.00">
                  <c:v>230.58141098491927</c:v>
                </c:pt>
                <c:pt idx="207" formatCode="0.00">
                  <c:v>232.15054420319802</c:v>
                </c:pt>
                <c:pt idx="208" formatCode="0.00">
                  <c:v>231.90568800083491</c:v>
                </c:pt>
                <c:pt idx="209" formatCode="0.00">
                  <c:v>233.61459239827059</c:v>
                </c:pt>
                <c:pt idx="210" formatCode="0.00">
                  <c:v>230.29182340883173</c:v>
                </c:pt>
                <c:pt idx="211" formatCode="0.00">
                  <c:v>224.74235796252765</c:v>
                </c:pt>
                <c:pt idx="212" formatCode="0.00">
                  <c:v>223.89300754684322</c:v>
                </c:pt>
                <c:pt idx="213" formatCode="0.00">
                  <c:v>222.42146452371122</c:v>
                </c:pt>
                <c:pt idx="214" formatCode="0.00">
                  <c:v>221.42933164098596</c:v>
                </c:pt>
                <c:pt idx="215" formatCode="0.00">
                  <c:v>223.8853229382062</c:v>
                </c:pt>
                <c:pt idx="216" formatCode="0.00">
                  <c:v>228.26420767289821</c:v>
                </c:pt>
                <c:pt idx="217" formatCode="0.00">
                  <c:v>227.16322240693799</c:v>
                </c:pt>
                <c:pt idx="218" formatCode="0.00">
                  <c:v>226.5656355787911</c:v>
                </c:pt>
                <c:pt idx="219" formatCode="0.00">
                  <c:v>224.66757381073896</c:v>
                </c:pt>
                <c:pt idx="220" formatCode="0.00">
                  <c:v>224.02720914366836</c:v>
                </c:pt>
                <c:pt idx="221" formatCode="0.00">
                  <c:v>227.50583035330044</c:v>
                </c:pt>
                <c:pt idx="222" formatCode="0.00">
                  <c:v>226.09444266254005</c:v>
                </c:pt>
                <c:pt idx="223" formatCode="0.00">
                  <c:v>227.48586394000978</c:v>
                </c:pt>
                <c:pt idx="224" formatCode="0.00">
                  <c:v>228.3258489182696</c:v>
                </c:pt>
                <c:pt idx="225" formatCode="0.00">
                  <c:v>226.00164699094532</c:v>
                </c:pt>
                <c:pt idx="226" formatCode="0.00">
                  <c:v>226.62788406602263</c:v>
                </c:pt>
                <c:pt idx="227" formatCode="0.00">
                  <c:v>227.56679873802662</c:v>
                </c:pt>
                <c:pt idx="228" formatCode="0.00">
                  <c:v>231.28995177126242</c:v>
                </c:pt>
                <c:pt idx="229" formatCode="0.00">
                  <c:v>232.93465194112801</c:v>
                </c:pt>
                <c:pt idx="230" formatCode="0.00">
                  <c:v>234.83877793545997</c:v>
                </c:pt>
                <c:pt idx="231" formatCode="0.00">
                  <c:v>234.99167498483152</c:v>
                </c:pt>
                <c:pt idx="232" formatCode="0.00">
                  <c:v>235.82748395295658</c:v>
                </c:pt>
                <c:pt idx="233" formatCode="0.00">
                  <c:v>239.17486609490535</c:v>
                </c:pt>
                <c:pt idx="234" formatCode="0.00">
                  <c:v>242.68325737106355</c:v>
                </c:pt>
                <c:pt idx="235" formatCode="0.00">
                  <c:v>242.47404393436213</c:v>
                </c:pt>
                <c:pt idx="236" formatCode="0.00">
                  <c:v>242.89420270881226</c:v>
                </c:pt>
                <c:pt idx="237" formatCode="0.00">
                  <c:v>244.7036091817084</c:v>
                </c:pt>
                <c:pt idx="238" formatCode="0.00">
                  <c:v>247.16732313397637</c:v>
                </c:pt>
                <c:pt idx="239" formatCode="0.00">
                  <c:v>246.89766069835579</c:v>
                </c:pt>
                <c:pt idx="240" formatCode="0.00">
                  <c:v>247.3541384378276</c:v>
                </c:pt>
                <c:pt idx="241" formatCode="0.00">
                  <c:v>247.78479749980775</c:v>
                </c:pt>
                <c:pt idx="242" formatCode="0.00">
                  <c:v>249.38374888887969</c:v>
                </c:pt>
                <c:pt idx="243" formatCode="0.00">
                  <c:v>251.59866506900977</c:v>
                </c:pt>
                <c:pt idx="244" formatCode="0.00">
                  <c:v>250.43730222910347</c:v>
                </c:pt>
                <c:pt idx="245" formatCode="0.00">
                  <c:v>250.22739275639267</c:v>
                </c:pt>
                <c:pt idx="246" formatCode="0.00">
                  <c:v>251.85878438103373</c:v>
                </c:pt>
                <c:pt idx="247" formatCode="0.00">
                  <c:v>253.1514818163912</c:v>
                </c:pt>
                <c:pt idx="248" formatCode="0.00">
                  <c:v>253.28469317907005</c:v>
                </c:pt>
                <c:pt idx="249" formatCode="0.00">
                  <c:v>257.60550902459858</c:v>
                </c:pt>
                <c:pt idx="250" formatCode="0.00">
                  <c:v>256.86068109293814</c:v>
                </c:pt>
                <c:pt idx="251" formatCode="0.00">
                  <c:v>254.12911639364913</c:v>
                </c:pt>
                <c:pt idx="252" formatCode="0.00">
                  <c:v>251.78126705440741</c:v>
                </c:pt>
                <c:pt idx="253" formatCode="0.00">
                  <c:v>248.54020090084308</c:v>
                </c:pt>
                <c:pt idx="254" formatCode="0.00">
                  <c:v>245.37222750386582</c:v>
                </c:pt>
                <c:pt idx="255" formatCode="0.00">
                  <c:v>245.84403972476176</c:v>
                </c:pt>
                <c:pt idx="256" formatCode="0.00">
                  <c:v>244.30045956593179</c:v>
                </c:pt>
                <c:pt idx="257" formatCode="0.00">
                  <c:v>246.00203214869512</c:v>
                </c:pt>
                <c:pt idx="258" formatCode="0.00">
                  <c:v>242.06544483544951</c:v>
                </c:pt>
                <c:pt idx="259" formatCode="0.00">
                  <c:v>237.80221077430875</c:v>
                </c:pt>
                <c:pt idx="260" formatCode="0.00">
                  <c:v>233.3394737945286</c:v>
                </c:pt>
                <c:pt idx="261" formatCode="0.00">
                  <c:v>236.53289946965097</c:v>
                </c:pt>
                <c:pt idx="262" formatCode="0.00">
                  <c:v>229.72913955850808</c:v>
                </c:pt>
                <c:pt idx="263" formatCode="0.00">
                  <c:v>230.95533800548333</c:v>
                </c:pt>
                <c:pt idx="264" formatCode="0.00">
                  <c:v>223.21234291029791</c:v>
                </c:pt>
                <c:pt idx="265" formatCode="0.00">
                  <c:v>224.129337441833</c:v>
                </c:pt>
                <c:pt idx="266" formatCode="0.00">
                  <c:v>220.60050799618867</c:v>
                </c:pt>
                <c:pt idx="267" formatCode="0.00">
                  <c:v>223.29352182681541</c:v>
                </c:pt>
                <c:pt idx="268" formatCode="0.00">
                  <c:v>225.84242922121027</c:v>
                </c:pt>
                <c:pt idx="269" formatCode="0.00">
                  <c:v>230.54199756150379</c:v>
                </c:pt>
                <c:pt idx="270" formatCode="0.00">
                  <c:v>238.45827275742565</c:v>
                </c:pt>
                <c:pt idx="271" formatCode="0.00">
                  <c:v>238.34835739575504</c:v>
                </c:pt>
                <c:pt idx="272" formatCode="0.00">
                  <c:v>236.8531029860892</c:v>
                </c:pt>
                <c:pt idx="273" formatCode="0.00">
                  <c:v>228.81192890533873</c:v>
                </c:pt>
                <c:pt idx="274" formatCode="0.00">
                  <c:v>232.79180306678222</c:v>
                </c:pt>
                <c:pt idx="275" formatCode="0.00">
                  <c:v>232.65881996173411</c:v>
                </c:pt>
                <c:pt idx="276" formatCode="0.00">
                  <c:v>233.17493291111032</c:v>
                </c:pt>
                <c:pt idx="277" formatCode="0.00">
                  <c:v>229.26474608420239</c:v>
                </c:pt>
                <c:pt idx="278" formatCode="0.00">
                  <c:v>224.69137571830586</c:v>
                </c:pt>
                <c:pt idx="279" formatCode="0.00">
                  <c:v>231.09277769159482</c:v>
                </c:pt>
                <c:pt idx="280" formatCode="0.00">
                  <c:v>232.34625541125089</c:v>
                </c:pt>
                <c:pt idx="281" formatCode="0.00">
                  <c:v>238.52208500001015</c:v>
                </c:pt>
                <c:pt idx="282" formatCode="0.00">
                  <c:v>243.9566373369351</c:v>
                </c:pt>
                <c:pt idx="283" formatCode="0.00">
                  <c:v>243.55653861392688</c:v>
                </c:pt>
                <c:pt idx="284" formatCode="0.00">
                  <c:v>244.43503983315432</c:v>
                </c:pt>
                <c:pt idx="285" formatCode="0.00">
                  <c:v>246.90069553619722</c:v>
                </c:pt>
                <c:pt idx="286" formatCode="0.00">
                  <c:v>244.63147339563011</c:v>
                </c:pt>
                <c:pt idx="287" formatCode="0.00">
                  <c:v>247.03786294326986</c:v>
                </c:pt>
                <c:pt idx="288" formatCode="0.00">
                  <c:v>247.32551657287959</c:v>
                </c:pt>
                <c:pt idx="289" formatCode="0.00">
                  <c:v>245.75557080920254</c:v>
                </c:pt>
                <c:pt idx="290" formatCode="0.00">
                  <c:v>236.14562865771271</c:v>
                </c:pt>
                <c:pt idx="291" formatCode="0.00">
                  <c:v>238.02536181633934</c:v>
                </c:pt>
                <c:pt idx="292" formatCode="0.00">
                  <c:v>238.29745194763126</c:v>
                </c:pt>
                <c:pt idx="293" formatCode="0.00">
                  <c:v>235.11352147308972</c:v>
                </c:pt>
                <c:pt idx="294" formatCode="0.00">
                  <c:v>234.47713230257142</c:v>
                </c:pt>
                <c:pt idx="295" formatCode="0.00">
                  <c:v>235.6517622608005</c:v>
                </c:pt>
                <c:pt idx="296" formatCode="0.00">
                  <c:v>236.60193052456489</c:v>
                </c:pt>
                <c:pt idx="297" formatCode="0.00">
                  <c:v>229.01555988214017</c:v>
                </c:pt>
                <c:pt idx="298" formatCode="0.00">
                  <c:v>223.84538782497475</c:v>
                </c:pt>
                <c:pt idx="299" formatCode="0.00">
                  <c:v>220.06933927446431</c:v>
                </c:pt>
                <c:pt idx="300" formatCode="0.00">
                  <c:v>215.25202310717015</c:v>
                </c:pt>
                <c:pt idx="301" formatCode="0.00">
                  <c:v>214.57933443966715</c:v>
                </c:pt>
                <c:pt idx="302" formatCode="0.00">
                  <c:v>213.97326662908424</c:v>
                </c:pt>
                <c:pt idx="303" formatCode="0.00">
                  <c:v>213.47895553174561</c:v>
                </c:pt>
                <c:pt idx="304" formatCode="0.00">
                  <c:v>215.88607266915176</c:v>
                </c:pt>
                <c:pt idx="305" formatCode="0.00">
                  <c:v>211.77624684600306</c:v>
                </c:pt>
                <c:pt idx="306" formatCode="0.00">
                  <c:v>215.96269284933248</c:v>
                </c:pt>
                <c:pt idx="307" formatCode="0.00">
                  <c:v>222.02289313439158</c:v>
                </c:pt>
                <c:pt idx="308" formatCode="0.00">
                  <c:v>225.09308446144934</c:v>
                </c:pt>
                <c:pt idx="309" formatCode="0.00">
                  <c:v>223.52121912002838</c:v>
                </c:pt>
                <c:pt idx="310" formatCode="0.00">
                  <c:v>224.58622593521812</c:v>
                </c:pt>
                <c:pt idx="311" formatCode="0.00">
                  <c:v>219.43607934854217</c:v>
                </c:pt>
                <c:pt idx="312" formatCode="0.00">
                  <c:v>223.45065867964897</c:v>
                </c:pt>
                <c:pt idx="313" formatCode="0.00">
                  <c:v>221.67680341453689</c:v>
                </c:pt>
                <c:pt idx="314" formatCode="0.00">
                  <c:v>222.94663189173815</c:v>
                </c:pt>
                <c:pt idx="315" formatCode="0.00">
                  <c:v>215.95874837236434</c:v>
                </c:pt>
                <c:pt idx="316" formatCode="0.00">
                  <c:v>201.34403878566394</c:v>
                </c:pt>
                <c:pt idx="317" formatCode="0.00">
                  <c:v>187.75829225002556</c:v>
                </c:pt>
                <c:pt idx="318" formatCode="0.00">
                  <c:v>177.10559091748766</c:v>
                </c:pt>
                <c:pt idx="319" formatCode="0.00">
                  <c:v>187.5641479994822</c:v>
                </c:pt>
                <c:pt idx="320" formatCode="0.00">
                  <c:v>192.62296217930503</c:v>
                </c:pt>
                <c:pt idx="321" formatCode="0.00">
                  <c:v>196.0343720798102</c:v>
                </c:pt>
                <c:pt idx="322" formatCode="0.00">
                  <c:v>198.65256924973428</c:v>
                </c:pt>
                <c:pt idx="323" formatCode="0.00">
                  <c:v>203.98358591842342</c:v>
                </c:pt>
                <c:pt idx="324" formatCode="0.00">
                  <c:v>197.43239500215495</c:v>
                </c:pt>
                <c:pt idx="325" formatCode="0.00">
                  <c:v>197.62168662666224</c:v>
                </c:pt>
                <c:pt idx="326" formatCode="0.00">
                  <c:v>195.24547036583832</c:v>
                </c:pt>
                <c:pt idx="327" formatCode="0.00">
                  <c:v>199.36794791894496</c:v>
                </c:pt>
                <c:pt idx="328" formatCode="0.00">
                  <c:v>202.09355246834622</c:v>
                </c:pt>
                <c:pt idx="329" formatCode="0.00">
                  <c:v>207.57093824581085</c:v>
                </c:pt>
                <c:pt idx="330" formatCode="0.00">
                  <c:v>210.29389969216379</c:v>
                </c:pt>
                <c:pt idx="331" formatCode="0.00">
                  <c:v>210.72923521538181</c:v>
                </c:pt>
                <c:pt idx="332" formatCode="0.00">
                  <c:v>212.81811353205958</c:v>
                </c:pt>
                <c:pt idx="333" formatCode="0.00">
                  <c:v>213.31738911908855</c:v>
                </c:pt>
                <c:pt idx="334" formatCode="0.00">
                  <c:v>213.18559758897439</c:v>
                </c:pt>
                <c:pt idx="335" formatCode="0.00">
                  <c:v>210.72146426608194</c:v>
                </c:pt>
                <c:pt idx="336" formatCode="0.00">
                  <c:v>203.73738291970864</c:v>
                </c:pt>
                <c:pt idx="337" formatCode="0.00">
                  <c:v>199.77669117432654</c:v>
                </c:pt>
                <c:pt idx="338" formatCode="0.00">
                  <c:v>196.96806268236585</c:v>
                </c:pt>
                <c:pt idx="339" formatCode="0.00">
                  <c:v>198.73578667141464</c:v>
                </c:pt>
                <c:pt idx="340" formatCode="0.00">
                  <c:v>197.40714508173554</c:v>
                </c:pt>
                <c:pt idx="341" formatCode="0.00">
                  <c:v>211.77586046476893</c:v>
                </c:pt>
                <c:pt idx="342" formatCode="0.00">
                  <c:v>212.62716601819474</c:v>
                </c:pt>
                <c:pt idx="343" formatCode="0.00">
                  <c:v>212.62357492625424</c:v>
                </c:pt>
                <c:pt idx="344" formatCode="0.00">
                  <c:v>212.31994466782302</c:v>
                </c:pt>
                <c:pt idx="345" formatCode="0.00">
                  <c:v>211.92756249486177</c:v>
                </c:pt>
                <c:pt idx="346" formatCode="0.00">
                  <c:v>207.80951957556144</c:v>
                </c:pt>
                <c:pt idx="347" formatCode="0.00">
                  <c:v>206.95644447740125</c:v>
                </c:pt>
                <c:pt idx="348" formatCode="0.00">
                  <c:v>201.71384838222085</c:v>
                </c:pt>
                <c:pt idx="349" formatCode="0.00">
                  <c:v>200.9535098512921</c:v>
                </c:pt>
                <c:pt idx="350" formatCode="0.00">
                  <c:v>197.83751551848334</c:v>
                </c:pt>
                <c:pt idx="351" formatCode="0.00">
                  <c:v>199.93907780031796</c:v>
                </c:pt>
                <c:pt idx="352" formatCode="0.00">
                  <c:v>203.25320917015767</c:v>
                </c:pt>
                <c:pt idx="353" formatCode="0.00">
                  <c:v>201.28961621173679</c:v>
                </c:pt>
                <c:pt idx="354" formatCode="0.00">
                  <c:v>203.32405222317811</c:v>
                </c:pt>
                <c:pt idx="355" formatCode="0.00">
                  <c:v>202.53901350737968</c:v>
                </c:pt>
                <c:pt idx="356" formatCode="0.00">
                  <c:v>204.22347125171066</c:v>
                </c:pt>
                <c:pt idx="357" formatCode="0.00">
                  <c:v>206.07651231979784</c:v>
                </c:pt>
                <c:pt idx="358">
                  <c:v>211.45</c:v>
                </c:pt>
                <c:pt idx="359">
                  <c:v>211.26</c:v>
                </c:pt>
                <c:pt idx="360">
                  <c:v>208.78</c:v>
                </c:pt>
                <c:pt idx="361">
                  <c:v>206.86</c:v>
                </c:pt>
                <c:pt idx="362">
                  <c:v>202.09</c:v>
                </c:pt>
                <c:pt idx="363">
                  <c:v>201.36</c:v>
                </c:pt>
                <c:pt idx="364">
                  <c:v>195.27</c:v>
                </c:pt>
                <c:pt idx="365">
                  <c:v>200.21</c:v>
                </c:pt>
                <c:pt idx="366">
                  <c:v>200.42</c:v>
                </c:pt>
                <c:pt idx="367">
                  <c:v>199.95</c:v>
                </c:pt>
                <c:pt idx="368">
                  <c:v>200.85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4D-43AE-97D2-F3A5F3B7B9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5789279"/>
        <c:axId val="805786399"/>
      </c:lineChart>
      <c:dateAx>
        <c:axId val="80578927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86399"/>
        <c:crosses val="autoZero"/>
        <c:auto val="1"/>
        <c:lblOffset val="100"/>
        <c:baseTimeUnit val="days"/>
      </c:dateAx>
      <c:valAx>
        <c:axId val="805786399"/>
        <c:scaling>
          <c:orientation val="minMax"/>
          <c:min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[$$-409]* #,##0.00_);_([$$-409]* \(#,##0.00\);_([$$-409]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892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AAPL Closing values and Forecasts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Sheet5!$B$1</c:f>
              <c:strCache>
                <c:ptCount val="1"/>
                <c:pt idx="0">
                  <c:v>AAPL Close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Sheet5!$A$343:$A$370</c:f>
              <c:numCache>
                <c:formatCode>m/d/yyyy</c:formatCode>
                <c:ptCount val="28"/>
                <c:pt idx="0">
                  <c:v>45790</c:v>
                </c:pt>
                <c:pt idx="1">
                  <c:v>45791</c:v>
                </c:pt>
                <c:pt idx="2">
                  <c:v>45792</c:v>
                </c:pt>
                <c:pt idx="3">
                  <c:v>45793</c:v>
                </c:pt>
                <c:pt idx="4">
                  <c:v>45796</c:v>
                </c:pt>
                <c:pt idx="5">
                  <c:v>45797</c:v>
                </c:pt>
                <c:pt idx="6">
                  <c:v>45798</c:v>
                </c:pt>
                <c:pt idx="7">
                  <c:v>45799</c:v>
                </c:pt>
                <c:pt idx="8">
                  <c:v>45800</c:v>
                </c:pt>
                <c:pt idx="9">
                  <c:v>45804</c:v>
                </c:pt>
                <c:pt idx="10">
                  <c:v>45805</c:v>
                </c:pt>
                <c:pt idx="11">
                  <c:v>45806</c:v>
                </c:pt>
                <c:pt idx="12">
                  <c:v>45807</c:v>
                </c:pt>
                <c:pt idx="13">
                  <c:v>45810</c:v>
                </c:pt>
                <c:pt idx="14">
                  <c:v>45811</c:v>
                </c:pt>
                <c:pt idx="15">
                  <c:v>45812</c:v>
                </c:pt>
                <c:pt idx="16">
                  <c:v>45813</c:v>
                </c:pt>
                <c:pt idx="17">
                  <c:v>45814</c:v>
                </c:pt>
                <c:pt idx="18">
                  <c:v>45817</c:v>
                </c:pt>
                <c:pt idx="19">
                  <c:v>45818</c:v>
                </c:pt>
                <c:pt idx="20">
                  <c:v>45819</c:v>
                </c:pt>
                <c:pt idx="21">
                  <c:v>45820</c:v>
                </c:pt>
                <c:pt idx="22">
                  <c:v>45821</c:v>
                </c:pt>
                <c:pt idx="23">
                  <c:v>45824</c:v>
                </c:pt>
                <c:pt idx="24">
                  <c:v>45825</c:v>
                </c:pt>
                <c:pt idx="25">
                  <c:v>45826</c:v>
                </c:pt>
                <c:pt idx="26">
                  <c:v>45827</c:v>
                </c:pt>
                <c:pt idx="27">
                  <c:v>45828</c:v>
                </c:pt>
              </c:numCache>
            </c:numRef>
          </c:cat>
          <c:val>
            <c:numRef>
              <c:f>Sheet5!$B$343:$B$370</c:f>
              <c:numCache>
                <c:formatCode>_([$$-409]* #,##0.00_);_([$$-409]* \(#,##0.00\);_([$$-409]* "-"??_);_(@_)</c:formatCode>
                <c:ptCount val="28"/>
                <c:pt idx="0">
                  <c:v>212.93</c:v>
                </c:pt>
                <c:pt idx="1">
                  <c:v>212.33</c:v>
                </c:pt>
                <c:pt idx="2">
                  <c:v>211.45</c:v>
                </c:pt>
                <c:pt idx="3">
                  <c:v>211.26</c:v>
                </c:pt>
                <c:pt idx="4">
                  <c:v>208.78</c:v>
                </c:pt>
                <c:pt idx="5">
                  <c:v>206.86</c:v>
                </c:pt>
                <c:pt idx="6">
                  <c:v>202.09</c:v>
                </c:pt>
                <c:pt idx="7">
                  <c:v>201.36</c:v>
                </c:pt>
                <c:pt idx="8">
                  <c:v>195.27</c:v>
                </c:pt>
                <c:pt idx="9">
                  <c:v>200.21</c:v>
                </c:pt>
                <c:pt idx="10">
                  <c:v>200.42</c:v>
                </c:pt>
                <c:pt idx="11">
                  <c:v>199.95</c:v>
                </c:pt>
                <c:pt idx="12">
                  <c:v>200.85</c:v>
                </c:pt>
                <c:pt idx="13">
                  <c:v>201.7</c:v>
                </c:pt>
                <c:pt idx="14">
                  <c:v>203.27</c:v>
                </c:pt>
                <c:pt idx="15">
                  <c:v>202.82</c:v>
                </c:pt>
                <c:pt idx="16">
                  <c:v>200.63</c:v>
                </c:pt>
                <c:pt idx="17">
                  <c:v>203.92</c:v>
                </c:pt>
                <c:pt idx="18">
                  <c:v>201.45</c:v>
                </c:pt>
                <c:pt idx="19">
                  <c:v>202.67</c:v>
                </c:pt>
                <c:pt idx="20">
                  <c:v>198.78</c:v>
                </c:pt>
                <c:pt idx="21">
                  <c:v>199.2</c:v>
                </c:pt>
                <c:pt idx="22">
                  <c:v>196.45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94-46ED-9FFF-4C126A520FCF}"/>
            </c:ext>
          </c:extLst>
        </c:ser>
        <c:ser>
          <c:idx val="1"/>
          <c:order val="1"/>
          <c:tx>
            <c:strRef>
              <c:f>Sheet5!$C$1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Sheet5!$A$343:$A$370</c:f>
              <c:numCache>
                <c:formatCode>m/d/yyyy</c:formatCode>
                <c:ptCount val="28"/>
                <c:pt idx="0">
                  <c:v>45790</c:v>
                </c:pt>
                <c:pt idx="1">
                  <c:v>45791</c:v>
                </c:pt>
                <c:pt idx="2">
                  <c:v>45792</c:v>
                </c:pt>
                <c:pt idx="3">
                  <c:v>45793</c:v>
                </c:pt>
                <c:pt idx="4">
                  <c:v>45796</c:v>
                </c:pt>
                <c:pt idx="5">
                  <c:v>45797</c:v>
                </c:pt>
                <c:pt idx="6">
                  <c:v>45798</c:v>
                </c:pt>
                <c:pt idx="7">
                  <c:v>45799</c:v>
                </c:pt>
                <c:pt idx="8">
                  <c:v>45800</c:v>
                </c:pt>
                <c:pt idx="9">
                  <c:v>45804</c:v>
                </c:pt>
                <c:pt idx="10">
                  <c:v>45805</c:v>
                </c:pt>
                <c:pt idx="11">
                  <c:v>45806</c:v>
                </c:pt>
                <c:pt idx="12">
                  <c:v>45807</c:v>
                </c:pt>
                <c:pt idx="13">
                  <c:v>45810</c:v>
                </c:pt>
                <c:pt idx="14">
                  <c:v>45811</c:v>
                </c:pt>
                <c:pt idx="15">
                  <c:v>45812</c:v>
                </c:pt>
                <c:pt idx="16">
                  <c:v>45813</c:v>
                </c:pt>
                <c:pt idx="17">
                  <c:v>45814</c:v>
                </c:pt>
                <c:pt idx="18">
                  <c:v>45817</c:v>
                </c:pt>
                <c:pt idx="19">
                  <c:v>45818</c:v>
                </c:pt>
                <c:pt idx="20">
                  <c:v>45819</c:v>
                </c:pt>
                <c:pt idx="21">
                  <c:v>45820</c:v>
                </c:pt>
                <c:pt idx="22">
                  <c:v>45821</c:v>
                </c:pt>
                <c:pt idx="23">
                  <c:v>45824</c:v>
                </c:pt>
                <c:pt idx="24">
                  <c:v>45825</c:v>
                </c:pt>
                <c:pt idx="25">
                  <c:v>45826</c:v>
                </c:pt>
                <c:pt idx="26">
                  <c:v>45827</c:v>
                </c:pt>
                <c:pt idx="27">
                  <c:v>45828</c:v>
                </c:pt>
              </c:numCache>
            </c:numRef>
          </c:cat>
          <c:val>
            <c:numRef>
              <c:f>Sheet5!$C$343:$C$370</c:f>
              <c:numCache>
                <c:formatCode>0.00</c:formatCode>
                <c:ptCount val="28"/>
                <c:pt idx="0">
                  <c:v>211.77586046476893</c:v>
                </c:pt>
                <c:pt idx="1">
                  <c:v>212.62716601819474</c:v>
                </c:pt>
                <c:pt idx="2">
                  <c:v>212.62357492625424</c:v>
                </c:pt>
                <c:pt idx="3">
                  <c:v>212.31994466782302</c:v>
                </c:pt>
                <c:pt idx="4">
                  <c:v>211.92756249486177</c:v>
                </c:pt>
                <c:pt idx="5">
                  <c:v>207.80951957556144</c:v>
                </c:pt>
                <c:pt idx="6">
                  <c:v>206.95644447740125</c:v>
                </c:pt>
                <c:pt idx="7">
                  <c:v>201.71384838222085</c:v>
                </c:pt>
                <c:pt idx="8">
                  <c:v>200.9535098512921</c:v>
                </c:pt>
                <c:pt idx="9">
                  <c:v>197.83751551848334</c:v>
                </c:pt>
                <c:pt idx="10">
                  <c:v>199.93907780031796</c:v>
                </c:pt>
                <c:pt idx="11">
                  <c:v>203.25320917015767</c:v>
                </c:pt>
                <c:pt idx="12">
                  <c:v>201.28961621173679</c:v>
                </c:pt>
                <c:pt idx="13">
                  <c:v>203.32405222317811</c:v>
                </c:pt>
                <c:pt idx="14">
                  <c:v>202.53901350737968</c:v>
                </c:pt>
                <c:pt idx="15">
                  <c:v>204.22347125171066</c:v>
                </c:pt>
                <c:pt idx="16">
                  <c:v>206.07651231979784</c:v>
                </c:pt>
                <c:pt idx="17" formatCode="General">
                  <c:v>211.45</c:v>
                </c:pt>
                <c:pt idx="18" formatCode="General">
                  <c:v>211.26</c:v>
                </c:pt>
                <c:pt idx="19" formatCode="General">
                  <c:v>208.78</c:v>
                </c:pt>
                <c:pt idx="20" formatCode="General">
                  <c:v>206.86</c:v>
                </c:pt>
                <c:pt idx="21" formatCode="General">
                  <c:v>202.09</c:v>
                </c:pt>
                <c:pt idx="22" formatCode="General">
                  <c:v>201.36</c:v>
                </c:pt>
                <c:pt idx="23" formatCode="General">
                  <c:v>195.27</c:v>
                </c:pt>
                <c:pt idx="24" formatCode="General">
                  <c:v>200.21</c:v>
                </c:pt>
                <c:pt idx="25" formatCode="General">
                  <c:v>200.42</c:v>
                </c:pt>
                <c:pt idx="26" formatCode="General">
                  <c:v>199.95</c:v>
                </c:pt>
                <c:pt idx="27" formatCode="General">
                  <c:v>200.85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94-46ED-9FFF-4C126A520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5789279"/>
        <c:axId val="805786399"/>
      </c:lineChart>
      <c:dateAx>
        <c:axId val="80578927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86399"/>
        <c:crosses val="autoZero"/>
        <c:auto val="1"/>
        <c:lblOffset val="100"/>
        <c:baseTimeUnit val="days"/>
      </c:dateAx>
      <c:valAx>
        <c:axId val="805786399"/>
        <c:scaling>
          <c:orientation val="minMax"/>
          <c:min val="1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[$$-409]* #,##0.00_);_([$$-409]* \(#,##0.00\);_([$$-409]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892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Sheet5!$D$1</c:f>
              <c:strCache>
                <c:ptCount val="1"/>
                <c:pt idx="0">
                  <c:v>Errors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Sheet5!$D$2:$D$356</c:f>
              <c:numCache>
                <c:formatCode>General</c:formatCode>
                <c:ptCount val="355"/>
                <c:pt idx="29" formatCode="0.00">
                  <c:v>-2.9395138764378714</c:v>
                </c:pt>
                <c:pt idx="30" formatCode="0.00">
                  <c:v>-2.2377500192611421</c:v>
                </c:pt>
                <c:pt idx="31" formatCode="0.00">
                  <c:v>-0.93332097440227813</c:v>
                </c:pt>
                <c:pt idx="32" formatCode="0.00">
                  <c:v>-1.8921539812890273</c:v>
                </c:pt>
                <c:pt idx="33" formatCode="0.00">
                  <c:v>-3.0387103211805595</c:v>
                </c:pt>
                <c:pt idx="34" formatCode="0.00">
                  <c:v>-1.8036621299991964</c:v>
                </c:pt>
                <c:pt idx="35" formatCode="0.00">
                  <c:v>1.3024674830611218</c:v>
                </c:pt>
                <c:pt idx="36" formatCode="0.00">
                  <c:v>-2.0107905992581152</c:v>
                </c:pt>
                <c:pt idx="37" formatCode="0.00">
                  <c:v>-3.0342447261139114</c:v>
                </c:pt>
                <c:pt idx="38" formatCode="0.00">
                  <c:v>0.53589897797516528</c:v>
                </c:pt>
                <c:pt idx="39" formatCode="0.00">
                  <c:v>-1.1068385949884316</c:v>
                </c:pt>
                <c:pt idx="40" formatCode="0.00">
                  <c:v>-2.0333395143994721</c:v>
                </c:pt>
                <c:pt idx="41" formatCode="0.00">
                  <c:v>-1.7361528593901596</c:v>
                </c:pt>
                <c:pt idx="42" formatCode="0.00">
                  <c:v>-5.7084095858926673</c:v>
                </c:pt>
                <c:pt idx="43" formatCode="0.00">
                  <c:v>-8.656170606464741</c:v>
                </c:pt>
                <c:pt idx="44" formatCode="0.00">
                  <c:v>-5.1502218883072999</c:v>
                </c:pt>
                <c:pt idx="45" formatCode="0.00">
                  <c:v>-0.93652506915915978</c:v>
                </c:pt>
                <c:pt idx="46" formatCode="0.00">
                  <c:v>1.5325056577853502</c:v>
                </c:pt>
                <c:pt idx="47" formatCode="0.00">
                  <c:v>2.7839424203217789</c:v>
                </c:pt>
                <c:pt idx="48" formatCode="0.00">
                  <c:v>1.7320141063005394</c:v>
                </c:pt>
                <c:pt idx="49" formatCode="0.00">
                  <c:v>-1.77810086417864</c:v>
                </c:pt>
                <c:pt idx="50" formatCode="0.00">
                  <c:v>1.0178548284318651</c:v>
                </c:pt>
                <c:pt idx="51" formatCode="0.00">
                  <c:v>7.6805221516053734E-2</c:v>
                </c:pt>
                <c:pt idx="52" formatCode="0.00">
                  <c:v>1.1751807617632721</c:v>
                </c:pt>
                <c:pt idx="53" formatCode="0.00">
                  <c:v>2.9799430157266045</c:v>
                </c:pt>
                <c:pt idx="54" formatCode="0.00">
                  <c:v>4.8917388258186634</c:v>
                </c:pt>
                <c:pt idx="55" formatCode="0.00">
                  <c:v>-4.9654641209184831</c:v>
                </c:pt>
                <c:pt idx="56" formatCode="0.00">
                  <c:v>-2.4979492427684704</c:v>
                </c:pt>
                <c:pt idx="57" formatCode="0.00">
                  <c:v>-2.080652143661581</c:v>
                </c:pt>
                <c:pt idx="58" formatCode="0.00">
                  <c:v>-2.2096429780611686</c:v>
                </c:pt>
                <c:pt idx="59" formatCode="0.00">
                  <c:v>2.9963304671218225</c:v>
                </c:pt>
                <c:pt idx="60" formatCode="0.00">
                  <c:v>-2.3174965644418251</c:v>
                </c:pt>
                <c:pt idx="61" formatCode="0.00">
                  <c:v>-2.4806085231371355</c:v>
                </c:pt>
                <c:pt idx="62" formatCode="0.00">
                  <c:v>-2.6699009422868585</c:v>
                </c:pt>
                <c:pt idx="63" formatCode="0.00">
                  <c:v>-0.76622722824356515</c:v>
                </c:pt>
                <c:pt idx="64" formatCode="0.00">
                  <c:v>-2.2759606173942473</c:v>
                </c:pt>
                <c:pt idx="65" formatCode="0.00">
                  <c:v>-0.8262700821019564</c:v>
                </c:pt>
                <c:pt idx="66" formatCode="0.00">
                  <c:v>-1.700712705536489</c:v>
                </c:pt>
                <c:pt idx="67" formatCode="0.00">
                  <c:v>7.7346568709288022E-2</c:v>
                </c:pt>
                <c:pt idx="68" formatCode="0.00">
                  <c:v>-1.5257821509765392</c:v>
                </c:pt>
                <c:pt idx="69" formatCode="0.00">
                  <c:v>5.9965341757754516</c:v>
                </c:pt>
                <c:pt idx="70" formatCode="0.00">
                  <c:v>5.5854853969808005</c:v>
                </c:pt>
                <c:pt idx="71" formatCode="0.00">
                  <c:v>-2.8263710286460935</c:v>
                </c:pt>
                <c:pt idx="72" formatCode="0.00">
                  <c:v>-4.4197078502251088</c:v>
                </c:pt>
                <c:pt idx="73" formatCode="0.00">
                  <c:v>-2.00691845022655</c:v>
                </c:pt>
                <c:pt idx="74" formatCode="0.00">
                  <c:v>-2.9074620981938324</c:v>
                </c:pt>
                <c:pt idx="75" formatCode="0.00">
                  <c:v>-3.7146147633064288</c:v>
                </c:pt>
                <c:pt idx="76" formatCode="0.00">
                  <c:v>-3.233686924983374</c:v>
                </c:pt>
                <c:pt idx="77" formatCode="0.00">
                  <c:v>-2.0612423138585996</c:v>
                </c:pt>
                <c:pt idx="78" formatCode="0.00">
                  <c:v>0.89739336088385357</c:v>
                </c:pt>
                <c:pt idx="79" formatCode="0.00">
                  <c:v>0.70242389144434014</c:v>
                </c:pt>
                <c:pt idx="80" formatCode="0.00">
                  <c:v>6.5384211915528567E-2</c:v>
                </c:pt>
                <c:pt idx="81" formatCode="0.00">
                  <c:v>4.1056596978183677</c:v>
                </c:pt>
                <c:pt idx="82" formatCode="0.00">
                  <c:v>-3.1642035748923547</c:v>
                </c:pt>
                <c:pt idx="83" formatCode="0.00">
                  <c:v>-1.1718642086368618</c:v>
                </c:pt>
                <c:pt idx="84" formatCode="0.00">
                  <c:v>3.8388829526992083</c:v>
                </c:pt>
                <c:pt idx="85" formatCode="0.00">
                  <c:v>11.775430884672119</c:v>
                </c:pt>
                <c:pt idx="86" formatCode="0.00">
                  <c:v>6.9824401060874948</c:v>
                </c:pt>
                <c:pt idx="87" formatCode="0.00">
                  <c:v>4.0899211400186744</c:v>
                </c:pt>
                <c:pt idx="88" formatCode="0.00">
                  <c:v>1.3818123085605691</c:v>
                </c:pt>
                <c:pt idx="89" formatCode="0.00">
                  <c:v>2.2899590597094743</c:v>
                </c:pt>
                <c:pt idx="90" formatCode="0.00">
                  <c:v>-0.16592605381651993</c:v>
                </c:pt>
                <c:pt idx="91" formatCode="0.00">
                  <c:v>4.3108995087361848</c:v>
                </c:pt>
                <c:pt idx="92" formatCode="0.00">
                  <c:v>3.1793253730322419</c:v>
                </c:pt>
                <c:pt idx="93" formatCode="0.00">
                  <c:v>2.4553252268622714</c:v>
                </c:pt>
                <c:pt idx="94" formatCode="0.00">
                  <c:v>0.63337897393452636</c:v>
                </c:pt>
                <c:pt idx="95" formatCode="0.00">
                  <c:v>0.49168294444984895</c:v>
                </c:pt>
                <c:pt idx="96" formatCode="0.00">
                  <c:v>2.0064905016786554</c:v>
                </c:pt>
                <c:pt idx="97" formatCode="0.00">
                  <c:v>3.004324676235143</c:v>
                </c:pt>
                <c:pt idx="98" formatCode="0.00">
                  <c:v>0.98538418296911345</c:v>
                </c:pt>
                <c:pt idx="99" formatCode="0.00">
                  <c:v>-4.0368319460629039</c:v>
                </c:pt>
                <c:pt idx="100" formatCode="0.00">
                  <c:v>1.3393639965100022</c:v>
                </c:pt>
                <c:pt idx="101" formatCode="0.00">
                  <c:v>2.5249407367321908</c:v>
                </c:pt>
                <c:pt idx="102" formatCode="0.00">
                  <c:v>1.3029382603613726</c:v>
                </c:pt>
                <c:pt idx="103" formatCode="0.00">
                  <c:v>0.75367187948964443</c:v>
                </c:pt>
                <c:pt idx="104" formatCode="0.00">
                  <c:v>0.58246134776192093</c:v>
                </c:pt>
                <c:pt idx="105" formatCode="0.00">
                  <c:v>3.7443274419304942</c:v>
                </c:pt>
                <c:pt idx="106" formatCode="0.00">
                  <c:v>2.4303831323869076</c:v>
                </c:pt>
                <c:pt idx="107" formatCode="0.00">
                  <c:v>1.7991537100239157</c:v>
                </c:pt>
                <c:pt idx="108" formatCode="0.00">
                  <c:v>7.2564880533917631E-2</c:v>
                </c:pt>
                <c:pt idx="109" formatCode="0.00">
                  <c:v>3.2829976154894496</c:v>
                </c:pt>
                <c:pt idx="110" formatCode="0.00">
                  <c:v>-1.0756723846787111</c:v>
                </c:pt>
                <c:pt idx="111" formatCode="0.00">
                  <c:v>14.66192810398411</c:v>
                </c:pt>
                <c:pt idx="112" formatCode="0.00">
                  <c:v>16.395899714738562</c:v>
                </c:pt>
                <c:pt idx="113" formatCode="0.00">
                  <c:v>6.8754438196581305</c:v>
                </c:pt>
                <c:pt idx="114" formatCode="0.00">
                  <c:v>-0.11841579876897868</c:v>
                </c:pt>
                <c:pt idx="115" formatCode="0.00">
                  <c:v>4.2371301630834637</c:v>
                </c:pt>
                <c:pt idx="116" formatCode="0.00">
                  <c:v>-0.39634403251383787</c:v>
                </c:pt>
                <c:pt idx="117" formatCode="0.00">
                  <c:v>-4.7928986099801989</c:v>
                </c:pt>
                <c:pt idx="118" formatCode="0.00">
                  <c:v>-4.0926771422996353</c:v>
                </c:pt>
                <c:pt idx="119" formatCode="0.00">
                  <c:v>-1.2098650923902881</c:v>
                </c:pt>
                <c:pt idx="120" formatCode="0.00">
                  <c:v>0.32328254681141289</c:v>
                </c:pt>
                <c:pt idx="121" formatCode="0.00">
                  <c:v>4.6693730474444237</c:v>
                </c:pt>
                <c:pt idx="122" formatCode="0.00">
                  <c:v>0.80496772117746218</c:v>
                </c:pt>
                <c:pt idx="123" formatCode="0.00">
                  <c:v>-3.0219123481320764</c:v>
                </c:pt>
                <c:pt idx="124" formatCode="0.00">
                  <c:v>4.8807697290623935</c:v>
                </c:pt>
                <c:pt idx="125" formatCode="0.00">
                  <c:v>6.9698393488808392</c:v>
                </c:pt>
                <c:pt idx="126" formatCode="0.00">
                  <c:v>7.7736878284834745</c:v>
                </c:pt>
                <c:pt idx="127" formatCode="0.00">
                  <c:v>6.7898430172034807</c:v>
                </c:pt>
                <c:pt idx="128" formatCode="0.00">
                  <c:v>5.8490520228882588</c:v>
                </c:pt>
                <c:pt idx="129" formatCode="0.00">
                  <c:v>3.9021235691468803</c:v>
                </c:pt>
                <c:pt idx="130" formatCode="0.00">
                  <c:v>5.0681328787658231</c:v>
                </c:pt>
                <c:pt idx="131" formatCode="0.00">
                  <c:v>-3.3074172260423893</c:v>
                </c:pt>
                <c:pt idx="132" formatCode="0.00">
                  <c:v>1.2287605163067781</c:v>
                </c:pt>
                <c:pt idx="133" formatCode="0.00">
                  <c:v>4.2348684050681413</c:v>
                </c:pt>
                <c:pt idx="134" formatCode="0.00">
                  <c:v>2.3635186863124034</c:v>
                </c:pt>
                <c:pt idx="135" formatCode="0.00">
                  <c:v>-4.1796431409983654</c:v>
                </c:pt>
                <c:pt idx="136" formatCode="0.00">
                  <c:v>-7.9517316966504836</c:v>
                </c:pt>
                <c:pt idx="137" formatCode="0.00">
                  <c:v>-5.1091216772352368</c:v>
                </c:pt>
                <c:pt idx="138" formatCode="0.00">
                  <c:v>-2.4837192145894846</c:v>
                </c:pt>
                <c:pt idx="139" formatCode="0.00">
                  <c:v>0.56364966341709533</c:v>
                </c:pt>
                <c:pt idx="140" formatCode="0.00">
                  <c:v>-6.86276627943883</c:v>
                </c:pt>
                <c:pt idx="141" formatCode="0.00">
                  <c:v>-7.2180414887769757</c:v>
                </c:pt>
                <c:pt idx="142" formatCode="0.00">
                  <c:v>-0.4292280303708651</c:v>
                </c:pt>
                <c:pt idx="143" formatCode="0.00">
                  <c:v>0.53630570469701411</c:v>
                </c:pt>
                <c:pt idx="144" formatCode="0.00">
                  <c:v>0.5148276319316949</c:v>
                </c:pt>
                <c:pt idx="145" formatCode="0.00">
                  <c:v>1.6486877832418259</c:v>
                </c:pt>
                <c:pt idx="146" formatCode="0.00">
                  <c:v>-4.7899775883597897</c:v>
                </c:pt>
                <c:pt idx="147" formatCode="0.00">
                  <c:v>0.11628565368164345</c:v>
                </c:pt>
                <c:pt idx="148" formatCode="0.00">
                  <c:v>-10.663554587906646</c:v>
                </c:pt>
                <c:pt idx="149" formatCode="0.00">
                  <c:v>-7.8140357917432084</c:v>
                </c:pt>
                <c:pt idx="150" formatCode="0.00">
                  <c:v>1.2964636798651554</c:v>
                </c:pt>
                <c:pt idx="151" formatCode="0.00">
                  <c:v>3.8444881326572897</c:v>
                </c:pt>
                <c:pt idx="152" formatCode="0.00">
                  <c:v>4.7465378093224615</c:v>
                </c:pt>
                <c:pt idx="153" formatCode="0.00">
                  <c:v>2.9488494988514162</c:v>
                </c:pt>
                <c:pt idx="154" formatCode="0.00">
                  <c:v>5.2171388221324548</c:v>
                </c:pt>
                <c:pt idx="155" formatCode="0.00">
                  <c:v>0.10102422655921828</c:v>
                </c:pt>
                <c:pt idx="156" formatCode="0.00">
                  <c:v>2.4310175220719543</c:v>
                </c:pt>
                <c:pt idx="157" formatCode="0.00">
                  <c:v>1.2619831100311671</c:v>
                </c:pt>
                <c:pt idx="158" formatCode="0.00">
                  <c:v>-0.79621547906995715</c:v>
                </c:pt>
                <c:pt idx="159" formatCode="0.00">
                  <c:v>-1.549463719192488</c:v>
                </c:pt>
                <c:pt idx="160" formatCode="0.00">
                  <c:v>-0.81853679779453614</c:v>
                </c:pt>
                <c:pt idx="161" formatCode="0.00">
                  <c:v>-1.5992013601016026</c:v>
                </c:pt>
                <c:pt idx="162" formatCode="0.00">
                  <c:v>2.6575085618809737</c:v>
                </c:pt>
                <c:pt idx="163" formatCode="0.00">
                  <c:v>2.0305310838328694</c:v>
                </c:pt>
                <c:pt idx="164" formatCode="0.00">
                  <c:v>1.3162686661722773</c:v>
                </c:pt>
                <c:pt idx="165" formatCode="0.00">
                  <c:v>-0.8989318740986505</c:v>
                </c:pt>
                <c:pt idx="166" formatCode="0.00">
                  <c:v>3.4223193109322665</c:v>
                </c:pt>
                <c:pt idx="167" formatCode="0.00">
                  <c:v>1.0448175894371161</c:v>
                </c:pt>
                <c:pt idx="168" formatCode="0.00">
                  <c:v>-6.2088132632613053</c:v>
                </c:pt>
                <c:pt idx="169" formatCode="0.00">
                  <c:v>-3.3780635177847955</c:v>
                </c:pt>
                <c:pt idx="170" formatCode="0.00">
                  <c:v>0.13640640751742694</c:v>
                </c:pt>
                <c:pt idx="171" formatCode="0.00">
                  <c:v>-0.85310377280902117</c:v>
                </c:pt>
                <c:pt idx="172" formatCode="0.00">
                  <c:v>-4.3824879367946323E-2</c:v>
                </c:pt>
                <c:pt idx="173" formatCode="0.00">
                  <c:v>3.1435238837180748</c:v>
                </c:pt>
                <c:pt idx="174" formatCode="0.00">
                  <c:v>4.3554361654470881</c:v>
                </c:pt>
                <c:pt idx="175" formatCode="0.00">
                  <c:v>2.9740530344754461</c:v>
                </c:pt>
                <c:pt idx="176" formatCode="0.00">
                  <c:v>-0.15162437707914478</c:v>
                </c:pt>
                <c:pt idx="177" formatCode="0.00">
                  <c:v>-6.124264690548813</c:v>
                </c:pt>
                <c:pt idx="178" formatCode="0.00">
                  <c:v>-3.3709516870110008</c:v>
                </c:pt>
                <c:pt idx="179" formatCode="0.00">
                  <c:v>2.9610262726169765</c:v>
                </c:pt>
                <c:pt idx="180" formatCode="0.00">
                  <c:v>9.6035773312826223</c:v>
                </c:pt>
                <c:pt idx="181" formatCode="0.00">
                  <c:v>-0.81262478681369998</c:v>
                </c:pt>
                <c:pt idx="182" formatCode="0.00">
                  <c:v>-1.1154779916063831</c:v>
                </c:pt>
                <c:pt idx="183" formatCode="0.00">
                  <c:v>0.29076865258272733</c:v>
                </c:pt>
                <c:pt idx="184" formatCode="0.00">
                  <c:v>-2.704447264195835</c:v>
                </c:pt>
                <c:pt idx="185" formatCode="0.00">
                  <c:v>0.17645898034001561</c:v>
                </c:pt>
                <c:pt idx="186" formatCode="0.00">
                  <c:v>7.9639202642738383E-2</c:v>
                </c:pt>
                <c:pt idx="187" formatCode="0.00">
                  <c:v>5.2300647506645532</c:v>
                </c:pt>
                <c:pt idx="188" formatCode="0.00">
                  <c:v>-3.2713476849774281</c:v>
                </c:pt>
                <c:pt idx="189" formatCode="0.00">
                  <c:v>-3.3191383205359841</c:v>
                </c:pt>
                <c:pt idx="190" formatCode="0.00">
                  <c:v>-3.0882994774361237</c:v>
                </c:pt>
                <c:pt idx="191" formatCode="0.00">
                  <c:v>0.10814222696151887</c:v>
                </c:pt>
                <c:pt idx="192" formatCode="0.00">
                  <c:v>-5.7999048077336681</c:v>
                </c:pt>
                <c:pt idx="193" formatCode="0.00">
                  <c:v>-0.90626124514844264</c:v>
                </c:pt>
                <c:pt idx="194" formatCode="0.00">
                  <c:v>2.6908653714305046</c:v>
                </c:pt>
                <c:pt idx="195" formatCode="0.00">
                  <c:v>1.0050946052550671</c:v>
                </c:pt>
                <c:pt idx="196" formatCode="0.00">
                  <c:v>-0.30909246826470849</c:v>
                </c:pt>
                <c:pt idx="197" formatCode="0.00">
                  <c:v>2.5959636853073675</c:v>
                </c:pt>
                <c:pt idx="198" formatCode="0.00">
                  <c:v>3.684866085924881</c:v>
                </c:pt>
                <c:pt idx="199" formatCode="0.00">
                  <c:v>0.51797751306034456</c:v>
                </c:pt>
                <c:pt idx="200" formatCode="0.00">
                  <c:v>2.3471218893857042</c:v>
                </c:pt>
                <c:pt idx="201" formatCode="0.00">
                  <c:v>4.9655952407551069</c:v>
                </c:pt>
                <c:pt idx="202" formatCode="0.00">
                  <c:v>3.5918995616802647</c:v>
                </c:pt>
                <c:pt idx="203" formatCode="0.00">
                  <c:v>1.8962089938881945</c:v>
                </c:pt>
                <c:pt idx="204" formatCode="0.00">
                  <c:v>-4.2624884056809265</c:v>
                </c:pt>
                <c:pt idx="205" formatCode="0.00">
                  <c:v>-1.4625102414543107</c:v>
                </c:pt>
                <c:pt idx="206" formatCode="0.00">
                  <c:v>0.82858901508072336</c:v>
                </c:pt>
                <c:pt idx="207" formatCode="0.00">
                  <c:v>1.2494557968019819</c:v>
                </c:pt>
                <c:pt idx="208" formatCode="0.00">
                  <c:v>1.7643119991650735</c:v>
                </c:pt>
                <c:pt idx="209" formatCode="0.00">
                  <c:v>-3.5145923982705938</c:v>
                </c:pt>
                <c:pt idx="210" formatCode="0.00">
                  <c:v>-4.3818234088317354</c:v>
                </c:pt>
                <c:pt idx="211" formatCode="0.00">
                  <c:v>-1.8323579625276523</c:v>
                </c:pt>
                <c:pt idx="212" formatCode="0.00">
                  <c:v>-1.8830075468432312</c:v>
                </c:pt>
                <c:pt idx="213" formatCode="0.00">
                  <c:v>1.0285354762887664</c:v>
                </c:pt>
                <c:pt idx="214" formatCode="0.00">
                  <c:v>1.2906683590140346</c:v>
                </c:pt>
                <c:pt idx="215" formatCode="0.00">
                  <c:v>3.5946770617937887</c:v>
                </c:pt>
                <c:pt idx="216" formatCode="0.00">
                  <c:v>-1.3042076728982011</c:v>
                </c:pt>
                <c:pt idx="217" formatCode="0.00">
                  <c:v>-2.9332224069380004</c:v>
                </c:pt>
                <c:pt idx="218" formatCode="0.00">
                  <c:v>-2.3356355787911127</c:v>
                </c:pt>
                <c:pt idx="219" formatCode="0.00">
                  <c:v>0.45242618926104683</c:v>
                </c:pt>
                <c:pt idx="220" formatCode="0.00">
                  <c:v>4.1927908563316407</c:v>
                </c:pt>
                <c:pt idx="221" formatCode="0.00">
                  <c:v>-2.5058303533004391</c:v>
                </c:pt>
                <c:pt idx="222" formatCode="0.00">
                  <c:v>1.9255573374599635</c:v>
                </c:pt>
                <c:pt idx="223" formatCode="0.00">
                  <c:v>0.79413605999022252</c:v>
                </c:pt>
                <c:pt idx="224" formatCode="0.00">
                  <c:v>0.67415108173040039</c:v>
                </c:pt>
                <c:pt idx="225" formatCode="0.00">
                  <c:v>2.5183530090546924</c:v>
                </c:pt>
                <c:pt idx="226" formatCode="0.00">
                  <c:v>3.2421159339773737</c:v>
                </c:pt>
                <c:pt idx="227" formatCode="0.00">
                  <c:v>5.3032012619733848</c:v>
                </c:pt>
                <c:pt idx="228" formatCode="0.00">
                  <c:v>3.7700482287375792</c:v>
                </c:pt>
                <c:pt idx="229" formatCode="0.00">
                  <c:v>1.995348058871997</c:v>
                </c:pt>
                <c:pt idx="230" formatCode="0.00">
                  <c:v>2.4912220645400396</c:v>
                </c:pt>
                <c:pt idx="231" formatCode="0.00">
                  <c:v>4.5983250151684842</c:v>
                </c:pt>
                <c:pt idx="232" formatCode="0.00">
                  <c:v>6.8225160470434218</c:v>
                </c:pt>
                <c:pt idx="233" formatCode="0.00">
                  <c:v>3.8351339050946365</c:v>
                </c:pt>
                <c:pt idx="234" formatCode="0.00">
                  <c:v>0.35674262893644482</c:v>
                </c:pt>
                <c:pt idx="235" formatCode="0.00">
                  <c:v>0.36595606563787442</c:v>
                </c:pt>
                <c:pt idx="236" formatCode="0.00">
                  <c:v>3.8557972911877414</c:v>
                </c:pt>
                <c:pt idx="237" formatCode="0.00">
                  <c:v>3.0663908182916089</c:v>
                </c:pt>
                <c:pt idx="238" formatCode="0.00">
                  <c:v>-0.67732313397635835</c:v>
                </c:pt>
                <c:pt idx="239" formatCode="0.00">
                  <c:v>1.0623393016442151</c:v>
                </c:pt>
                <c:pt idx="240" formatCode="0.00">
                  <c:v>0.77586156217239477</c:v>
                </c:pt>
                <c:pt idx="241" formatCode="0.00">
                  <c:v>3.2552025001922402</c:v>
                </c:pt>
                <c:pt idx="242" formatCode="0.00">
                  <c:v>4.0962511111202957</c:v>
                </c:pt>
                <c:pt idx="243" formatCode="0.00">
                  <c:v>-3.5486650690097576</c:v>
                </c:pt>
                <c:pt idx="244" formatCode="0.00">
                  <c:v>-0.64730222910347379</c:v>
                </c:pt>
                <c:pt idx="245" formatCode="0.00">
                  <c:v>4.2626072436073343</c:v>
                </c:pt>
                <c:pt idx="246" formatCode="0.00">
                  <c:v>3.4112156189662812</c:v>
                </c:pt>
                <c:pt idx="247" formatCode="0.00">
                  <c:v>5.0485181836087918</c:v>
                </c:pt>
                <c:pt idx="248" formatCode="0.00">
                  <c:v>5.7353068209299352</c:v>
                </c:pt>
                <c:pt idx="249" formatCode="0.00">
                  <c:v>-2.0155090245985718</c:v>
                </c:pt>
                <c:pt idx="250" formatCode="0.00">
                  <c:v>-4.6606810929381481</c:v>
                </c:pt>
                <c:pt idx="251" formatCode="0.00">
                  <c:v>-3.7091163936491398</c:v>
                </c:pt>
                <c:pt idx="252" formatCode="0.00">
                  <c:v>-7.9312670544074138</c:v>
                </c:pt>
                <c:pt idx="253" formatCode="0.00">
                  <c:v>-5.1802009008430616</c:v>
                </c:pt>
                <c:pt idx="254" formatCode="0.00">
                  <c:v>-0.37222750386581538</c:v>
                </c:pt>
                <c:pt idx="255" formatCode="0.00">
                  <c:v>-3.6340397247617489</c:v>
                </c:pt>
                <c:pt idx="256" formatCode="0.00">
                  <c:v>-1.6004595659317999</c:v>
                </c:pt>
                <c:pt idx="257" formatCode="0.00">
                  <c:v>-9.1520321486951275</c:v>
                </c:pt>
                <c:pt idx="258" formatCode="0.00">
                  <c:v>-7.6654448354495059</c:v>
                </c:pt>
                <c:pt idx="259" formatCode="0.00">
                  <c:v>-4.5222107743087463</c:v>
                </c:pt>
                <c:pt idx="260" formatCode="0.00">
                  <c:v>4.5305262054714035</c:v>
                </c:pt>
                <c:pt idx="261" formatCode="0.00">
                  <c:v>-8.2728994696509801</c:v>
                </c:pt>
                <c:pt idx="262" formatCode="0.00">
                  <c:v>0.25086044149190911</c:v>
                </c:pt>
                <c:pt idx="263" formatCode="0.00">
                  <c:v>-8.3153380054833406</c:v>
                </c:pt>
                <c:pt idx="264" formatCode="0.00">
                  <c:v>0.61765708970210653</c:v>
                </c:pt>
                <c:pt idx="265" formatCode="0.00">
                  <c:v>-0.46933744183300519</c:v>
                </c:pt>
                <c:pt idx="266" formatCode="0.00">
                  <c:v>2.1794920038113332</c:v>
                </c:pt>
                <c:pt idx="267" formatCode="0.00">
                  <c:v>6.5664781731846062</c:v>
                </c:pt>
                <c:pt idx="268" formatCode="0.00">
                  <c:v>12.417570778789724</c:v>
                </c:pt>
                <c:pt idx="269" formatCode="0.00">
                  <c:v>8.8180024384962223</c:v>
                </c:pt>
                <c:pt idx="270" formatCode="0.00">
                  <c:v>-0.86827275742564325</c:v>
                </c:pt>
                <c:pt idx="271" formatCode="0.00">
                  <c:v>-2.3483573957550448</c:v>
                </c:pt>
                <c:pt idx="272" formatCode="0.00">
                  <c:v>-8.8431029860892068</c:v>
                </c:pt>
                <c:pt idx="273" formatCode="0.00">
                  <c:v>3.9880710946612794</c:v>
                </c:pt>
                <c:pt idx="274" formatCode="0.00">
                  <c:v>-0.32180306678222337</c:v>
                </c:pt>
                <c:pt idx="275" formatCode="0.00">
                  <c:v>0.56118003826588847</c:v>
                </c:pt>
                <c:pt idx="276" formatCode="0.00">
                  <c:v>-5.5449329111103225</c:v>
                </c:pt>
                <c:pt idx="277" formatCode="0.00">
                  <c:v>-1.6147460842023804</c:v>
                </c:pt>
                <c:pt idx="278" formatCode="0.00">
                  <c:v>7.928624281694141</c:v>
                </c:pt>
                <c:pt idx="279" formatCode="0.00">
                  <c:v>5.7772223084051859</c:v>
                </c:pt>
                <c:pt idx="280" formatCode="0.00">
                  <c:v>9.1837445887491072</c:v>
                </c:pt>
                <c:pt idx="281" formatCode="0.00">
                  <c:v>6.0779149999898436</c:v>
                </c:pt>
                <c:pt idx="282" formatCode="0.00">
                  <c:v>0.5133626630648962</c:v>
                </c:pt>
                <c:pt idx="283" formatCode="0.00">
                  <c:v>1.3134613860731292</c:v>
                </c:pt>
                <c:pt idx="284" formatCode="0.00">
                  <c:v>1.3949601668456921</c:v>
                </c:pt>
                <c:pt idx="285" formatCode="0.00">
                  <c:v>-1.3506955361972075</c:v>
                </c:pt>
                <c:pt idx="286" formatCode="0.00">
                  <c:v>2.4685266043698846</c:v>
                </c:pt>
                <c:pt idx="287" formatCode="0.00">
                  <c:v>2.1370567301346455E-3</c:v>
                </c:pt>
                <c:pt idx="288" formatCode="0.00">
                  <c:v>-6.9655165728795794</c:v>
                </c:pt>
                <c:pt idx="289" formatCode="0.00">
                  <c:v>-8.455570809202527</c:v>
                </c:pt>
                <c:pt idx="290" formatCode="0.00">
                  <c:v>5.6943713422872975</c:v>
                </c:pt>
                <c:pt idx="291" formatCode="0.00">
                  <c:v>4.6381836606599336E-3</c:v>
                </c:pt>
                <c:pt idx="292" formatCode="0.00">
                  <c:v>-2.3674519476312526</c:v>
                </c:pt>
                <c:pt idx="293" formatCode="0.00">
                  <c:v>0.62647852691029016</c:v>
                </c:pt>
                <c:pt idx="294" formatCode="0.00">
                  <c:v>0.85286769742859292</c:v>
                </c:pt>
                <c:pt idx="295" formatCode="0.00">
                  <c:v>3.4182377391994976</c:v>
                </c:pt>
                <c:pt idx="296" formatCode="0.00">
                  <c:v>-9.1219305245649025</c:v>
                </c:pt>
                <c:pt idx="297" formatCode="0.00">
                  <c:v>-8.1755598821401634</c:v>
                </c:pt>
                <c:pt idx="298" formatCode="0.00">
                  <c:v>-6.8653878249747606</c:v>
                </c:pt>
                <c:pt idx="299" formatCode="0.00">
                  <c:v>-10.389339274464305</c:v>
                </c:pt>
                <c:pt idx="300" formatCode="0.00">
                  <c:v>-1.7620231071701369</c:v>
                </c:pt>
                <c:pt idx="301" formatCode="0.00">
                  <c:v>-0.57933443966715004</c:v>
                </c:pt>
                <c:pt idx="302" formatCode="0.00">
                  <c:v>-1.2832666290842383</c:v>
                </c:pt>
                <c:pt idx="303" formatCode="0.00">
                  <c:v>1.7610444682543971</c:v>
                </c:pt>
                <c:pt idx="304" formatCode="0.00">
                  <c:v>-1.7860726691517641</c:v>
                </c:pt>
                <c:pt idx="305" formatCode="0.00">
                  <c:v>6.4937531539969484</c:v>
                </c:pt>
                <c:pt idx="306" formatCode="0.00">
                  <c:v>4.7673071506675058</c:v>
                </c:pt>
                <c:pt idx="307" formatCode="0.00">
                  <c:v>1.7271068656084196</c:v>
                </c:pt>
                <c:pt idx="308" formatCode="0.00">
                  <c:v>-3.5630844614493355</c:v>
                </c:pt>
                <c:pt idx="309" formatCode="0.00">
                  <c:v>0.32878087997161742</c:v>
                </c:pt>
                <c:pt idx="310" formatCode="0.00">
                  <c:v>-6.6862259352181184</c:v>
                </c:pt>
                <c:pt idx="311" formatCode="0.00">
                  <c:v>2.6939206514578302</c:v>
                </c:pt>
                <c:pt idx="312" formatCode="0.00">
                  <c:v>-0.26065867964896938</c:v>
                </c:pt>
                <c:pt idx="313" formatCode="0.00">
                  <c:v>2.2131965854630948</c:v>
                </c:pt>
                <c:pt idx="314" formatCode="0.00">
                  <c:v>-19.756631891738152</c:v>
                </c:pt>
                <c:pt idx="315" formatCode="0.00">
                  <c:v>-27.578748372364345</c:v>
                </c:pt>
                <c:pt idx="316" formatCode="0.00">
                  <c:v>-19.884038785663932</c:v>
                </c:pt>
                <c:pt idx="317" formatCode="0.00">
                  <c:v>-15.338292250025575</c:v>
                </c:pt>
                <c:pt idx="318" formatCode="0.00">
                  <c:v>21.744409082512334</c:v>
                </c:pt>
                <c:pt idx="319" formatCode="0.00">
                  <c:v>2.8558520005177854</c:v>
                </c:pt>
                <c:pt idx="320" formatCode="0.00">
                  <c:v>5.5270378206949715</c:v>
                </c:pt>
                <c:pt idx="321" formatCode="0.00">
                  <c:v>6.4856279201898133</c:v>
                </c:pt>
                <c:pt idx="322" formatCode="0.00">
                  <c:v>3.4874307502657018</c:v>
                </c:pt>
                <c:pt idx="323" formatCode="0.00">
                  <c:v>-9.713585918423405</c:v>
                </c:pt>
                <c:pt idx="324" formatCode="0.00">
                  <c:v>-0.45239500215495809</c:v>
                </c:pt>
                <c:pt idx="325" formatCode="0.00">
                  <c:v>-4.4616866266622424</c:v>
                </c:pt>
                <c:pt idx="326" formatCode="0.00">
                  <c:v>4.4945296341616938</c:v>
                </c:pt>
                <c:pt idx="327" formatCode="0.00">
                  <c:v>5.2320520810550306</c:v>
                </c:pt>
                <c:pt idx="328" formatCode="0.00">
                  <c:v>6.2764475316537869</c:v>
                </c:pt>
                <c:pt idx="329" formatCode="0.00">
                  <c:v>1.7090617541891504</c:v>
                </c:pt>
                <c:pt idx="330" formatCode="0.00">
                  <c:v>-0.1538996921638045</c:v>
                </c:pt>
                <c:pt idx="331" formatCode="0.00">
                  <c:v>0.48076478461820216</c:v>
                </c:pt>
                <c:pt idx="332" formatCode="0.00">
                  <c:v>-0.31811353205958426</c:v>
                </c:pt>
                <c:pt idx="333" formatCode="0.00">
                  <c:v>2.6108809114475662E-3</c:v>
                </c:pt>
                <c:pt idx="334" formatCode="0.00">
                  <c:v>-7.8355975889743945</c:v>
                </c:pt>
                <c:pt idx="335" formatCode="0.00">
                  <c:v>-11.831464266081952</c:v>
                </c:pt>
                <c:pt idx="336" formatCode="0.00">
                  <c:v>-5.2273829197086457</c:v>
                </c:pt>
                <c:pt idx="337" formatCode="0.00">
                  <c:v>-3.5266911743265439</c:v>
                </c:pt>
                <c:pt idx="338" formatCode="0.00">
                  <c:v>0.52193731763415485</c:v>
                </c:pt>
                <c:pt idx="339" formatCode="0.00">
                  <c:v>-0.2057866714146428</c:v>
                </c:pt>
                <c:pt idx="340" formatCode="0.00">
                  <c:v>13.382854918264457</c:v>
                </c:pt>
                <c:pt idx="341" formatCode="0.00">
                  <c:v>1.1541395352310815</c:v>
                </c:pt>
                <c:pt idx="342" formatCode="0.00">
                  <c:v>-0.29716601819472999</c:v>
                </c:pt>
                <c:pt idx="343" formatCode="0.00">
                  <c:v>-1.173574926254247</c:v>
                </c:pt>
                <c:pt idx="344" formatCode="0.00">
                  <c:v>-1.0599446678230322</c:v>
                </c:pt>
                <c:pt idx="345" formatCode="0.00">
                  <c:v>-3.1475624948617735</c:v>
                </c:pt>
                <c:pt idx="346" formatCode="0.00">
                  <c:v>-0.94951957556142474</c:v>
                </c:pt>
                <c:pt idx="347" formatCode="0.00">
                  <c:v>-4.8664444774012452</c:v>
                </c:pt>
                <c:pt idx="348" formatCode="0.00">
                  <c:v>-0.35384838222083204</c:v>
                </c:pt>
                <c:pt idx="349" formatCode="0.00">
                  <c:v>-5.6835098512920865</c:v>
                </c:pt>
                <c:pt idx="350" formatCode="0.00">
                  <c:v>2.3724844815166648</c:v>
                </c:pt>
                <c:pt idx="351" formatCode="0.00">
                  <c:v>0.48092219968202699</c:v>
                </c:pt>
                <c:pt idx="352" formatCode="0.00">
                  <c:v>-3.303209170157686</c:v>
                </c:pt>
                <c:pt idx="353" formatCode="0.00">
                  <c:v>-0.43961621173679077</c:v>
                </c:pt>
                <c:pt idx="354" formatCode="0.00">
                  <c:v>-1.6240522231781256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72-4013-A958-2D65A456F4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5811359"/>
        <c:axId val="805813759"/>
      </c:lineChart>
      <c:catAx>
        <c:axId val="8058113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813759"/>
        <c:crosses val="autoZero"/>
        <c:auto val="1"/>
        <c:lblAlgn val="ctr"/>
        <c:lblOffset val="100"/>
        <c:noMultiLvlLbl val="0"/>
      </c:catAx>
      <c:valAx>
        <c:axId val="805813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8113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 error and 5-roll SD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'ME SD Error'!$B$1</c:f>
              <c:strCache>
                <c:ptCount val="1"/>
                <c:pt idx="0">
                  <c:v>Mean 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'ME SD Error'!$B$2:$B$327</c:f>
              <c:numCache>
                <c:formatCode>General</c:formatCode>
                <c:ptCount val="326"/>
                <c:pt idx="0">
                  <c:v>-9.0351066004405595E-3</c:v>
                </c:pt>
                <c:pt idx="1">
                  <c:v>-9.0351066004405595E-3</c:v>
                </c:pt>
                <c:pt idx="2">
                  <c:v>-9.0351066004405595E-3</c:v>
                </c:pt>
                <c:pt idx="3">
                  <c:v>-9.0351066004405595E-3</c:v>
                </c:pt>
                <c:pt idx="4">
                  <c:v>-9.0351066004405595E-3</c:v>
                </c:pt>
                <c:pt idx="5">
                  <c:v>-9.0351066004405595E-3</c:v>
                </c:pt>
                <c:pt idx="6">
                  <c:v>-9.0351066004405595E-3</c:v>
                </c:pt>
                <c:pt idx="7">
                  <c:v>-9.0351066004405595E-3</c:v>
                </c:pt>
                <c:pt idx="8">
                  <c:v>-9.0351066004405595E-3</c:v>
                </c:pt>
                <c:pt idx="9">
                  <c:v>-9.0351066004405595E-3</c:v>
                </c:pt>
                <c:pt idx="10">
                  <c:v>-9.0351066004405595E-3</c:v>
                </c:pt>
                <c:pt idx="11">
                  <c:v>-9.0351066004405595E-3</c:v>
                </c:pt>
                <c:pt idx="12">
                  <c:v>-9.0351066004405595E-3</c:v>
                </c:pt>
                <c:pt idx="13">
                  <c:v>-9.0351066004405595E-3</c:v>
                </c:pt>
                <c:pt idx="14">
                  <c:v>-9.0351066004405595E-3</c:v>
                </c:pt>
                <c:pt idx="15">
                  <c:v>-9.0351066004405595E-3</c:v>
                </c:pt>
                <c:pt idx="16">
                  <c:v>-9.0351066004405595E-3</c:v>
                </c:pt>
                <c:pt idx="17">
                  <c:v>-9.0351066004405595E-3</c:v>
                </c:pt>
                <c:pt idx="18">
                  <c:v>-9.0351066004405595E-3</c:v>
                </c:pt>
                <c:pt idx="19">
                  <c:v>-9.0351066004405595E-3</c:v>
                </c:pt>
                <c:pt idx="20">
                  <c:v>-9.0351066004405595E-3</c:v>
                </c:pt>
                <c:pt idx="21">
                  <c:v>-9.0351066004405595E-3</c:v>
                </c:pt>
                <c:pt idx="22">
                  <c:v>-9.0351066004405595E-3</c:v>
                </c:pt>
                <c:pt idx="23">
                  <c:v>-9.0351066004405595E-3</c:v>
                </c:pt>
                <c:pt idx="24">
                  <c:v>-9.0351066004405595E-3</c:v>
                </c:pt>
                <c:pt idx="25">
                  <c:v>-9.0351066004405595E-3</c:v>
                </c:pt>
                <c:pt idx="26">
                  <c:v>-9.0351066004405595E-3</c:v>
                </c:pt>
                <c:pt idx="27">
                  <c:v>-9.0351066004405595E-3</c:v>
                </c:pt>
                <c:pt idx="28">
                  <c:v>-9.0351066004405595E-3</c:v>
                </c:pt>
                <c:pt idx="29">
                  <c:v>-9.0351066004405595E-3</c:v>
                </c:pt>
                <c:pt idx="30">
                  <c:v>-9.0351066004405595E-3</c:v>
                </c:pt>
                <c:pt idx="31">
                  <c:v>-9.0351066004405595E-3</c:v>
                </c:pt>
                <c:pt idx="32">
                  <c:v>-9.0351066004405595E-3</c:v>
                </c:pt>
                <c:pt idx="33">
                  <c:v>-9.0351066004405595E-3</c:v>
                </c:pt>
                <c:pt idx="34">
                  <c:v>-9.0351066004405595E-3</c:v>
                </c:pt>
                <c:pt idx="35">
                  <c:v>-9.0351066004405595E-3</c:v>
                </c:pt>
                <c:pt idx="36">
                  <c:v>-9.0351066004405595E-3</c:v>
                </c:pt>
                <c:pt idx="37">
                  <c:v>-9.0351066004405595E-3</c:v>
                </c:pt>
                <c:pt idx="38">
                  <c:v>-9.0351066004405595E-3</c:v>
                </c:pt>
                <c:pt idx="39">
                  <c:v>-9.0351066004405595E-3</c:v>
                </c:pt>
                <c:pt idx="40">
                  <c:v>-9.0351066004405595E-3</c:v>
                </c:pt>
                <c:pt idx="41">
                  <c:v>-9.0351066004405595E-3</c:v>
                </c:pt>
                <c:pt idx="42">
                  <c:v>-9.0351066004405595E-3</c:v>
                </c:pt>
                <c:pt idx="43">
                  <c:v>-9.0351066004405595E-3</c:v>
                </c:pt>
                <c:pt idx="44">
                  <c:v>-9.0351066004405595E-3</c:v>
                </c:pt>
                <c:pt idx="45">
                  <c:v>-9.0351066004405595E-3</c:v>
                </c:pt>
                <c:pt idx="46">
                  <c:v>-9.0351066004405595E-3</c:v>
                </c:pt>
                <c:pt idx="47">
                  <c:v>-9.0351066004405595E-3</c:v>
                </c:pt>
                <c:pt idx="48">
                  <c:v>-9.0351066004405595E-3</c:v>
                </c:pt>
                <c:pt idx="49">
                  <c:v>-9.0351066004405595E-3</c:v>
                </c:pt>
                <c:pt idx="50">
                  <c:v>-9.0351066004405595E-3</c:v>
                </c:pt>
                <c:pt idx="51">
                  <c:v>-9.0351066004405595E-3</c:v>
                </c:pt>
                <c:pt idx="52">
                  <c:v>-9.0351066004405595E-3</c:v>
                </c:pt>
                <c:pt idx="53">
                  <c:v>-9.0351066004405595E-3</c:v>
                </c:pt>
                <c:pt idx="54">
                  <c:v>-9.0351066004405595E-3</c:v>
                </c:pt>
                <c:pt idx="55">
                  <c:v>-9.0351066004405595E-3</c:v>
                </c:pt>
                <c:pt idx="56">
                  <c:v>-9.0351066004405595E-3</c:v>
                </c:pt>
                <c:pt idx="57">
                  <c:v>-9.0351066004405595E-3</c:v>
                </c:pt>
                <c:pt idx="58">
                  <c:v>-9.0351066004405595E-3</c:v>
                </c:pt>
                <c:pt idx="59">
                  <c:v>-9.0351066004405595E-3</c:v>
                </c:pt>
                <c:pt idx="60">
                  <c:v>-9.0351066004405595E-3</c:v>
                </c:pt>
                <c:pt idx="61">
                  <c:v>-9.0351066004405595E-3</c:v>
                </c:pt>
                <c:pt idx="62">
                  <c:v>-9.0351066004405595E-3</c:v>
                </c:pt>
                <c:pt idx="63">
                  <c:v>-9.0351066004405595E-3</c:v>
                </c:pt>
                <c:pt idx="64">
                  <c:v>-9.0351066004405595E-3</c:v>
                </c:pt>
                <c:pt idx="65">
                  <c:v>-9.0351066004405595E-3</c:v>
                </c:pt>
                <c:pt idx="66">
                  <c:v>-9.0351066004405595E-3</c:v>
                </c:pt>
                <c:pt idx="67">
                  <c:v>-9.0351066004405595E-3</c:v>
                </c:pt>
                <c:pt idx="68">
                  <c:v>-9.0351066004405595E-3</c:v>
                </c:pt>
                <c:pt idx="69">
                  <c:v>-9.0351066004405595E-3</c:v>
                </c:pt>
                <c:pt idx="70">
                  <c:v>-9.0351066004405595E-3</c:v>
                </c:pt>
                <c:pt idx="71">
                  <c:v>-9.0351066004405595E-3</c:v>
                </c:pt>
                <c:pt idx="72">
                  <c:v>-9.0351066004405595E-3</c:v>
                </c:pt>
                <c:pt idx="73">
                  <c:v>-9.0351066004405595E-3</c:v>
                </c:pt>
                <c:pt idx="74">
                  <c:v>-9.0351066004405595E-3</c:v>
                </c:pt>
                <c:pt idx="75">
                  <c:v>-9.0351066004405595E-3</c:v>
                </c:pt>
                <c:pt idx="76">
                  <c:v>-9.0351066004405595E-3</c:v>
                </c:pt>
                <c:pt idx="77">
                  <c:v>-9.0351066004405595E-3</c:v>
                </c:pt>
                <c:pt idx="78">
                  <c:v>-9.0351066004405595E-3</c:v>
                </c:pt>
                <c:pt idx="79">
                  <c:v>-9.0351066004405595E-3</c:v>
                </c:pt>
                <c:pt idx="80">
                  <c:v>-9.0351066004405595E-3</c:v>
                </c:pt>
                <c:pt idx="81">
                  <c:v>-9.0351066004405595E-3</c:v>
                </c:pt>
                <c:pt idx="82">
                  <c:v>-9.0351066004405595E-3</c:v>
                </c:pt>
                <c:pt idx="83">
                  <c:v>-9.0351066004405595E-3</c:v>
                </c:pt>
                <c:pt idx="84">
                  <c:v>-9.0351066004405595E-3</c:v>
                </c:pt>
                <c:pt idx="85">
                  <c:v>-9.0351066004405595E-3</c:v>
                </c:pt>
                <c:pt idx="86">
                  <c:v>-9.0351066004405595E-3</c:v>
                </c:pt>
                <c:pt idx="87">
                  <c:v>-9.0351066004405595E-3</c:v>
                </c:pt>
                <c:pt idx="88">
                  <c:v>-9.0351066004405595E-3</c:v>
                </c:pt>
                <c:pt idx="89">
                  <c:v>-9.0351066004405595E-3</c:v>
                </c:pt>
                <c:pt idx="90">
                  <c:v>-9.0351066004405595E-3</c:v>
                </c:pt>
                <c:pt idx="91">
                  <c:v>-9.0351066004405595E-3</c:v>
                </c:pt>
                <c:pt idx="92">
                  <c:v>-9.0351066004405595E-3</c:v>
                </c:pt>
                <c:pt idx="93">
                  <c:v>-9.0351066004405595E-3</c:v>
                </c:pt>
                <c:pt idx="94">
                  <c:v>-9.0351066004405595E-3</c:v>
                </c:pt>
                <c:pt idx="95">
                  <c:v>-9.0351066004405595E-3</c:v>
                </c:pt>
                <c:pt idx="96">
                  <c:v>-9.0351066004405595E-3</c:v>
                </c:pt>
                <c:pt idx="97">
                  <c:v>-9.0351066004405595E-3</c:v>
                </c:pt>
                <c:pt idx="98">
                  <c:v>-9.0351066004405595E-3</c:v>
                </c:pt>
                <c:pt idx="99">
                  <c:v>-9.0351066004405595E-3</c:v>
                </c:pt>
                <c:pt idx="100">
                  <c:v>-9.0351066004405595E-3</c:v>
                </c:pt>
                <c:pt idx="101">
                  <c:v>-9.0351066004405595E-3</c:v>
                </c:pt>
                <c:pt idx="102">
                  <c:v>-9.0351066004405595E-3</c:v>
                </c:pt>
                <c:pt idx="103">
                  <c:v>-9.0351066004405595E-3</c:v>
                </c:pt>
                <c:pt idx="104">
                  <c:v>-9.0351066004405595E-3</c:v>
                </c:pt>
                <c:pt idx="105">
                  <c:v>-9.0351066004405595E-3</c:v>
                </c:pt>
                <c:pt idx="106">
                  <c:v>-9.0351066004405595E-3</c:v>
                </c:pt>
                <c:pt idx="107">
                  <c:v>-9.0351066004405595E-3</c:v>
                </c:pt>
                <c:pt idx="108">
                  <c:v>-9.0351066004405595E-3</c:v>
                </c:pt>
                <c:pt idx="109">
                  <c:v>-9.0351066004405595E-3</c:v>
                </c:pt>
                <c:pt idx="110">
                  <c:v>-9.0351066004405595E-3</c:v>
                </c:pt>
                <c:pt idx="111">
                  <c:v>-9.0351066004405595E-3</c:v>
                </c:pt>
                <c:pt idx="112">
                  <c:v>-9.0351066004405595E-3</c:v>
                </c:pt>
                <c:pt idx="113">
                  <c:v>-9.0351066004405595E-3</c:v>
                </c:pt>
                <c:pt idx="114">
                  <c:v>-9.0351066004405595E-3</c:v>
                </c:pt>
                <c:pt idx="115">
                  <c:v>-9.0351066004405595E-3</c:v>
                </c:pt>
                <c:pt idx="116">
                  <c:v>-9.0351066004405595E-3</c:v>
                </c:pt>
                <c:pt idx="117">
                  <c:v>-9.0351066004405595E-3</c:v>
                </c:pt>
                <c:pt idx="118">
                  <c:v>-9.0351066004405595E-3</c:v>
                </c:pt>
                <c:pt idx="119">
                  <c:v>-9.0351066004405595E-3</c:v>
                </c:pt>
                <c:pt idx="120">
                  <c:v>-9.0351066004405595E-3</c:v>
                </c:pt>
                <c:pt idx="121">
                  <c:v>-9.0351066004405595E-3</c:v>
                </c:pt>
                <c:pt idx="122">
                  <c:v>-9.0351066004405595E-3</c:v>
                </c:pt>
                <c:pt idx="123">
                  <c:v>-9.0351066004405595E-3</c:v>
                </c:pt>
                <c:pt idx="124">
                  <c:v>-9.0351066004405595E-3</c:v>
                </c:pt>
                <c:pt idx="125">
                  <c:v>-9.0351066004405595E-3</c:v>
                </c:pt>
                <c:pt idx="126">
                  <c:v>-9.0351066004405595E-3</c:v>
                </c:pt>
                <c:pt idx="127">
                  <c:v>-9.0351066004405595E-3</c:v>
                </c:pt>
                <c:pt idx="128">
                  <c:v>-9.0351066004405595E-3</c:v>
                </c:pt>
                <c:pt idx="129">
                  <c:v>-9.0351066004405595E-3</c:v>
                </c:pt>
                <c:pt idx="130">
                  <c:v>-9.0351066004405595E-3</c:v>
                </c:pt>
                <c:pt idx="131">
                  <c:v>-9.0351066004405595E-3</c:v>
                </c:pt>
                <c:pt idx="132">
                  <c:v>-9.0351066004405595E-3</c:v>
                </c:pt>
                <c:pt idx="133">
                  <c:v>-9.0351066004405595E-3</c:v>
                </c:pt>
                <c:pt idx="134">
                  <c:v>-9.0351066004405595E-3</c:v>
                </c:pt>
                <c:pt idx="135">
                  <c:v>-9.0351066004405595E-3</c:v>
                </c:pt>
                <c:pt idx="136">
                  <c:v>-9.0351066004405595E-3</c:v>
                </c:pt>
                <c:pt idx="137">
                  <c:v>-9.0351066004405595E-3</c:v>
                </c:pt>
                <c:pt idx="138">
                  <c:v>-9.0351066004405595E-3</c:v>
                </c:pt>
                <c:pt idx="139">
                  <c:v>-9.0351066004405595E-3</c:v>
                </c:pt>
                <c:pt idx="140">
                  <c:v>-9.0351066004405595E-3</c:v>
                </c:pt>
                <c:pt idx="141">
                  <c:v>-9.0351066004405595E-3</c:v>
                </c:pt>
                <c:pt idx="142">
                  <c:v>-9.0351066004405595E-3</c:v>
                </c:pt>
                <c:pt idx="143">
                  <c:v>-9.0351066004405595E-3</c:v>
                </c:pt>
                <c:pt idx="144">
                  <c:v>-9.0351066004405595E-3</c:v>
                </c:pt>
                <c:pt idx="145">
                  <c:v>-9.0351066004405595E-3</c:v>
                </c:pt>
                <c:pt idx="146">
                  <c:v>-9.0351066004405595E-3</c:v>
                </c:pt>
                <c:pt idx="147">
                  <c:v>-9.0351066004405595E-3</c:v>
                </c:pt>
                <c:pt idx="148">
                  <c:v>-9.0351066004405595E-3</c:v>
                </c:pt>
                <c:pt idx="149">
                  <c:v>-9.0351066004405595E-3</c:v>
                </c:pt>
                <c:pt idx="150">
                  <c:v>-9.0351066004405595E-3</c:v>
                </c:pt>
                <c:pt idx="151">
                  <c:v>-9.0351066004405595E-3</c:v>
                </c:pt>
                <c:pt idx="152">
                  <c:v>-9.0351066004405595E-3</c:v>
                </c:pt>
                <c:pt idx="153">
                  <c:v>-9.0351066004405595E-3</c:v>
                </c:pt>
                <c:pt idx="154">
                  <c:v>-9.0351066004405595E-3</c:v>
                </c:pt>
                <c:pt idx="155">
                  <c:v>-9.0351066004405595E-3</c:v>
                </c:pt>
                <c:pt idx="156">
                  <c:v>-9.0351066004405595E-3</c:v>
                </c:pt>
                <c:pt idx="157">
                  <c:v>-9.0351066004405595E-3</c:v>
                </c:pt>
                <c:pt idx="158">
                  <c:v>-9.0351066004405595E-3</c:v>
                </c:pt>
                <c:pt idx="159">
                  <c:v>-9.0351066004405595E-3</c:v>
                </c:pt>
                <c:pt idx="160">
                  <c:v>-9.0351066004405595E-3</c:v>
                </c:pt>
                <c:pt idx="161">
                  <c:v>-9.0351066004405595E-3</c:v>
                </c:pt>
                <c:pt idx="162">
                  <c:v>-9.0351066004405595E-3</c:v>
                </c:pt>
                <c:pt idx="163">
                  <c:v>-9.0351066004405595E-3</c:v>
                </c:pt>
                <c:pt idx="164">
                  <c:v>-9.0351066004405595E-3</c:v>
                </c:pt>
                <c:pt idx="165">
                  <c:v>-9.0351066004405595E-3</c:v>
                </c:pt>
                <c:pt idx="166">
                  <c:v>-9.0351066004405595E-3</c:v>
                </c:pt>
                <c:pt idx="167">
                  <c:v>-9.0351066004405595E-3</c:v>
                </c:pt>
                <c:pt idx="168">
                  <c:v>-9.0351066004405595E-3</c:v>
                </c:pt>
                <c:pt idx="169">
                  <c:v>-9.0351066004405595E-3</c:v>
                </c:pt>
                <c:pt idx="170">
                  <c:v>-9.0351066004405595E-3</c:v>
                </c:pt>
                <c:pt idx="171">
                  <c:v>-9.0351066004405595E-3</c:v>
                </c:pt>
                <c:pt idx="172">
                  <c:v>-9.0351066004405595E-3</c:v>
                </c:pt>
                <c:pt idx="173">
                  <c:v>-9.0351066004405595E-3</c:v>
                </c:pt>
                <c:pt idx="174">
                  <c:v>-9.0351066004405595E-3</c:v>
                </c:pt>
                <c:pt idx="175">
                  <c:v>-9.0351066004405595E-3</c:v>
                </c:pt>
                <c:pt idx="176">
                  <c:v>-9.0351066004405595E-3</c:v>
                </c:pt>
                <c:pt idx="177">
                  <c:v>-9.0351066004405595E-3</c:v>
                </c:pt>
                <c:pt idx="178">
                  <c:v>-9.0351066004405595E-3</c:v>
                </c:pt>
                <c:pt idx="179">
                  <c:v>-9.0351066004405595E-3</c:v>
                </c:pt>
                <c:pt idx="180">
                  <c:v>-9.0351066004405595E-3</c:v>
                </c:pt>
                <c:pt idx="181">
                  <c:v>-9.0351066004405595E-3</c:v>
                </c:pt>
                <c:pt idx="182">
                  <c:v>-9.0351066004405595E-3</c:v>
                </c:pt>
                <c:pt idx="183">
                  <c:v>-9.0351066004405595E-3</c:v>
                </c:pt>
                <c:pt idx="184">
                  <c:v>-9.0351066004405595E-3</c:v>
                </c:pt>
                <c:pt idx="185">
                  <c:v>-9.0351066004405595E-3</c:v>
                </c:pt>
                <c:pt idx="186">
                  <c:v>-9.0351066004405595E-3</c:v>
                </c:pt>
                <c:pt idx="187">
                  <c:v>-9.0351066004405595E-3</c:v>
                </c:pt>
                <c:pt idx="188">
                  <c:v>-9.0351066004405595E-3</c:v>
                </c:pt>
                <c:pt idx="189">
                  <c:v>-9.0351066004405595E-3</c:v>
                </c:pt>
                <c:pt idx="190">
                  <c:v>-9.0351066004405595E-3</c:v>
                </c:pt>
                <c:pt idx="191">
                  <c:v>-9.0351066004405595E-3</c:v>
                </c:pt>
                <c:pt idx="192">
                  <c:v>-9.0351066004405595E-3</c:v>
                </c:pt>
                <c:pt idx="193">
                  <c:v>-9.0351066004405595E-3</c:v>
                </c:pt>
                <c:pt idx="194">
                  <c:v>-9.0351066004405595E-3</c:v>
                </c:pt>
                <c:pt idx="195">
                  <c:v>-9.0351066004405595E-3</c:v>
                </c:pt>
                <c:pt idx="196">
                  <c:v>-9.0351066004405595E-3</c:v>
                </c:pt>
                <c:pt idx="197">
                  <c:v>-9.0351066004405595E-3</c:v>
                </c:pt>
                <c:pt idx="198">
                  <c:v>-9.0351066004405595E-3</c:v>
                </c:pt>
                <c:pt idx="199">
                  <c:v>-9.0351066004405595E-3</c:v>
                </c:pt>
                <c:pt idx="200">
                  <c:v>-9.0351066004405595E-3</c:v>
                </c:pt>
                <c:pt idx="201">
                  <c:v>-9.0351066004405595E-3</c:v>
                </c:pt>
                <c:pt idx="202">
                  <c:v>-9.0351066004405595E-3</c:v>
                </c:pt>
                <c:pt idx="203">
                  <c:v>-9.0351066004405595E-3</c:v>
                </c:pt>
                <c:pt idx="204">
                  <c:v>-9.0351066004405595E-3</c:v>
                </c:pt>
                <c:pt idx="205">
                  <c:v>-9.0351066004405595E-3</c:v>
                </c:pt>
                <c:pt idx="206">
                  <c:v>-9.0351066004405595E-3</c:v>
                </c:pt>
                <c:pt idx="207">
                  <c:v>-9.0351066004405595E-3</c:v>
                </c:pt>
                <c:pt idx="208">
                  <c:v>-9.0351066004405595E-3</c:v>
                </c:pt>
                <c:pt idx="209">
                  <c:v>-9.0351066004405595E-3</c:v>
                </c:pt>
                <c:pt idx="210">
                  <c:v>-9.0351066004405595E-3</c:v>
                </c:pt>
                <c:pt idx="211">
                  <c:v>-9.0351066004405595E-3</c:v>
                </c:pt>
                <c:pt idx="212">
                  <c:v>-9.0351066004405595E-3</c:v>
                </c:pt>
                <c:pt idx="213">
                  <c:v>-9.0351066004405595E-3</c:v>
                </c:pt>
                <c:pt idx="214">
                  <c:v>-9.0351066004405595E-3</c:v>
                </c:pt>
                <c:pt idx="215">
                  <c:v>-9.0351066004405595E-3</c:v>
                </c:pt>
                <c:pt idx="216">
                  <c:v>-9.0351066004405595E-3</c:v>
                </c:pt>
                <c:pt idx="217">
                  <c:v>-9.0351066004405595E-3</c:v>
                </c:pt>
                <c:pt idx="218">
                  <c:v>-9.0351066004405595E-3</c:v>
                </c:pt>
                <c:pt idx="219">
                  <c:v>-9.0351066004405595E-3</c:v>
                </c:pt>
                <c:pt idx="220">
                  <c:v>-9.0351066004405595E-3</c:v>
                </c:pt>
                <c:pt idx="221">
                  <c:v>-9.0351066004405595E-3</c:v>
                </c:pt>
                <c:pt idx="222">
                  <c:v>-9.0351066004405595E-3</c:v>
                </c:pt>
                <c:pt idx="223">
                  <c:v>-9.0351066004405595E-3</c:v>
                </c:pt>
                <c:pt idx="224">
                  <c:v>-9.0351066004405595E-3</c:v>
                </c:pt>
                <c:pt idx="225">
                  <c:v>-9.0351066004405595E-3</c:v>
                </c:pt>
                <c:pt idx="226">
                  <c:v>-9.0351066004405595E-3</c:v>
                </c:pt>
                <c:pt idx="227">
                  <c:v>-9.0351066004405595E-3</c:v>
                </c:pt>
                <c:pt idx="228">
                  <c:v>-9.0351066004405595E-3</c:v>
                </c:pt>
                <c:pt idx="229">
                  <c:v>-9.0351066004405595E-3</c:v>
                </c:pt>
                <c:pt idx="230">
                  <c:v>-9.0351066004405595E-3</c:v>
                </c:pt>
                <c:pt idx="231">
                  <c:v>-9.0351066004405595E-3</c:v>
                </c:pt>
                <c:pt idx="232">
                  <c:v>-9.0351066004405595E-3</c:v>
                </c:pt>
                <c:pt idx="233">
                  <c:v>-9.0351066004405595E-3</c:v>
                </c:pt>
                <c:pt idx="234">
                  <c:v>-9.0351066004405595E-3</c:v>
                </c:pt>
                <c:pt idx="235">
                  <c:v>-9.0351066004405595E-3</c:v>
                </c:pt>
                <c:pt idx="236">
                  <c:v>-9.0351066004405595E-3</c:v>
                </c:pt>
                <c:pt idx="237">
                  <c:v>-9.0351066004405595E-3</c:v>
                </c:pt>
                <c:pt idx="238">
                  <c:v>-9.0351066004405595E-3</c:v>
                </c:pt>
                <c:pt idx="239">
                  <c:v>-9.0351066004405595E-3</c:v>
                </c:pt>
                <c:pt idx="240">
                  <c:v>-9.0351066004405595E-3</c:v>
                </c:pt>
                <c:pt idx="241">
                  <c:v>-9.0351066004405595E-3</c:v>
                </c:pt>
                <c:pt idx="242">
                  <c:v>-9.0351066004405595E-3</c:v>
                </c:pt>
                <c:pt idx="243">
                  <c:v>-9.0351066004405595E-3</c:v>
                </c:pt>
                <c:pt idx="244">
                  <c:v>-9.0351066004405595E-3</c:v>
                </c:pt>
                <c:pt idx="245">
                  <c:v>-9.0351066004405595E-3</c:v>
                </c:pt>
                <c:pt idx="246">
                  <c:v>-9.0351066004405595E-3</c:v>
                </c:pt>
                <c:pt idx="247">
                  <c:v>-9.0351066004405595E-3</c:v>
                </c:pt>
                <c:pt idx="248">
                  <c:v>-9.0351066004405595E-3</c:v>
                </c:pt>
                <c:pt idx="249">
                  <c:v>-9.0351066004405595E-3</c:v>
                </c:pt>
                <c:pt idx="250">
                  <c:v>-9.0351066004405595E-3</c:v>
                </c:pt>
                <c:pt idx="251">
                  <c:v>-9.0351066004405595E-3</c:v>
                </c:pt>
                <c:pt idx="252">
                  <c:v>-9.0351066004405595E-3</c:v>
                </c:pt>
                <c:pt idx="253">
                  <c:v>-9.0351066004405595E-3</c:v>
                </c:pt>
                <c:pt idx="254">
                  <c:v>-9.0351066004405595E-3</c:v>
                </c:pt>
                <c:pt idx="255">
                  <c:v>-9.0351066004405595E-3</c:v>
                </c:pt>
                <c:pt idx="256">
                  <c:v>-9.0351066004405595E-3</c:v>
                </c:pt>
                <c:pt idx="257">
                  <c:v>-9.0351066004405595E-3</c:v>
                </c:pt>
                <c:pt idx="258">
                  <c:v>-9.0351066004405595E-3</c:v>
                </c:pt>
                <c:pt idx="259">
                  <c:v>-9.0351066004405595E-3</c:v>
                </c:pt>
                <c:pt idx="260">
                  <c:v>-9.0351066004405595E-3</c:v>
                </c:pt>
                <c:pt idx="261">
                  <c:v>-9.0351066004405595E-3</c:v>
                </c:pt>
                <c:pt idx="262">
                  <c:v>-9.0351066004405595E-3</c:v>
                </c:pt>
                <c:pt idx="263">
                  <c:v>-9.0351066004405595E-3</c:v>
                </c:pt>
                <c:pt idx="264">
                  <c:v>-9.0351066004405595E-3</c:v>
                </c:pt>
                <c:pt idx="265">
                  <c:v>-9.0351066004405595E-3</c:v>
                </c:pt>
                <c:pt idx="266">
                  <c:v>-9.0351066004405595E-3</c:v>
                </c:pt>
                <c:pt idx="267">
                  <c:v>-9.0351066004405595E-3</c:v>
                </c:pt>
                <c:pt idx="268">
                  <c:v>-9.0351066004405595E-3</c:v>
                </c:pt>
                <c:pt idx="269">
                  <c:v>-9.0351066004405595E-3</c:v>
                </c:pt>
                <c:pt idx="270">
                  <c:v>-9.0351066004405595E-3</c:v>
                </c:pt>
                <c:pt idx="271">
                  <c:v>-9.0351066004405595E-3</c:v>
                </c:pt>
                <c:pt idx="272">
                  <c:v>-9.0351066004405595E-3</c:v>
                </c:pt>
                <c:pt idx="273">
                  <c:v>-9.0351066004405595E-3</c:v>
                </c:pt>
                <c:pt idx="274">
                  <c:v>-9.0351066004405595E-3</c:v>
                </c:pt>
                <c:pt idx="275">
                  <c:v>-9.0351066004405595E-3</c:v>
                </c:pt>
                <c:pt idx="276">
                  <c:v>-9.0351066004405595E-3</c:v>
                </c:pt>
                <c:pt idx="277">
                  <c:v>-9.0351066004405595E-3</c:v>
                </c:pt>
                <c:pt idx="278">
                  <c:v>-9.0351066004405595E-3</c:v>
                </c:pt>
                <c:pt idx="279">
                  <c:v>-9.0351066004405595E-3</c:v>
                </c:pt>
                <c:pt idx="280">
                  <c:v>-9.0351066004405595E-3</c:v>
                </c:pt>
                <c:pt idx="281">
                  <c:v>-9.0351066004405595E-3</c:v>
                </c:pt>
                <c:pt idx="282">
                  <c:v>-9.0351066004405595E-3</c:v>
                </c:pt>
                <c:pt idx="283">
                  <c:v>-9.0351066004405595E-3</c:v>
                </c:pt>
                <c:pt idx="284">
                  <c:v>-9.0351066004405595E-3</c:v>
                </c:pt>
                <c:pt idx="285">
                  <c:v>-9.0351066004405595E-3</c:v>
                </c:pt>
                <c:pt idx="286">
                  <c:v>-9.0351066004405595E-3</c:v>
                </c:pt>
                <c:pt idx="287">
                  <c:v>-9.0351066004405595E-3</c:v>
                </c:pt>
                <c:pt idx="288">
                  <c:v>-9.0351066004405595E-3</c:v>
                </c:pt>
                <c:pt idx="289">
                  <c:v>-9.0351066004405595E-3</c:v>
                </c:pt>
                <c:pt idx="290">
                  <c:v>-9.0351066004405595E-3</c:v>
                </c:pt>
                <c:pt idx="291">
                  <c:v>-9.0351066004405595E-3</c:v>
                </c:pt>
                <c:pt idx="292">
                  <c:v>-9.0351066004405595E-3</c:v>
                </c:pt>
                <c:pt idx="293">
                  <c:v>-9.0351066004405595E-3</c:v>
                </c:pt>
                <c:pt idx="294">
                  <c:v>-9.0351066004405595E-3</c:v>
                </c:pt>
                <c:pt idx="295">
                  <c:v>-9.0351066004405595E-3</c:v>
                </c:pt>
                <c:pt idx="296">
                  <c:v>-9.0351066004405595E-3</c:v>
                </c:pt>
                <c:pt idx="297">
                  <c:v>-9.0351066004405595E-3</c:v>
                </c:pt>
                <c:pt idx="298">
                  <c:v>-9.0351066004405595E-3</c:v>
                </c:pt>
                <c:pt idx="299">
                  <c:v>-9.0351066004405595E-3</c:v>
                </c:pt>
                <c:pt idx="300">
                  <c:v>-9.0351066004405595E-3</c:v>
                </c:pt>
                <c:pt idx="301">
                  <c:v>-9.0351066004405595E-3</c:v>
                </c:pt>
                <c:pt idx="302">
                  <c:v>-9.0351066004405595E-3</c:v>
                </c:pt>
                <c:pt idx="303">
                  <c:v>-9.0351066004405595E-3</c:v>
                </c:pt>
                <c:pt idx="304">
                  <c:v>-9.0351066004405595E-3</c:v>
                </c:pt>
                <c:pt idx="305">
                  <c:v>-9.0351066004405595E-3</c:v>
                </c:pt>
                <c:pt idx="306">
                  <c:v>-9.0351066004405595E-3</c:v>
                </c:pt>
                <c:pt idx="307">
                  <c:v>-9.0351066004405595E-3</c:v>
                </c:pt>
                <c:pt idx="308">
                  <c:v>-9.0351066004405595E-3</c:v>
                </c:pt>
                <c:pt idx="309">
                  <c:v>-9.0351066004405595E-3</c:v>
                </c:pt>
                <c:pt idx="310">
                  <c:v>-9.0351066004405595E-3</c:v>
                </c:pt>
                <c:pt idx="311">
                  <c:v>-9.0351066004405595E-3</c:v>
                </c:pt>
                <c:pt idx="312">
                  <c:v>-9.0351066004405595E-3</c:v>
                </c:pt>
                <c:pt idx="313">
                  <c:v>-9.0351066004405595E-3</c:v>
                </c:pt>
                <c:pt idx="314">
                  <c:v>-9.0351066004405595E-3</c:v>
                </c:pt>
                <c:pt idx="315">
                  <c:v>-9.0351066004405595E-3</c:v>
                </c:pt>
                <c:pt idx="316">
                  <c:v>-9.0351066004405595E-3</c:v>
                </c:pt>
                <c:pt idx="317">
                  <c:v>-9.0351066004405595E-3</c:v>
                </c:pt>
                <c:pt idx="318">
                  <c:v>-9.0351066004405595E-3</c:v>
                </c:pt>
                <c:pt idx="319">
                  <c:v>-9.0351066004405595E-3</c:v>
                </c:pt>
                <c:pt idx="320">
                  <c:v>-9.0351066004405595E-3</c:v>
                </c:pt>
                <c:pt idx="321">
                  <c:v>-9.0351066004405595E-3</c:v>
                </c:pt>
                <c:pt idx="322">
                  <c:v>-9.0351066004405595E-3</c:v>
                </c:pt>
                <c:pt idx="323">
                  <c:v>-9.0351066004405595E-3</c:v>
                </c:pt>
                <c:pt idx="324">
                  <c:v>-9.0351066004405595E-3</c:v>
                </c:pt>
                <c:pt idx="325">
                  <c:v>-9.0351066004405595E-3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AF-4903-9276-DC6703EE0AD8}"/>
            </c:ext>
          </c:extLst>
        </c:ser>
        <c:ser>
          <c:idx val="1"/>
          <c:order val="1"/>
          <c:tx>
            <c:strRef>
              <c:f>'ME SD Error'!$C$1</c:f>
              <c:strCache>
                <c:ptCount val="1"/>
                <c:pt idx="0">
                  <c:v>5-roll SD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'ME SD Error'!$C$4:$C$325</c:f>
              <c:numCache>
                <c:formatCode>General</c:formatCode>
                <c:ptCount val="322"/>
                <c:pt idx="0">
                  <c:v>0.85887166657731995</c:v>
                </c:pt>
                <c:pt idx="1">
                  <c:v>0.76184731088215574</c:v>
                </c:pt>
                <c:pt idx="2">
                  <c:v>1.6225829296951728</c:v>
                </c:pt>
                <c:pt idx="3">
                  <c:v>1.6376585939865431</c:v>
                </c:pt>
                <c:pt idx="4">
                  <c:v>1.7813659760931402</c:v>
                </c:pt>
                <c:pt idx="5">
                  <c:v>1.8348053640424558</c:v>
                </c:pt>
                <c:pt idx="6">
                  <c:v>1.7844713156890619</c:v>
                </c:pt>
                <c:pt idx="7">
                  <c:v>1.3411064956807761</c:v>
                </c:pt>
                <c:pt idx="8">
                  <c:v>1.3219725265754207</c:v>
                </c:pt>
                <c:pt idx="9">
                  <c:v>2.2940723787374231</c:v>
                </c:pt>
                <c:pt idx="10">
                  <c:v>3.2344429626187887</c:v>
                </c:pt>
                <c:pt idx="11">
                  <c:v>2.8616882146285332</c:v>
                </c:pt>
                <c:pt idx="12">
                  <c:v>3.1414354677365584</c:v>
                </c:pt>
                <c:pt idx="13">
                  <c:v>4.0522002213032069</c:v>
                </c:pt>
                <c:pt idx="14">
                  <c:v>4.7615073788463889</c:v>
                </c:pt>
                <c:pt idx="15">
                  <c:v>3.1819943987391301</c:v>
                </c:pt>
                <c:pt idx="16">
                  <c:v>1.9309719646982271</c:v>
                </c:pt>
                <c:pt idx="17">
                  <c:v>1.7105121296850372</c:v>
                </c:pt>
                <c:pt idx="18">
                  <c:v>1.733215444192705</c:v>
                </c:pt>
                <c:pt idx="19">
                  <c:v>1.377994597763518</c:v>
                </c:pt>
                <c:pt idx="20">
                  <c:v>1.7359553462954138</c:v>
                </c:pt>
                <c:pt idx="21">
                  <c:v>1.9145528256181286</c:v>
                </c:pt>
                <c:pt idx="22">
                  <c:v>3.7213512434787459</c:v>
                </c:pt>
                <c:pt idx="23">
                  <c:v>4.0182191638990625</c:v>
                </c:pt>
                <c:pt idx="24">
                  <c:v>4.1071429665392181</c:v>
                </c:pt>
                <c:pt idx="25">
                  <c:v>3.6952335178979916</c:v>
                </c:pt>
                <c:pt idx="26">
                  <c:v>2.9046033337686161</c:v>
                </c:pt>
                <c:pt idx="27">
                  <c:v>2.3630062002188335</c:v>
                </c:pt>
                <c:pt idx="28">
                  <c:v>2.3606766998132422</c:v>
                </c:pt>
                <c:pt idx="29">
                  <c:v>2.428224396696105</c:v>
                </c:pt>
                <c:pt idx="30">
                  <c:v>2.3838286073468953</c:v>
                </c:pt>
                <c:pt idx="31">
                  <c:v>0.76270011308199082</c:v>
                </c:pt>
                <c:pt idx="32">
                  <c:v>0.93049157232921997</c:v>
                </c:pt>
                <c:pt idx="33">
                  <c:v>0.85061122270330913</c:v>
                </c:pt>
                <c:pt idx="34">
                  <c:v>0.91052224479157595</c:v>
                </c:pt>
                <c:pt idx="35">
                  <c:v>0.90459777009429188</c:v>
                </c:pt>
                <c:pt idx="36">
                  <c:v>3.2035363241414703</c:v>
                </c:pt>
                <c:pt idx="37">
                  <c:v>3.8131293903471315</c:v>
                </c:pt>
                <c:pt idx="38">
                  <c:v>4.0865438894830008</c:v>
                </c:pt>
                <c:pt idx="39">
                  <c:v>4.8843339586637198</c:v>
                </c:pt>
                <c:pt idx="40">
                  <c:v>4.9401698517765738</c:v>
                </c:pt>
                <c:pt idx="41">
                  <c:v>3.9545808441362773</c:v>
                </c:pt>
                <c:pt idx="42">
                  <c:v>0.92168526618101698</c:v>
                </c:pt>
                <c:pt idx="43">
                  <c:v>0.90093334653453105</c:v>
                </c:pt>
                <c:pt idx="44">
                  <c:v>0.74325910443980725</c:v>
                </c:pt>
                <c:pt idx="45">
                  <c:v>1.8354898226419745</c:v>
                </c:pt>
                <c:pt idx="46">
                  <c:v>2.1692001931042268</c:v>
                </c:pt>
                <c:pt idx="47">
                  <c:v>1.828486773558236</c:v>
                </c:pt>
                <c:pt idx="48">
                  <c:v>2.2167485363443848</c:v>
                </c:pt>
                <c:pt idx="49">
                  <c:v>2.5890481998651409</c:v>
                </c:pt>
                <c:pt idx="50">
                  <c:v>2.6777698838670521</c:v>
                </c:pt>
                <c:pt idx="51">
                  <c:v>3.1734736825164931</c:v>
                </c:pt>
                <c:pt idx="52">
                  <c:v>5.7945399979238168</c:v>
                </c:pt>
                <c:pt idx="53">
                  <c:v>6.0590259708114482</c:v>
                </c:pt>
                <c:pt idx="54">
                  <c:v>4.7447832020702565</c:v>
                </c:pt>
                <c:pt idx="55">
                  <c:v>3.975585742113195</c:v>
                </c:pt>
                <c:pt idx="56">
                  <c:v>4.2023376054758037</c:v>
                </c:pt>
                <c:pt idx="57">
                  <c:v>2.7458128427103228</c:v>
                </c:pt>
                <c:pt idx="58">
                  <c:v>1.8800545098931734</c:v>
                </c:pt>
                <c:pt idx="59">
                  <c:v>1.7095395327799867</c:v>
                </c:pt>
                <c:pt idx="60">
                  <c:v>1.6475028839501671</c:v>
                </c:pt>
                <c:pt idx="61">
                  <c:v>1.8346089730720745</c:v>
                </c:pt>
                <c:pt idx="62">
                  <c:v>1.6471048299699853</c:v>
                </c:pt>
                <c:pt idx="63">
                  <c:v>1.1658037887721722</c:v>
                </c:pt>
                <c:pt idx="64">
                  <c:v>1.1137506940758855</c:v>
                </c:pt>
                <c:pt idx="65">
                  <c:v>1.0634144867565376</c:v>
                </c:pt>
                <c:pt idx="66">
                  <c:v>2.7092059532033215</c:v>
                </c:pt>
                <c:pt idx="67">
                  <c:v>2.7357144940897049</c:v>
                </c:pt>
                <c:pt idx="68">
                  <c:v>2.8083806456699643</c:v>
                </c:pt>
                <c:pt idx="69">
                  <c:v>2.561178732867964</c:v>
                </c:pt>
                <c:pt idx="70">
                  <c:v>2.5505366845515334</c:v>
                </c:pt>
                <c:pt idx="71">
                  <c:v>0.7608172939418103</c:v>
                </c:pt>
                <c:pt idx="72">
                  <c:v>1.3349664067251961</c:v>
                </c:pt>
                <c:pt idx="73">
                  <c:v>1.3224153989411906</c:v>
                </c:pt>
                <c:pt idx="74">
                  <c:v>1.2976686812582718</c:v>
                </c:pt>
                <c:pt idx="75">
                  <c:v>1.4677091692996442</c:v>
                </c:pt>
                <c:pt idx="76">
                  <c:v>1.4383898120593728</c:v>
                </c:pt>
                <c:pt idx="77">
                  <c:v>1.7754998221335201</c:v>
                </c:pt>
                <c:pt idx="78">
                  <c:v>6.3226713923324596</c:v>
                </c:pt>
                <c:pt idx="79">
                  <c:v>8.2682734883041533</c:v>
                </c:pt>
                <c:pt idx="80">
                  <c:v>7.4288463424497859</c:v>
                </c:pt>
                <c:pt idx="81">
                  <c:v>8.0976379903795195</c:v>
                </c:pt>
                <c:pt idx="82">
                  <c:v>6.9886118053868884</c:v>
                </c:pt>
                <c:pt idx="83">
                  <c:v>6.8645742844591515</c:v>
                </c:pt>
                <c:pt idx="84">
                  <c:v>4.5174267793320269</c:v>
                </c:pt>
                <c:pt idx="85">
                  <c:v>3.6233454205422517</c:v>
                </c:pt>
                <c:pt idx="86">
                  <c:v>3.5871951546763423</c:v>
                </c:pt>
                <c:pt idx="87">
                  <c:v>2.2785724196884991</c:v>
                </c:pt>
                <c:pt idx="88">
                  <c:v>3.8041270226341277</c:v>
                </c:pt>
                <c:pt idx="89">
                  <c:v>3.1906225086570252</c:v>
                </c:pt>
                <c:pt idx="90">
                  <c:v>2.8574850137049492</c:v>
                </c:pt>
                <c:pt idx="91">
                  <c:v>3.3085139167977706</c:v>
                </c:pt>
                <c:pt idx="92">
                  <c:v>3.970773516871565</c:v>
                </c:pt>
                <c:pt idx="93">
                  <c:v>4.5279007483505502</c:v>
                </c:pt>
                <c:pt idx="94">
                  <c:v>4.433549830590966</c:v>
                </c:pt>
                <c:pt idx="95">
                  <c:v>1.1137170871896902</c:v>
                </c:pt>
                <c:pt idx="96">
                  <c:v>1.4835993480991099</c:v>
                </c:pt>
                <c:pt idx="97">
                  <c:v>1.498823720909277</c:v>
                </c:pt>
                <c:pt idx="98">
                  <c:v>4.0365279107936818</c:v>
                </c:pt>
                <c:pt idx="99">
                  <c:v>3.7117370746855469</c:v>
                </c:pt>
                <c:pt idx="100">
                  <c:v>3.4108595719770314</c:v>
                </c:pt>
                <c:pt idx="101">
                  <c:v>3.2889868728496396</c:v>
                </c:pt>
                <c:pt idx="102">
                  <c:v>3.6542946317378848</c:v>
                </c:pt>
                <c:pt idx="103">
                  <c:v>5.0503555010367585</c:v>
                </c:pt>
                <c:pt idx="104">
                  <c:v>5.1882562211891905</c:v>
                </c:pt>
                <c:pt idx="105">
                  <c:v>3.8170308954405128</c:v>
                </c:pt>
                <c:pt idx="106">
                  <c:v>3.1568846098667396</c:v>
                </c:pt>
                <c:pt idx="107">
                  <c:v>3.4455744354887199</c:v>
                </c:pt>
                <c:pt idx="108">
                  <c:v>3.2657678578401037</c:v>
                </c:pt>
                <c:pt idx="109">
                  <c:v>3.6013473298586263</c:v>
                </c:pt>
                <c:pt idx="110">
                  <c:v>4.0006622565388037</c:v>
                </c:pt>
                <c:pt idx="111">
                  <c:v>3.9908075888645587</c:v>
                </c:pt>
                <c:pt idx="112">
                  <c:v>3.5587832614940629</c:v>
                </c:pt>
                <c:pt idx="113">
                  <c:v>2.5064668885967549</c:v>
                </c:pt>
                <c:pt idx="114">
                  <c:v>2.5223509449337724</c:v>
                </c:pt>
                <c:pt idx="115">
                  <c:v>5.1220744024916858</c:v>
                </c:pt>
                <c:pt idx="116">
                  <c:v>5.1955225085428474</c:v>
                </c:pt>
                <c:pt idx="117">
                  <c:v>5.096129855544957</c:v>
                </c:pt>
                <c:pt idx="118">
                  <c:v>6.2507886502685084</c:v>
                </c:pt>
                <c:pt idx="119">
                  <c:v>7.0534231733382562</c:v>
                </c:pt>
                <c:pt idx="120">
                  <c:v>5.0916768069712894</c:v>
                </c:pt>
                <c:pt idx="121">
                  <c:v>1.5587788442011852</c:v>
                </c:pt>
                <c:pt idx="122">
                  <c:v>2.0245662859766695</c:v>
                </c:pt>
                <c:pt idx="123">
                  <c:v>2.0406487157982793</c:v>
                </c:pt>
                <c:pt idx="124">
                  <c:v>1.9247416230362153</c:v>
                </c:pt>
                <c:pt idx="125">
                  <c:v>2.3381656936626882</c:v>
                </c:pt>
                <c:pt idx="126">
                  <c:v>1.5912188200229775</c:v>
                </c:pt>
                <c:pt idx="127">
                  <c:v>1.6696799333936179</c:v>
                </c:pt>
                <c:pt idx="128">
                  <c:v>1.1622002193804786</c:v>
                </c:pt>
                <c:pt idx="129">
                  <c:v>1.7633509131910257</c:v>
                </c:pt>
                <c:pt idx="130">
                  <c:v>2.0438794067737471</c:v>
                </c:pt>
                <c:pt idx="131">
                  <c:v>1.8420587549007035</c:v>
                </c:pt>
                <c:pt idx="132">
                  <c:v>1.8590886349077969</c:v>
                </c:pt>
                <c:pt idx="133">
                  <c:v>1.6503030376367998</c:v>
                </c:pt>
                <c:pt idx="134">
                  <c:v>1.5735432348860321</c:v>
                </c:pt>
                <c:pt idx="135">
                  <c:v>3.658658977524313</c:v>
                </c:pt>
                <c:pt idx="136">
                  <c:v>3.7525919410901687</c:v>
                </c:pt>
                <c:pt idx="137">
                  <c:v>3.8018572019634367</c:v>
                </c:pt>
                <c:pt idx="138">
                  <c:v>2.9433737964552757</c:v>
                </c:pt>
                <c:pt idx="139">
                  <c:v>2.7062545761646151</c:v>
                </c:pt>
                <c:pt idx="140">
                  <c:v>2.3368429175085836</c:v>
                </c:pt>
                <c:pt idx="141">
                  <c:v>2.2648714734503534</c:v>
                </c:pt>
                <c:pt idx="142">
                  <c:v>2.2408695918209713</c:v>
                </c:pt>
                <c:pt idx="143">
                  <c:v>2.0368974555701089</c:v>
                </c:pt>
                <c:pt idx="144">
                  <c:v>4.2338810800828055</c:v>
                </c:pt>
                <c:pt idx="145">
                  <c:v>4.348382320625614</c:v>
                </c:pt>
                <c:pt idx="146">
                  <c:v>3.992184760819943</c:v>
                </c:pt>
                <c:pt idx="147">
                  <c:v>6.0865965318053208</c:v>
                </c:pt>
                <c:pt idx="148">
                  <c:v>6.1136746544850498</c:v>
                </c:pt>
                <c:pt idx="149">
                  <c:v>5.0918242987758786</c:v>
                </c:pt>
                <c:pt idx="150">
                  <c:v>4.4470362911449888</c:v>
                </c:pt>
                <c:pt idx="151">
                  <c:v>4.8988424617581598</c:v>
                </c:pt>
                <c:pt idx="152">
                  <c:v>1.2108248453479491</c:v>
                </c:pt>
                <c:pt idx="153">
                  <c:v>1.2784532112853224</c:v>
                </c:pt>
                <c:pt idx="154">
                  <c:v>2.8679961167510322</c:v>
                </c:pt>
                <c:pt idx="155">
                  <c:v>3.367449340717021</c:v>
                </c:pt>
                <c:pt idx="156">
                  <c:v>3.4951947888469155</c:v>
                </c:pt>
                <c:pt idx="157">
                  <c:v>3.7012880712462484</c:v>
                </c:pt>
                <c:pt idx="158">
                  <c:v>3.703145156971662</c:v>
                </c:pt>
                <c:pt idx="159">
                  <c:v>2.1009420204623965</c:v>
                </c:pt>
                <c:pt idx="160">
                  <c:v>2.3020516071298136</c:v>
                </c:pt>
                <c:pt idx="161">
                  <c:v>3.2195870751739464</c:v>
                </c:pt>
                <c:pt idx="162">
                  <c:v>3.2030640276207261</c:v>
                </c:pt>
                <c:pt idx="163">
                  <c:v>3.186030697607614</c:v>
                </c:pt>
                <c:pt idx="164">
                  <c:v>1.6395528489456028</c:v>
                </c:pt>
                <c:pt idx="165">
                  <c:v>1.5788366884391625</c:v>
                </c:pt>
                <c:pt idx="166">
                  <c:v>1.6168554278174203</c:v>
                </c:pt>
                <c:pt idx="167">
                  <c:v>1.6257420580009496</c:v>
                </c:pt>
                <c:pt idx="168">
                  <c:v>1.6526236133405738</c:v>
                </c:pt>
                <c:pt idx="169">
                  <c:v>1.6783419800073416</c:v>
                </c:pt>
                <c:pt idx="170">
                  <c:v>1.6921632045158697</c:v>
                </c:pt>
                <c:pt idx="171">
                  <c:v>3.54441938035712</c:v>
                </c:pt>
                <c:pt idx="172">
                  <c:v>3.7745893896569118</c:v>
                </c:pt>
                <c:pt idx="173">
                  <c:v>3.0586611800475447</c:v>
                </c:pt>
                <c:pt idx="174">
                  <c:v>2.526758308959689</c:v>
                </c:pt>
                <c:pt idx="175">
                  <c:v>2.4979677706486778</c:v>
                </c:pt>
                <c:pt idx="176">
                  <c:v>2.2132703567160825</c:v>
                </c:pt>
                <c:pt idx="177">
                  <c:v>2.8994031117603076</c:v>
                </c:pt>
                <c:pt idx="178">
                  <c:v>2.7643239403288047</c:v>
                </c:pt>
                <c:pt idx="179">
                  <c:v>2.354477419503481</c:v>
                </c:pt>
                <c:pt idx="180">
                  <c:v>2.0683843912400897</c:v>
                </c:pt>
                <c:pt idx="181">
                  <c:v>2.3532061759328911</c:v>
                </c:pt>
                <c:pt idx="182">
                  <c:v>2.3228200726608526</c:v>
                </c:pt>
                <c:pt idx="183">
                  <c:v>2.2025636852218788</c:v>
                </c:pt>
                <c:pt idx="184">
                  <c:v>2.519328635351195</c:v>
                </c:pt>
                <c:pt idx="185">
                  <c:v>2.7284516200054703</c:v>
                </c:pt>
                <c:pt idx="186">
                  <c:v>2.627272364922717</c:v>
                </c:pt>
                <c:pt idx="187">
                  <c:v>2.8635995471711895</c:v>
                </c:pt>
                <c:pt idx="188">
                  <c:v>3.0068105823022115</c:v>
                </c:pt>
                <c:pt idx="189">
                  <c:v>2.8560564356397529</c:v>
                </c:pt>
                <c:pt idx="190">
                  <c:v>2.4330876299008284</c:v>
                </c:pt>
                <c:pt idx="191">
                  <c:v>2.4232554494742891</c:v>
                </c:pt>
                <c:pt idx="192">
                  <c:v>1.9425191793625076</c:v>
                </c:pt>
                <c:pt idx="193">
                  <c:v>1.1052182571516385</c:v>
                </c:pt>
                <c:pt idx="194">
                  <c:v>1.9139293356406635</c:v>
                </c:pt>
                <c:pt idx="195">
                  <c:v>1.6989924351491756</c:v>
                </c:pt>
                <c:pt idx="196">
                  <c:v>1.2775506793314451</c:v>
                </c:pt>
                <c:pt idx="197">
                  <c:v>1.2820995105436459</c:v>
                </c:pt>
                <c:pt idx="198">
                  <c:v>1.3897624070654702</c:v>
                </c:pt>
                <c:pt idx="199">
                  <c:v>1.9138770372220235</c:v>
                </c:pt>
                <c:pt idx="200">
                  <c:v>1.9126914378945057</c:v>
                </c:pt>
                <c:pt idx="201">
                  <c:v>2.4074102609024064</c:v>
                </c:pt>
                <c:pt idx="202">
                  <c:v>2.8105674237596707</c:v>
                </c:pt>
                <c:pt idx="203">
                  <c:v>2.7365722432443538</c:v>
                </c:pt>
                <c:pt idx="204">
                  <c:v>1.7945188435917221</c:v>
                </c:pt>
                <c:pt idx="205">
                  <c:v>1.9545135248326349</c:v>
                </c:pt>
                <c:pt idx="206">
                  <c:v>1.8851858485060895</c:v>
                </c:pt>
                <c:pt idx="207">
                  <c:v>1.8297559476589202</c:v>
                </c:pt>
                <c:pt idx="208">
                  <c:v>1.6576273671465855</c:v>
                </c:pt>
                <c:pt idx="209">
                  <c:v>1.9411949988081911</c:v>
                </c:pt>
                <c:pt idx="210">
                  <c:v>2.972163097564902</c:v>
                </c:pt>
                <c:pt idx="211">
                  <c:v>3.0780879767577751</c:v>
                </c:pt>
                <c:pt idx="212">
                  <c:v>3.447892056756233</c:v>
                </c:pt>
                <c:pt idx="213">
                  <c:v>3.4685764817459579</c:v>
                </c:pt>
                <c:pt idx="214">
                  <c:v>3.6662638493438231</c:v>
                </c:pt>
                <c:pt idx="215">
                  <c:v>2.5082269893044615</c:v>
                </c:pt>
                <c:pt idx="216">
                  <c:v>3.089538128009814</c:v>
                </c:pt>
                <c:pt idx="217">
                  <c:v>4.5960655584859493</c:v>
                </c:pt>
                <c:pt idx="218">
                  <c:v>4.9470012654756674</c:v>
                </c:pt>
                <c:pt idx="219">
                  <c:v>5.0912389488808563</c:v>
                </c:pt>
                <c:pt idx="220">
                  <c:v>2.1714952046950873</c:v>
                </c:pt>
                <c:pt idx="221">
                  <c:v>2.7314141786894308</c:v>
                </c:pt>
                <c:pt idx="222">
                  <c:v>2.7427300082386834</c:v>
                </c:pt>
                <c:pt idx="223">
                  <c:v>2.9820959232151312</c:v>
                </c:pt>
                <c:pt idx="224">
                  <c:v>3.4273903610801577</c:v>
                </c:pt>
                <c:pt idx="225">
                  <c:v>3.8031573334620061</c:v>
                </c:pt>
                <c:pt idx="226">
                  <c:v>3.0618360236164732</c:v>
                </c:pt>
                <c:pt idx="227">
                  <c:v>5.4376795564743707</c:v>
                </c:pt>
                <c:pt idx="228">
                  <c:v>5.6150178888437354</c:v>
                </c:pt>
                <c:pt idx="229">
                  <c:v>5.4559974926797752</c:v>
                </c:pt>
                <c:pt idx="230">
                  <c:v>5.5968082458601831</c:v>
                </c:pt>
                <c:pt idx="231">
                  <c:v>5.7774605021803636</c:v>
                </c:pt>
                <c:pt idx="232">
                  <c:v>4.6323132679117789</c:v>
                </c:pt>
                <c:pt idx="233">
                  <c:v>4.122434755641688</c:v>
                </c:pt>
                <c:pt idx="234">
                  <c:v>5.4209871797476978</c:v>
                </c:pt>
                <c:pt idx="235">
                  <c:v>5.2874280722455937</c:v>
                </c:pt>
                <c:pt idx="236">
                  <c:v>5.1441294123379038</c:v>
                </c:pt>
                <c:pt idx="237">
                  <c:v>5.2692372358692836</c:v>
                </c:pt>
                <c:pt idx="238">
                  <c:v>6.3334816492782187</c:v>
                </c:pt>
                <c:pt idx="239">
                  <c:v>8.6542355711838788</c:v>
                </c:pt>
                <c:pt idx="240">
                  <c:v>6.6711997370554208</c:v>
                </c:pt>
                <c:pt idx="241">
                  <c:v>4.6472402406347841</c:v>
                </c:pt>
                <c:pt idx="242">
                  <c:v>4.752340230858537</c:v>
                </c:pt>
                <c:pt idx="243">
                  <c:v>5.1142554126185047</c:v>
                </c:pt>
                <c:pt idx="244">
                  <c:v>3.4625598033095066</c:v>
                </c:pt>
                <c:pt idx="245">
                  <c:v>4.9099874337779257</c:v>
                </c:pt>
                <c:pt idx="246">
                  <c:v>5.4727760658120861</c:v>
                </c:pt>
                <c:pt idx="247">
                  <c:v>6.4118679750365093</c:v>
                </c:pt>
                <c:pt idx="248">
                  <c:v>4.1980443058938253</c:v>
                </c:pt>
                <c:pt idx="249">
                  <c:v>3.3151474970434633</c:v>
                </c:pt>
                <c:pt idx="250">
                  <c:v>3.6082936885521155</c:v>
                </c:pt>
                <c:pt idx="251">
                  <c:v>3.7712502020428276</c:v>
                </c:pt>
                <c:pt idx="252">
                  <c:v>2.7414746570963131</c:v>
                </c:pt>
                <c:pt idx="253">
                  <c:v>1.4218109727306061</c:v>
                </c:pt>
                <c:pt idx="254">
                  <c:v>1.4712059483411477</c:v>
                </c:pt>
                <c:pt idx="255">
                  <c:v>3.688522549053836</c:v>
                </c:pt>
                <c:pt idx="256">
                  <c:v>4.6644587850543155</c:v>
                </c:pt>
                <c:pt idx="257">
                  <c:v>6.0828556772165348</c:v>
                </c:pt>
                <c:pt idx="258">
                  <c:v>5.7780952759394726</c:v>
                </c:pt>
                <c:pt idx="259">
                  <c:v>5.6748230783484583</c:v>
                </c:pt>
                <c:pt idx="260">
                  <c:v>5.1447620108314585</c:v>
                </c:pt>
                <c:pt idx="261">
                  <c:v>2.9377548738479335</c:v>
                </c:pt>
                <c:pt idx="262">
                  <c:v>2.0690605440544645</c:v>
                </c:pt>
                <c:pt idx="263">
                  <c:v>4.8199660683263081</c:v>
                </c:pt>
                <c:pt idx="264">
                  <c:v>5.7467831831659479</c:v>
                </c:pt>
                <c:pt idx="265">
                  <c:v>5.710913968748196</c:v>
                </c:pt>
                <c:pt idx="266">
                  <c:v>5.5439319630716719</c:v>
                </c:pt>
                <c:pt idx="267">
                  <c:v>3.334712416181925</c:v>
                </c:pt>
                <c:pt idx="268">
                  <c:v>4.21601724955966</c:v>
                </c:pt>
                <c:pt idx="269">
                  <c:v>4.2711118480954395</c:v>
                </c:pt>
                <c:pt idx="270">
                  <c:v>4.6395034897892824</c:v>
                </c:pt>
                <c:pt idx="271">
                  <c:v>1.4760138692474691</c:v>
                </c:pt>
                <c:pt idx="272">
                  <c:v>3.3985029575689181</c:v>
                </c:pt>
                <c:pt idx="273">
                  <c:v>3.6408325220691151</c:v>
                </c:pt>
                <c:pt idx="274">
                  <c:v>3.1844027866255606</c:v>
                </c:pt>
                <c:pt idx="275">
                  <c:v>4.2453997809615638</c:v>
                </c:pt>
                <c:pt idx="276">
                  <c:v>3.9260362448586243</c:v>
                </c:pt>
                <c:pt idx="277">
                  <c:v>4.4964360084636414</c:v>
                </c:pt>
                <c:pt idx="278">
                  <c:v>3.9274828820771699</c:v>
                </c:pt>
                <c:pt idx="279">
                  <c:v>3.6613727401455511</c:v>
                </c:pt>
                <c:pt idx="280">
                  <c:v>3.756714312870387</c:v>
                </c:pt>
                <c:pt idx="281">
                  <c:v>9.3839877888782208</c:v>
                </c:pt>
                <c:pt idx="282">
                  <c:v>14.130343668352387</c:v>
                </c:pt>
                <c:pt idx="283">
                  <c:v>13.222139493507132</c:v>
                </c:pt>
                <c:pt idx="284">
                  <c:v>11.128792648559401</c:v>
                </c:pt>
                <c:pt idx="285">
                  <c:v>19.45968816619644</c:v>
                </c:pt>
                <c:pt idx="286">
                  <c:v>19.876746981205098</c:v>
                </c:pt>
                <c:pt idx="287">
                  <c:v>16.859490659267639</c:v>
                </c:pt>
                <c:pt idx="288">
                  <c:v>13.212947508823815</c:v>
                </c:pt>
                <c:pt idx="289">
                  <c:v>7.8125087409473428</c:v>
                </c:pt>
                <c:pt idx="290">
                  <c:v>6.5640164096079019</c:v>
                </c:pt>
                <c:pt idx="291">
                  <c:v>6.5886558696930235</c:v>
                </c:pt>
                <c:pt idx="292">
                  <c:v>6.4100999638262293</c:v>
                </c:pt>
                <c:pt idx="293">
                  <c:v>5.8735624904862478</c:v>
                </c:pt>
                <c:pt idx="294">
                  <c:v>6.2696909280235218</c:v>
                </c:pt>
                <c:pt idx="295">
                  <c:v>4.5411264066902577</c:v>
                </c:pt>
                <c:pt idx="296">
                  <c:v>4.3209332222909778</c:v>
                </c:pt>
                <c:pt idx="297">
                  <c:v>2.6577960802023468</c:v>
                </c:pt>
                <c:pt idx="298">
                  <c:v>2.8832957248140323</c:v>
                </c:pt>
                <c:pt idx="299">
                  <c:v>2.7335444259401362</c:v>
                </c:pt>
                <c:pt idx="300">
                  <c:v>0.81928980319825584</c:v>
                </c:pt>
                <c:pt idx="301">
                  <c:v>3.5181273916849545</c:v>
                </c:pt>
                <c:pt idx="302">
                  <c:v>5.6046506491004964</c:v>
                </c:pt>
                <c:pt idx="303">
                  <c:v>5.0422857326240189</c:v>
                </c:pt>
                <c:pt idx="304">
                  <c:v>4.4615219513859001</c:v>
                </c:pt>
                <c:pt idx="305">
                  <c:v>4.6298644902493189</c:v>
                </c:pt>
                <c:pt idx="306">
                  <c:v>4.9470137599949826</c:v>
                </c:pt>
                <c:pt idx="307">
                  <c:v>7.3192927571561457</c:v>
                </c:pt>
                <c:pt idx="308">
                  <c:v>6.4716197640554531</c:v>
                </c:pt>
                <c:pt idx="309">
                  <c:v>5.8834643872850947</c:v>
                </c:pt>
                <c:pt idx="310">
                  <c:v>6.1004601522706219</c:v>
                </c:pt>
                <c:pt idx="311">
                  <c:v>6.2086959556874541</c:v>
                </c:pt>
                <c:pt idx="312">
                  <c:v>1.5600276039641126</c:v>
                </c:pt>
                <c:pt idx="313">
                  <c:v>1.073818495024633</c:v>
                </c:pt>
                <c:pt idx="314">
                  <c:v>1.7260512217680408</c:v>
                </c:pt>
                <c:pt idx="315">
                  <c:v>1.8842742571246327</c:v>
                </c:pt>
                <c:pt idx="316">
                  <c:v>2.3405770120745135</c:v>
                </c:pt>
                <c:pt idx="317">
                  <c:v>3.3415111739147174</c:v>
                </c:pt>
                <c:pt idx="318">
                  <c:v>3.5002845701848386</c:v>
                </c:pt>
                <c:pt idx="319">
                  <c:v>3.1930393694134223</c:v>
                </c:pt>
                <c:pt idx="320">
                  <c:v>3.1869275286883587</c:v>
                </c:pt>
                <c:pt idx="321">
                  <c:v>2.1411714328375209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AF-4903-9276-DC6703EE0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624320"/>
        <c:axId val="444636320"/>
      </c:lineChart>
      <c:catAx>
        <c:axId val="44462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36320"/>
        <c:crosses val="autoZero"/>
        <c:auto val="1"/>
        <c:lblAlgn val="ctr"/>
        <c:lblOffset val="100"/>
        <c:noMultiLvlLbl val="0"/>
      </c:catAx>
      <c:valAx>
        <c:axId val="44463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24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3MA Error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'ME SD Error'!$M$3:$M$326</c:f>
              <c:numCache>
                <c:formatCode>General</c:formatCode>
                <c:ptCount val="324"/>
                <c:pt idx="0">
                  <c:v>-2.0368616233670971</c:v>
                </c:pt>
                <c:pt idx="1">
                  <c:v>-1.6877416583174825</c:v>
                </c:pt>
                <c:pt idx="2">
                  <c:v>-1.954728425623955</c:v>
                </c:pt>
                <c:pt idx="3">
                  <c:v>-2.2448421441562609</c:v>
                </c:pt>
                <c:pt idx="4">
                  <c:v>-1.1799683227062114</c:v>
                </c:pt>
                <c:pt idx="5">
                  <c:v>-0.83732841539872993</c:v>
                </c:pt>
                <c:pt idx="6">
                  <c:v>-1.2475226141036349</c:v>
                </c:pt>
                <c:pt idx="7">
                  <c:v>-1.5030454491322871</c:v>
                </c:pt>
                <c:pt idx="8">
                  <c:v>-1.2017281143757259</c:v>
                </c:pt>
                <c:pt idx="9">
                  <c:v>-0.86809304380424612</c:v>
                </c:pt>
                <c:pt idx="10">
                  <c:v>-1.6254436562593544</c:v>
                </c:pt>
                <c:pt idx="11">
                  <c:v>-3.159300653227433</c:v>
                </c:pt>
                <c:pt idx="12">
                  <c:v>-5.3669110172491896</c:v>
                </c:pt>
                <c:pt idx="13">
                  <c:v>-6.5049340268882361</c:v>
                </c:pt>
                <c:pt idx="14">
                  <c:v>-4.9143058546437333</c:v>
                </c:pt>
                <c:pt idx="15">
                  <c:v>-1.5180804332270366</c:v>
                </c:pt>
                <c:pt idx="16">
                  <c:v>1.1266410029826563</c:v>
                </c:pt>
                <c:pt idx="17">
                  <c:v>2.0161540614692228</c:v>
                </c:pt>
                <c:pt idx="18">
                  <c:v>0.91261855414789272</c:v>
                </c:pt>
                <c:pt idx="19">
                  <c:v>0.32392269018458819</c:v>
                </c:pt>
                <c:pt idx="20">
                  <c:v>-0.22781360474357371</c:v>
                </c:pt>
                <c:pt idx="21">
                  <c:v>0.75661360390373034</c:v>
                </c:pt>
                <c:pt idx="22">
                  <c:v>1.4106429996686434</c:v>
                </c:pt>
                <c:pt idx="23">
                  <c:v>3.0156208677695133</c:v>
                </c:pt>
                <c:pt idx="24">
                  <c:v>0.96873924020892821</c:v>
                </c:pt>
                <c:pt idx="25">
                  <c:v>-0.85722484595609671</c:v>
                </c:pt>
                <c:pt idx="26">
                  <c:v>-3.1813551691161783</c:v>
                </c:pt>
                <c:pt idx="27">
                  <c:v>-2.2627481214970735</c:v>
                </c:pt>
                <c:pt idx="28">
                  <c:v>-0.43132155153364238</c:v>
                </c:pt>
                <c:pt idx="29">
                  <c:v>-0.51026969179372372</c:v>
                </c:pt>
                <c:pt idx="30">
                  <c:v>-0.60059154015237937</c:v>
                </c:pt>
                <c:pt idx="31">
                  <c:v>-2.4893353432886065</c:v>
                </c:pt>
                <c:pt idx="32">
                  <c:v>-1.972245564555853</c:v>
                </c:pt>
                <c:pt idx="33">
                  <c:v>-1.9040295959748903</c:v>
                </c:pt>
                <c:pt idx="34">
                  <c:v>-1.2894859759132562</c:v>
                </c:pt>
                <c:pt idx="35">
                  <c:v>-1.6009811350108976</c:v>
                </c:pt>
                <c:pt idx="36">
                  <c:v>-0.81654540630971917</c:v>
                </c:pt>
                <c:pt idx="37">
                  <c:v>-1.0497160959345802</c:v>
                </c:pt>
                <c:pt idx="38">
                  <c:v>1.5160328645027334</c:v>
                </c:pt>
                <c:pt idx="39">
                  <c:v>3.3520791405932377</c:v>
                </c:pt>
                <c:pt idx="40">
                  <c:v>2.9185495147033862</c:v>
                </c:pt>
                <c:pt idx="41">
                  <c:v>-0.55353116063013397</c:v>
                </c:pt>
                <c:pt idx="42">
                  <c:v>-3.0843324430325842</c:v>
                </c:pt>
                <c:pt idx="43">
                  <c:v>-3.1113627995484969</c:v>
                </c:pt>
                <c:pt idx="44">
                  <c:v>-2.8763317705756037</c:v>
                </c:pt>
                <c:pt idx="45">
                  <c:v>-3.2852545954945449</c:v>
                </c:pt>
                <c:pt idx="46">
                  <c:v>-3.0031813340494673</c:v>
                </c:pt>
                <c:pt idx="47">
                  <c:v>-1.4658452926527066</c:v>
                </c:pt>
                <c:pt idx="48">
                  <c:v>-0.15380835384346861</c:v>
                </c:pt>
                <c:pt idx="49">
                  <c:v>0.55506715474790747</c:v>
                </c:pt>
                <c:pt idx="50">
                  <c:v>1.6244892670594122</c:v>
                </c:pt>
                <c:pt idx="51">
                  <c:v>0.33561344494718054</c:v>
                </c:pt>
                <c:pt idx="52">
                  <c:v>-7.6802695236949603E-2</c:v>
                </c:pt>
                <c:pt idx="53">
                  <c:v>-0.16572827694333606</c:v>
                </c:pt>
                <c:pt idx="54">
                  <c:v>4.814149876244822</c:v>
                </c:pt>
                <c:pt idx="55">
                  <c:v>7.5322513144862739</c:v>
                </c:pt>
                <c:pt idx="56">
                  <c:v>7.6159307102594296</c:v>
                </c:pt>
                <c:pt idx="57">
                  <c:v>4.1513911848889125</c:v>
                </c:pt>
                <c:pt idx="58">
                  <c:v>2.5872308360962393</c:v>
                </c:pt>
                <c:pt idx="59">
                  <c:v>1.1686151048178413</c:v>
                </c:pt>
                <c:pt idx="60">
                  <c:v>2.1449775048763797</c:v>
                </c:pt>
                <c:pt idx="61">
                  <c:v>2.4414329426506356</c:v>
                </c:pt>
                <c:pt idx="62">
                  <c:v>3.3151833695435662</c:v>
                </c:pt>
                <c:pt idx="63">
                  <c:v>2.0893431912763467</c:v>
                </c:pt>
                <c:pt idx="64">
                  <c:v>1.1934623817488823</c:v>
                </c:pt>
                <c:pt idx="65">
                  <c:v>1.0438508066876768</c:v>
                </c:pt>
                <c:pt idx="66">
                  <c:v>1.8341660407878824</c:v>
                </c:pt>
                <c:pt idx="67">
                  <c:v>1.9987331202943039</c:v>
                </c:pt>
                <c:pt idx="68">
                  <c:v>-1.5707695619549138E-2</c:v>
                </c:pt>
                <c:pt idx="69">
                  <c:v>-0.57069458886126279</c:v>
                </c:pt>
                <c:pt idx="70">
                  <c:v>-5.7509070940236974E-2</c:v>
                </c:pt>
                <c:pt idx="71">
                  <c:v>1.7224143312011886</c:v>
                </c:pt>
                <c:pt idx="72">
                  <c:v>1.527183625527736</c:v>
                </c:pt>
                <c:pt idx="73">
                  <c:v>0.87969049587097936</c:v>
                </c:pt>
                <c:pt idx="74">
                  <c:v>1.6934868897273532</c:v>
                </c:pt>
                <c:pt idx="75">
                  <c:v>2.2523906406931076</c:v>
                </c:pt>
                <c:pt idx="76">
                  <c:v>2.657954761447106</c:v>
                </c:pt>
                <c:pt idx="77">
                  <c:v>1.4340339076482469</c:v>
                </c:pt>
                <c:pt idx="78">
                  <c:v>1.7182387353490942</c:v>
                </c:pt>
                <c:pt idx="79">
                  <c:v>0.75996337044821871</c:v>
                </c:pt>
                <c:pt idx="80">
                  <c:v>5.6230844449316164</c:v>
                </c:pt>
                <c:pt idx="81">
                  <c:v>9.9940518113479868</c:v>
                </c:pt>
                <c:pt idx="82">
                  <c:v>12.644423879460268</c:v>
                </c:pt>
                <c:pt idx="83">
                  <c:v>7.7176425785425709</c:v>
                </c:pt>
                <c:pt idx="84">
                  <c:v>3.6647193946575385</c:v>
                </c:pt>
                <c:pt idx="85">
                  <c:v>1.2407901106002157</c:v>
                </c:pt>
                <c:pt idx="86">
                  <c:v>-0.31737082647019105</c:v>
                </c:pt>
                <c:pt idx="87">
                  <c:v>-3.0939732615978905</c:v>
                </c:pt>
                <c:pt idx="88">
                  <c:v>-3.3651469482233742</c:v>
                </c:pt>
                <c:pt idx="89">
                  <c:v>-1.6597532292928368</c:v>
                </c:pt>
                <c:pt idx="90">
                  <c:v>1.2609301672885163</c:v>
                </c:pt>
                <c:pt idx="91">
                  <c:v>1.932541105144433</c:v>
                </c:pt>
                <c:pt idx="92">
                  <c:v>0.81747614016326986</c:v>
                </c:pt>
                <c:pt idx="93">
                  <c:v>0.88794170070259304</c:v>
                </c:pt>
                <c:pt idx="94">
                  <c:v>2.9428989099370519</c:v>
                </c:pt>
                <c:pt idx="95">
                  <c:v>6.541432302142236</c:v>
                </c:pt>
                <c:pt idx="96">
                  <c:v>7.1777900648559312</c:v>
                </c:pt>
                <c:pt idx="97">
                  <c:v>6.8041942895250713</c:v>
                </c:pt>
                <c:pt idx="98">
                  <c:v>5.5136728697462063</c:v>
                </c:pt>
                <c:pt idx="99">
                  <c:v>4.9397694902669871</c:v>
                </c:pt>
                <c:pt idx="100">
                  <c:v>1.8876130739567714</c:v>
                </c:pt>
                <c:pt idx="101">
                  <c:v>0.99649205634340399</c:v>
                </c:pt>
                <c:pt idx="102">
                  <c:v>0.71873723177751003</c:v>
                </c:pt>
                <c:pt idx="103">
                  <c:v>2.6090492025624408</c:v>
                </c:pt>
                <c:pt idx="104">
                  <c:v>0.80624798346072646</c:v>
                </c:pt>
                <c:pt idx="105">
                  <c:v>-3.2559520504454817</c:v>
                </c:pt>
                <c:pt idx="106">
                  <c:v>-5.7468321716280286</c:v>
                </c:pt>
                <c:pt idx="107">
                  <c:v>-5.181524196158402</c:v>
                </c:pt>
                <c:pt idx="108">
                  <c:v>-2.343063742802542</c:v>
                </c:pt>
                <c:pt idx="109">
                  <c:v>-2.9276119435370731</c:v>
                </c:pt>
                <c:pt idx="110">
                  <c:v>-4.5057193682662371</c:v>
                </c:pt>
                <c:pt idx="111">
                  <c:v>-4.8366785995288906</c:v>
                </c:pt>
                <c:pt idx="112">
                  <c:v>-2.370321271483609</c:v>
                </c:pt>
                <c:pt idx="113">
                  <c:v>0.20730176875261463</c:v>
                </c:pt>
                <c:pt idx="114">
                  <c:v>0.89994037329017829</c:v>
                </c:pt>
                <c:pt idx="115">
                  <c:v>-0.87548739106208961</c:v>
                </c:pt>
                <c:pt idx="116">
                  <c:v>-1.0083347171454402</c:v>
                </c:pt>
                <c:pt idx="117">
                  <c:v>-5.1124155075282642</c:v>
                </c:pt>
                <c:pt idx="118">
                  <c:v>-6.1204349086560699</c:v>
                </c:pt>
                <c:pt idx="119">
                  <c:v>-5.7270422332615665</c:v>
                </c:pt>
                <c:pt idx="120">
                  <c:v>-0.89102799307358771</c:v>
                </c:pt>
                <c:pt idx="121">
                  <c:v>3.2958298739483021</c:v>
                </c:pt>
                <c:pt idx="122">
                  <c:v>3.8466251469437225</c:v>
                </c:pt>
                <c:pt idx="123">
                  <c:v>4.3041753767687778</c:v>
                </c:pt>
                <c:pt idx="124">
                  <c:v>2.7556708491810298</c:v>
                </c:pt>
                <c:pt idx="125">
                  <c:v>2.5830601902545425</c:v>
                </c:pt>
                <c:pt idx="126">
                  <c:v>1.2646749528874466</c:v>
                </c:pt>
                <c:pt idx="127">
                  <c:v>0.96559505101105481</c:v>
                </c:pt>
                <c:pt idx="128">
                  <c:v>-0.36123202941042604</c:v>
                </c:pt>
                <c:pt idx="129">
                  <c:v>-1.0547386653523272</c:v>
                </c:pt>
                <c:pt idx="130">
                  <c:v>-1.3224006256962089</c:v>
                </c:pt>
                <c:pt idx="131">
                  <c:v>7.9923467994944986E-2</c:v>
                </c:pt>
                <c:pt idx="132">
                  <c:v>1.0296127618707469</c:v>
                </c:pt>
                <c:pt idx="133">
                  <c:v>2.0014361039620403</c:v>
                </c:pt>
                <c:pt idx="134">
                  <c:v>0.81595595863549875</c:v>
                </c:pt>
                <c:pt idx="135">
                  <c:v>1.279885367668631</c:v>
                </c:pt>
                <c:pt idx="136">
                  <c:v>1.1894016754235774</c:v>
                </c:pt>
                <c:pt idx="137">
                  <c:v>-0.58055878763064095</c:v>
                </c:pt>
                <c:pt idx="138">
                  <c:v>-2.8473530638696616</c:v>
                </c:pt>
                <c:pt idx="139">
                  <c:v>-3.1501567911762245</c:v>
                </c:pt>
                <c:pt idx="140">
                  <c:v>-1.3649202943587966</c:v>
                </c:pt>
                <c:pt idx="141">
                  <c:v>-0.25350741488651352</c:v>
                </c:pt>
                <c:pt idx="142">
                  <c:v>0.7488650771803691</c:v>
                </c:pt>
                <c:pt idx="143">
                  <c:v>2.485045056599072</c:v>
                </c:pt>
                <c:pt idx="144">
                  <c:v>3.4910043612135362</c:v>
                </c:pt>
                <c:pt idx="145">
                  <c:v>2.3926216076144633</c:v>
                </c:pt>
                <c:pt idx="146">
                  <c:v>-1.1006120110508373</c:v>
                </c:pt>
                <c:pt idx="147">
                  <c:v>-3.215613584879653</c:v>
                </c:pt>
                <c:pt idx="148">
                  <c:v>-2.1780633683142789</c:v>
                </c:pt>
                <c:pt idx="149">
                  <c:v>3.0645506389628658</c:v>
                </c:pt>
                <c:pt idx="150">
                  <c:v>3.9173262723619664</c:v>
                </c:pt>
                <c:pt idx="151">
                  <c:v>2.5584915176208463</c:v>
                </c:pt>
                <c:pt idx="152">
                  <c:v>-0.54577804194578527</c:v>
                </c:pt>
                <c:pt idx="153">
                  <c:v>-1.1763855344064968</c:v>
                </c:pt>
                <c:pt idx="154">
                  <c:v>-0.74573987709103073</c:v>
                </c:pt>
                <c:pt idx="155">
                  <c:v>-0.81611636040436031</c:v>
                </c:pt>
                <c:pt idx="156">
                  <c:v>1.8287209778824358</c:v>
                </c:pt>
                <c:pt idx="157">
                  <c:v>0.67945208944328783</c:v>
                </c:pt>
                <c:pt idx="158">
                  <c:v>-0.45347375161628634</c:v>
                </c:pt>
                <c:pt idx="159">
                  <c:v>-3.2262618276498451</c:v>
                </c:pt>
                <c:pt idx="160">
                  <c:v>-2.0997651903368628</c:v>
                </c:pt>
                <c:pt idx="161">
                  <c:v>-2.9266873527360908</c:v>
                </c:pt>
                <c:pt idx="162">
                  <c:v>-2.199341275306864</c:v>
                </c:pt>
                <c:pt idx="163">
                  <c:v>-1.3384335604838686</c:v>
                </c:pt>
                <c:pt idx="164">
                  <c:v>0.92989957717904304</c:v>
                </c:pt>
                <c:pt idx="165">
                  <c:v>1.1289558361402878</c:v>
                </c:pt>
                <c:pt idx="166">
                  <c:v>1.0973219407659087</c:v>
                </c:pt>
                <c:pt idx="167">
                  <c:v>1.99057910098918</c:v>
                </c:pt>
                <c:pt idx="168">
                  <c:v>2.2662690947641977</c:v>
                </c:pt>
                <c:pt idx="169">
                  <c:v>2.1833218294569767</c:v>
                </c:pt>
                <c:pt idx="170">
                  <c:v>2.6102315477337186</c:v>
                </c:pt>
                <c:pt idx="171">
                  <c:v>3.6348722306070251</c:v>
                </c:pt>
                <c:pt idx="172">
                  <c:v>3.4845679321078555</c:v>
                </c:pt>
                <c:pt idx="173">
                  <c:v>0.40854004996251092</c:v>
                </c:pt>
                <c:pt idx="174">
                  <c:v>-1.2762632177490143</c:v>
                </c:pt>
                <c:pt idx="175">
                  <c:v>-1.6321365440181712</c:v>
                </c:pt>
                <c:pt idx="176">
                  <c:v>0.20517819014279817</c:v>
                </c:pt>
                <c:pt idx="177">
                  <c:v>1.2807856036825929</c:v>
                </c:pt>
                <c:pt idx="178">
                  <c:v>-0.16694153410117943</c:v>
                </c:pt>
                <c:pt idx="179">
                  <c:v>-2.0440346026457519</c:v>
                </c:pt>
                <c:pt idx="180">
                  <c:v>-3.2429245898766603</c:v>
                </c:pt>
                <c:pt idx="181">
                  <c:v>-2.6990629727342061</c:v>
                </c:pt>
                <c:pt idx="182">
                  <c:v>-0.89561001102737237</c:v>
                </c:pt>
                <c:pt idx="183">
                  <c:v>0.14539876281985661</c:v>
                </c:pt>
                <c:pt idx="184">
                  <c:v>1.9712936323655299</c:v>
                </c:pt>
                <c:pt idx="185">
                  <c:v>1.1937125826365407</c:v>
                </c:pt>
                <c:pt idx="186">
                  <c:v>-0.2142510060141376</c:v>
                </c:pt>
                <c:pt idx="187">
                  <c:v>-2.1910218862091049</c:v>
                </c:pt>
                <c:pt idx="188">
                  <c:v>-1.6054772654893554</c:v>
                </c:pt>
                <c:pt idx="189">
                  <c:v>0.76986048893385828</c:v>
                </c:pt>
                <c:pt idx="190">
                  <c:v>0.71312889743074948</c:v>
                </c:pt>
                <c:pt idx="191">
                  <c:v>1.204172613497055</c:v>
                </c:pt>
                <c:pt idx="192">
                  <c:v>7.1287681383248966E-2</c:v>
                </c:pt>
                <c:pt idx="193">
                  <c:v>1.1312814930601955</c:v>
                </c:pt>
                <c:pt idx="194">
                  <c:v>1.3288800502584384</c:v>
                </c:pt>
                <c:pt idx="195">
                  <c:v>2.144873341587489</c:v>
                </c:pt>
                <c:pt idx="196">
                  <c:v>3.6878900683351503</c:v>
                </c:pt>
                <c:pt idx="197">
                  <c:v>4.1051218082294456</c:v>
                </c:pt>
                <c:pt idx="198">
                  <c:v>3.6895325165276538</c:v>
                </c:pt>
                <c:pt idx="199">
                  <c:v>2.7522061173832051</c:v>
                </c:pt>
                <c:pt idx="200">
                  <c:v>3.0282983795268401</c:v>
                </c:pt>
                <c:pt idx="201">
                  <c:v>4.6373543755839819</c:v>
                </c:pt>
                <c:pt idx="202">
                  <c:v>5.0853249891021806</c:v>
                </c:pt>
                <c:pt idx="203">
                  <c:v>3.6714641936915009</c:v>
                </c:pt>
                <c:pt idx="204">
                  <c:v>1.5192775332229853</c:v>
                </c:pt>
                <c:pt idx="205">
                  <c:v>1.5261653285873535</c:v>
                </c:pt>
                <c:pt idx="206">
                  <c:v>2.4293813917057414</c:v>
                </c:pt>
                <c:pt idx="207">
                  <c:v>2.0816216585009975</c:v>
                </c:pt>
                <c:pt idx="208">
                  <c:v>1.1504689953198219</c:v>
                </c:pt>
                <c:pt idx="209">
                  <c:v>0.38695924328008385</c:v>
                </c:pt>
                <c:pt idx="210">
                  <c:v>1.6978011213362834</c:v>
                </c:pt>
                <c:pt idx="211">
                  <c:v>2.7091050578283102</c:v>
                </c:pt>
                <c:pt idx="212">
                  <c:v>1.2675961807675928</c:v>
                </c:pt>
                <c:pt idx="213">
                  <c:v>-3.3238728997645239E-2</c:v>
                </c:pt>
                <c:pt idx="214">
                  <c:v>2.2213315164700969E-2</c:v>
                </c:pt>
                <c:pt idx="215">
                  <c:v>2.3421735444900471</c:v>
                </c:pt>
                <c:pt idx="216">
                  <c:v>4.2407803487274691</c:v>
                </c:pt>
                <c:pt idx="217">
                  <c:v>4.7316802078350024</c:v>
                </c:pt>
                <c:pt idx="218">
                  <c:v>2.9227719933133849</c:v>
                </c:pt>
                <c:pt idx="219">
                  <c:v>-0.31362776553559496</c:v>
                </c:pt>
                <c:pt idx="220">
                  <c:v>-3.4617688370619533</c:v>
                </c:pt>
                <c:pt idx="221">
                  <c:v>-5.4336881803315675</c:v>
                </c:pt>
                <c:pt idx="222">
                  <c:v>-5.6068614496332048</c:v>
                </c:pt>
                <c:pt idx="223">
                  <c:v>-4.4945651530387636</c:v>
                </c:pt>
                <c:pt idx="224">
                  <c:v>-3.0621560431568753</c:v>
                </c:pt>
                <c:pt idx="225">
                  <c:v>-1.868908931519788</c:v>
                </c:pt>
                <c:pt idx="226">
                  <c:v>-4.7955104797962251</c:v>
                </c:pt>
                <c:pt idx="227">
                  <c:v>-6.1393121833588111</c:v>
                </c:pt>
                <c:pt idx="228">
                  <c:v>-7.1132292528177929</c:v>
                </c:pt>
                <c:pt idx="229">
                  <c:v>-2.5523764680956162</c:v>
                </c:pt>
                <c:pt idx="230">
                  <c:v>-2.7548613461627744</c:v>
                </c:pt>
                <c:pt idx="231">
                  <c:v>-1.1638376075625558</c:v>
                </c:pt>
                <c:pt idx="232">
                  <c:v>-5.4457923445474705</c:v>
                </c:pt>
                <c:pt idx="233">
                  <c:v>-2.4822734914297748</c:v>
                </c:pt>
                <c:pt idx="234">
                  <c:v>-2.7223394525380797</c:v>
                </c:pt>
                <c:pt idx="235">
                  <c:v>0.77593721722681153</c:v>
                </c:pt>
                <c:pt idx="236">
                  <c:v>2.7588775783876449</c:v>
                </c:pt>
                <c:pt idx="237">
                  <c:v>7.0545136519285547</c:v>
                </c:pt>
                <c:pt idx="238">
                  <c:v>9.2673504634901835</c:v>
                </c:pt>
                <c:pt idx="239">
                  <c:v>6.7891001532867676</c:v>
                </c:pt>
                <c:pt idx="240">
                  <c:v>1.8671240951051782</c:v>
                </c:pt>
                <c:pt idx="241">
                  <c:v>-4.0199110464232986</c:v>
                </c:pt>
                <c:pt idx="242">
                  <c:v>-2.4011297623943242</c:v>
                </c:pt>
                <c:pt idx="243">
                  <c:v>-1.7256116527367169</c:v>
                </c:pt>
                <c:pt idx="244">
                  <c:v>1.4091493553816481</c:v>
                </c:pt>
                <c:pt idx="245">
                  <c:v>-1.7685186465422191</c:v>
                </c:pt>
                <c:pt idx="246">
                  <c:v>-2.1994996523489383</c:v>
                </c:pt>
                <c:pt idx="247">
                  <c:v>0.25631509546047937</c:v>
                </c:pt>
                <c:pt idx="248">
                  <c:v>4.0303668352989819</c:v>
                </c:pt>
                <c:pt idx="249">
                  <c:v>7.6298637262828111</c:v>
                </c:pt>
                <c:pt idx="250">
                  <c:v>7.0129606323813789</c:v>
                </c:pt>
                <c:pt idx="251">
                  <c:v>5.258340750601282</c:v>
                </c:pt>
                <c:pt idx="252">
                  <c:v>2.6349130163759562</c:v>
                </c:pt>
                <c:pt idx="253">
                  <c:v>1.0739280719945725</c:v>
                </c:pt>
                <c:pt idx="254">
                  <c:v>0.45257533890720464</c:v>
                </c:pt>
                <c:pt idx="255">
                  <c:v>0.8375970783394564</c:v>
                </c:pt>
                <c:pt idx="256">
                  <c:v>0.37332270830093722</c:v>
                </c:pt>
                <c:pt idx="257">
                  <c:v>-1.4982843039265201</c:v>
                </c:pt>
                <c:pt idx="258">
                  <c:v>-5.139650108450657</c:v>
                </c:pt>
                <c:pt idx="259">
                  <c:v>-3.242238679931603</c:v>
                </c:pt>
                <c:pt idx="260">
                  <c:v>-0.9188537610848565</c:v>
                </c:pt>
                <c:pt idx="261">
                  <c:v>1.1105191927722349</c:v>
                </c:pt>
                <c:pt idx="262">
                  <c:v>-0.57877841235343419</c:v>
                </c:pt>
                <c:pt idx="263">
                  <c:v>-0.29603524109745649</c:v>
                </c:pt>
                <c:pt idx="264">
                  <c:v>1.632527987846127</c:v>
                </c:pt>
                <c:pt idx="265">
                  <c:v>-1.6169416959789373</c:v>
                </c:pt>
                <c:pt idx="266">
                  <c:v>-4.6264175558351894</c:v>
                </c:pt>
                <c:pt idx="267">
                  <c:v>-8.0542927438932761</c:v>
                </c:pt>
                <c:pt idx="268">
                  <c:v>-8.476762327193077</c:v>
                </c:pt>
                <c:pt idx="269">
                  <c:v>-6.3389167355364009</c:v>
                </c:pt>
                <c:pt idx="270">
                  <c:v>-4.243565607100531</c:v>
                </c:pt>
                <c:pt idx="271">
                  <c:v>-1.2082080586405084</c:v>
                </c:pt>
                <c:pt idx="272">
                  <c:v>-3.3852200165663739E-2</c:v>
                </c:pt>
                <c:pt idx="273">
                  <c:v>-0.43609827666053508</c:v>
                </c:pt>
                <c:pt idx="274">
                  <c:v>2.1562416510331937</c:v>
                </c:pt>
                <c:pt idx="275">
                  <c:v>3.1583292118375632</c:v>
                </c:pt>
                <c:pt idx="276">
                  <c:v>4.3293890567576243</c:v>
                </c:pt>
                <c:pt idx="277">
                  <c:v>0.97710985160886332</c:v>
                </c:pt>
                <c:pt idx="278">
                  <c:v>-0.50239890528976616</c:v>
                </c:pt>
                <c:pt idx="279">
                  <c:v>-3.3068431722319453</c:v>
                </c:pt>
                <c:pt idx="280">
                  <c:v>-1.2211748012628902</c:v>
                </c:pt>
                <c:pt idx="281">
                  <c:v>-1.4176546544697526</c:v>
                </c:pt>
                <c:pt idx="282">
                  <c:v>1.548819519090652</c:v>
                </c:pt>
                <c:pt idx="283">
                  <c:v>-5.9346979953080092</c:v>
                </c:pt>
                <c:pt idx="284">
                  <c:v>-15.040727892879801</c:v>
                </c:pt>
                <c:pt idx="285">
                  <c:v>-22.406473016588809</c:v>
                </c:pt>
                <c:pt idx="286">
                  <c:v>-20.933693136017951</c:v>
                </c:pt>
                <c:pt idx="287">
                  <c:v>-4.492640651059058</c:v>
                </c:pt>
                <c:pt idx="288">
                  <c:v>3.0873229443348484</c:v>
                </c:pt>
                <c:pt idx="289">
                  <c:v>10.042432967908363</c:v>
                </c:pt>
                <c:pt idx="290">
                  <c:v>4.9561725804675234</c:v>
                </c:pt>
                <c:pt idx="291">
                  <c:v>5.1666988303834955</c:v>
                </c:pt>
                <c:pt idx="292">
                  <c:v>8.6490917344036689E-2</c:v>
                </c:pt>
                <c:pt idx="293">
                  <c:v>-2.2261833901042203</c:v>
                </c:pt>
                <c:pt idx="294">
                  <c:v>-4.8758891824135349</c:v>
                </c:pt>
                <c:pt idx="295">
                  <c:v>-0.13985066488516887</c:v>
                </c:pt>
                <c:pt idx="296">
                  <c:v>1.7549650295181607</c:v>
                </c:pt>
                <c:pt idx="297">
                  <c:v>5.3343430822901707</c:v>
                </c:pt>
                <c:pt idx="298">
                  <c:v>4.405853788965989</c:v>
                </c:pt>
                <c:pt idx="299">
                  <c:v>2.6105365312263777</c:v>
                </c:pt>
                <c:pt idx="300">
                  <c:v>0.67864228221451606</c:v>
                </c:pt>
                <c:pt idx="301">
                  <c:v>2.9171867982711319E-3</c:v>
                </c:pt>
                <c:pt idx="302">
                  <c:v>5.5087377823355155E-2</c:v>
                </c:pt>
                <c:pt idx="303">
                  <c:v>-2.7170334133741769</c:v>
                </c:pt>
                <c:pt idx="304">
                  <c:v>-6.5548169913816325</c:v>
                </c:pt>
                <c:pt idx="305">
                  <c:v>-8.2981482582549972</c:v>
                </c:pt>
                <c:pt idx="306">
                  <c:v>-6.861846120039047</c:v>
                </c:pt>
                <c:pt idx="307">
                  <c:v>-2.7440455921336784</c:v>
                </c:pt>
                <c:pt idx="308">
                  <c:v>-1.0701801760356773</c:v>
                </c:pt>
                <c:pt idx="309">
                  <c:v>4.5663351881613226</c:v>
                </c:pt>
                <c:pt idx="310">
                  <c:v>4.777069260693632</c:v>
                </c:pt>
                <c:pt idx="311">
                  <c:v>4.7466094784336024</c:v>
                </c:pt>
                <c:pt idx="312">
                  <c:v>-0.10553380307263183</c:v>
                </c:pt>
                <c:pt idx="313">
                  <c:v>-0.84356187075733635</c:v>
                </c:pt>
                <c:pt idx="314">
                  <c:v>-1.7936940296463508</c:v>
                </c:pt>
                <c:pt idx="315">
                  <c:v>-1.7190089127487436</c:v>
                </c:pt>
                <c:pt idx="316">
                  <c:v>-2.9878421826081478</c:v>
                </c:pt>
                <c:pt idx="317">
                  <c:v>-2.0566041450611672</c:v>
                </c:pt>
                <c:pt idx="318">
                  <c:v>-3.6346009036380544</c:v>
                </c:pt>
                <c:pt idx="319">
                  <c:v>-1.2216245839987512</c:v>
                </c:pt>
                <c:pt idx="320">
                  <c:v>-0.94336772336446495</c:v>
                </c:pt>
                <c:pt idx="321">
                  <c:v>-0.14993416298633142</c:v>
                </c:pt>
                <c:pt idx="322">
                  <c:v>-1.0873010607374833</c:v>
                </c:pt>
                <c:pt idx="323">
                  <c:v>-1.7889592016908675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08-4721-A686-A6C06AB6B9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646880"/>
        <c:axId val="444645440"/>
      </c:lineChart>
      <c:catAx>
        <c:axId val="444646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45440"/>
        <c:crosses val="autoZero"/>
        <c:auto val="1"/>
        <c:lblAlgn val="ctr"/>
        <c:lblOffset val="100"/>
        <c:noMultiLvlLbl val="0"/>
      </c:catAx>
      <c:valAx>
        <c:axId val="44464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46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'ME SD Error'!$A$1</c:f>
              <c:strCache>
                <c:ptCount val="1"/>
                <c:pt idx="0">
                  <c:v>Errors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'ME SD Error'!$A$2:$A$327</c:f>
              <c:numCache>
                <c:formatCode>General</c:formatCode>
                <c:ptCount val="326"/>
                <c:pt idx="0">
                  <c:v>-2.9395138764378714</c:v>
                </c:pt>
                <c:pt idx="1">
                  <c:v>-2.2377500192611421</c:v>
                </c:pt>
                <c:pt idx="2">
                  <c:v>-0.93332097440227813</c:v>
                </c:pt>
                <c:pt idx="3">
                  <c:v>-1.8921539812890273</c:v>
                </c:pt>
                <c:pt idx="4">
                  <c:v>-3.0387103211805595</c:v>
                </c:pt>
                <c:pt idx="5">
                  <c:v>-1.8036621299991964</c:v>
                </c:pt>
                <c:pt idx="6">
                  <c:v>1.3024674830611218</c:v>
                </c:pt>
                <c:pt idx="7">
                  <c:v>-2.0107905992581152</c:v>
                </c:pt>
                <c:pt idx="8">
                  <c:v>-3.0342447261139114</c:v>
                </c:pt>
                <c:pt idx="9">
                  <c:v>0.53589897797516528</c:v>
                </c:pt>
                <c:pt idx="10">
                  <c:v>-1.1068385949884316</c:v>
                </c:pt>
                <c:pt idx="11">
                  <c:v>-2.0333395143994721</c:v>
                </c:pt>
                <c:pt idx="12">
                  <c:v>-1.7361528593901596</c:v>
                </c:pt>
                <c:pt idx="13">
                  <c:v>-5.7084095858926673</c:v>
                </c:pt>
                <c:pt idx="14">
                  <c:v>-8.656170606464741</c:v>
                </c:pt>
                <c:pt idx="15">
                  <c:v>-5.1502218883072999</c:v>
                </c:pt>
                <c:pt idx="16">
                  <c:v>-0.93652506915915978</c:v>
                </c:pt>
                <c:pt idx="17">
                  <c:v>1.5325056577853502</c:v>
                </c:pt>
                <c:pt idx="18">
                  <c:v>2.7839424203217789</c:v>
                </c:pt>
                <c:pt idx="19">
                  <c:v>1.7320141063005394</c:v>
                </c:pt>
                <c:pt idx="20">
                  <c:v>-1.77810086417864</c:v>
                </c:pt>
                <c:pt idx="21">
                  <c:v>1.0178548284318651</c:v>
                </c:pt>
                <c:pt idx="22">
                  <c:v>7.6805221516053734E-2</c:v>
                </c:pt>
                <c:pt idx="23">
                  <c:v>1.1751807617632721</c:v>
                </c:pt>
                <c:pt idx="24">
                  <c:v>2.9799430157266045</c:v>
                </c:pt>
                <c:pt idx="25">
                  <c:v>4.8917388258186634</c:v>
                </c:pt>
                <c:pt idx="26">
                  <c:v>-4.9654641209184831</c:v>
                </c:pt>
                <c:pt idx="27">
                  <c:v>-2.4979492427684704</c:v>
                </c:pt>
                <c:pt idx="28">
                  <c:v>-2.080652143661581</c:v>
                </c:pt>
                <c:pt idx="29">
                  <c:v>-2.2096429780611686</c:v>
                </c:pt>
                <c:pt idx="30">
                  <c:v>2.9963304671218225</c:v>
                </c:pt>
                <c:pt idx="31">
                  <c:v>-2.3174965644418251</c:v>
                </c:pt>
                <c:pt idx="32">
                  <c:v>-2.4806085231371355</c:v>
                </c:pt>
                <c:pt idx="33">
                  <c:v>-2.6699009422868585</c:v>
                </c:pt>
                <c:pt idx="34">
                  <c:v>-0.76622722824356515</c:v>
                </c:pt>
                <c:pt idx="35">
                  <c:v>-2.2759606173942473</c:v>
                </c:pt>
                <c:pt idx="36">
                  <c:v>-0.8262700821019564</c:v>
                </c:pt>
                <c:pt idx="37">
                  <c:v>-1.700712705536489</c:v>
                </c:pt>
                <c:pt idx="38">
                  <c:v>7.7346568709288022E-2</c:v>
                </c:pt>
                <c:pt idx="39">
                  <c:v>-1.5257821509765392</c:v>
                </c:pt>
                <c:pt idx="40">
                  <c:v>5.9965341757754516</c:v>
                </c:pt>
                <c:pt idx="41">
                  <c:v>5.5854853969808005</c:v>
                </c:pt>
                <c:pt idx="42">
                  <c:v>-2.8263710286460935</c:v>
                </c:pt>
                <c:pt idx="43">
                  <c:v>-4.4197078502251088</c:v>
                </c:pt>
                <c:pt idx="44">
                  <c:v>-2.00691845022655</c:v>
                </c:pt>
                <c:pt idx="45">
                  <c:v>-2.9074620981938324</c:v>
                </c:pt>
                <c:pt idx="46">
                  <c:v>-3.7146147633064288</c:v>
                </c:pt>
                <c:pt idx="47">
                  <c:v>-3.233686924983374</c:v>
                </c:pt>
                <c:pt idx="48">
                  <c:v>-2.0612423138585996</c:v>
                </c:pt>
                <c:pt idx="49">
                  <c:v>0.89739336088385357</c:v>
                </c:pt>
                <c:pt idx="50">
                  <c:v>0.70242389144434014</c:v>
                </c:pt>
                <c:pt idx="51">
                  <c:v>6.5384211915528567E-2</c:v>
                </c:pt>
                <c:pt idx="52">
                  <c:v>4.1056596978183677</c:v>
                </c:pt>
                <c:pt idx="53">
                  <c:v>-3.1642035748923547</c:v>
                </c:pt>
                <c:pt idx="54">
                  <c:v>-1.1718642086368618</c:v>
                </c:pt>
                <c:pt idx="55">
                  <c:v>3.8388829526992083</c:v>
                </c:pt>
                <c:pt idx="56">
                  <c:v>11.775430884672119</c:v>
                </c:pt>
                <c:pt idx="57">
                  <c:v>6.9824401060874948</c:v>
                </c:pt>
                <c:pt idx="58">
                  <c:v>4.0899211400186744</c:v>
                </c:pt>
                <c:pt idx="59">
                  <c:v>1.3818123085605691</c:v>
                </c:pt>
                <c:pt idx="60">
                  <c:v>2.2899590597094743</c:v>
                </c:pt>
                <c:pt idx="61">
                  <c:v>-0.16592605381651993</c:v>
                </c:pt>
                <c:pt idx="62">
                  <c:v>4.3108995087361848</c:v>
                </c:pt>
                <c:pt idx="63">
                  <c:v>3.1793253730322419</c:v>
                </c:pt>
                <c:pt idx="64">
                  <c:v>2.4553252268622714</c:v>
                </c:pt>
                <c:pt idx="65">
                  <c:v>0.63337897393452636</c:v>
                </c:pt>
                <c:pt idx="66">
                  <c:v>0.49168294444984895</c:v>
                </c:pt>
                <c:pt idx="67">
                  <c:v>2.0064905016786554</c:v>
                </c:pt>
                <c:pt idx="68">
                  <c:v>3.004324676235143</c:v>
                </c:pt>
                <c:pt idx="69">
                  <c:v>0.98538418296911345</c:v>
                </c:pt>
                <c:pt idx="70">
                  <c:v>-4.0368319460629039</c:v>
                </c:pt>
                <c:pt idx="71">
                  <c:v>1.3393639965100022</c:v>
                </c:pt>
                <c:pt idx="72">
                  <c:v>2.5249407367321908</c:v>
                </c:pt>
                <c:pt idx="73">
                  <c:v>1.3029382603613726</c:v>
                </c:pt>
                <c:pt idx="74">
                  <c:v>0.75367187948964443</c:v>
                </c:pt>
                <c:pt idx="75">
                  <c:v>0.58246134776192093</c:v>
                </c:pt>
                <c:pt idx="76">
                  <c:v>3.7443274419304942</c:v>
                </c:pt>
                <c:pt idx="77">
                  <c:v>2.4303831323869076</c:v>
                </c:pt>
                <c:pt idx="78">
                  <c:v>1.7991537100239157</c:v>
                </c:pt>
                <c:pt idx="79">
                  <c:v>7.2564880533917631E-2</c:v>
                </c:pt>
                <c:pt idx="80">
                  <c:v>3.2829976154894496</c:v>
                </c:pt>
                <c:pt idx="81">
                  <c:v>-1.0756723846787111</c:v>
                </c:pt>
                <c:pt idx="82">
                  <c:v>14.66192810398411</c:v>
                </c:pt>
                <c:pt idx="83">
                  <c:v>16.395899714738562</c:v>
                </c:pt>
                <c:pt idx="84">
                  <c:v>6.8754438196581305</c:v>
                </c:pt>
                <c:pt idx="85">
                  <c:v>-0.11841579876897868</c:v>
                </c:pt>
                <c:pt idx="86">
                  <c:v>4.2371301630834637</c:v>
                </c:pt>
                <c:pt idx="87">
                  <c:v>-0.39634403251383787</c:v>
                </c:pt>
                <c:pt idx="88">
                  <c:v>-4.7928986099801989</c:v>
                </c:pt>
                <c:pt idx="89">
                  <c:v>-4.0926771422996353</c:v>
                </c:pt>
                <c:pt idx="90">
                  <c:v>-1.2098650923902881</c:v>
                </c:pt>
                <c:pt idx="91">
                  <c:v>0.32328254681141289</c:v>
                </c:pt>
                <c:pt idx="92">
                  <c:v>4.6693730474444237</c:v>
                </c:pt>
                <c:pt idx="93">
                  <c:v>0.80496772117746218</c:v>
                </c:pt>
                <c:pt idx="94">
                  <c:v>-3.0219123481320764</c:v>
                </c:pt>
                <c:pt idx="95">
                  <c:v>4.8807697290623935</c:v>
                </c:pt>
                <c:pt idx="96">
                  <c:v>6.9698393488808392</c:v>
                </c:pt>
                <c:pt idx="97">
                  <c:v>7.7736878284834745</c:v>
                </c:pt>
                <c:pt idx="98">
                  <c:v>6.7898430172034807</c:v>
                </c:pt>
                <c:pt idx="99">
                  <c:v>5.8490520228882588</c:v>
                </c:pt>
                <c:pt idx="100">
                  <c:v>3.9021235691468803</c:v>
                </c:pt>
                <c:pt idx="101">
                  <c:v>5.0681328787658231</c:v>
                </c:pt>
                <c:pt idx="102">
                  <c:v>-3.3074172260423893</c:v>
                </c:pt>
                <c:pt idx="103">
                  <c:v>1.2287605163067781</c:v>
                </c:pt>
                <c:pt idx="104">
                  <c:v>4.2348684050681413</c:v>
                </c:pt>
                <c:pt idx="105">
                  <c:v>2.3635186863124034</c:v>
                </c:pt>
                <c:pt idx="106">
                  <c:v>-4.1796431409983654</c:v>
                </c:pt>
                <c:pt idx="107">
                  <c:v>-7.9517316966504836</c:v>
                </c:pt>
                <c:pt idx="108">
                  <c:v>-5.1091216772352368</c:v>
                </c:pt>
                <c:pt idx="109">
                  <c:v>-2.4837192145894846</c:v>
                </c:pt>
                <c:pt idx="110">
                  <c:v>0.56364966341709533</c:v>
                </c:pt>
                <c:pt idx="111">
                  <c:v>-6.86276627943883</c:v>
                </c:pt>
                <c:pt idx="112">
                  <c:v>-7.2180414887769757</c:v>
                </c:pt>
                <c:pt idx="113">
                  <c:v>-0.4292280303708651</c:v>
                </c:pt>
                <c:pt idx="114">
                  <c:v>0.53630570469701411</c:v>
                </c:pt>
                <c:pt idx="115">
                  <c:v>0.5148276319316949</c:v>
                </c:pt>
                <c:pt idx="116">
                  <c:v>1.6486877832418259</c:v>
                </c:pt>
                <c:pt idx="117">
                  <c:v>-4.7899775883597897</c:v>
                </c:pt>
                <c:pt idx="118">
                  <c:v>0.11628565368164345</c:v>
                </c:pt>
                <c:pt idx="119">
                  <c:v>-10.663554587906646</c:v>
                </c:pt>
                <c:pt idx="120">
                  <c:v>-7.8140357917432084</c:v>
                </c:pt>
                <c:pt idx="121">
                  <c:v>1.2964636798651554</c:v>
                </c:pt>
                <c:pt idx="122">
                  <c:v>3.8444881326572897</c:v>
                </c:pt>
                <c:pt idx="123">
                  <c:v>4.7465378093224615</c:v>
                </c:pt>
                <c:pt idx="124">
                  <c:v>2.9488494988514162</c:v>
                </c:pt>
                <c:pt idx="125">
                  <c:v>5.2171388221324548</c:v>
                </c:pt>
                <c:pt idx="126">
                  <c:v>0.10102422655921828</c:v>
                </c:pt>
                <c:pt idx="127">
                  <c:v>2.4310175220719543</c:v>
                </c:pt>
                <c:pt idx="128">
                  <c:v>1.2619831100311671</c:v>
                </c:pt>
                <c:pt idx="129">
                  <c:v>-0.79621547906995715</c:v>
                </c:pt>
                <c:pt idx="130">
                  <c:v>-1.549463719192488</c:v>
                </c:pt>
                <c:pt idx="131">
                  <c:v>-0.81853679779453614</c:v>
                </c:pt>
                <c:pt idx="132">
                  <c:v>-1.5992013601016026</c:v>
                </c:pt>
                <c:pt idx="133">
                  <c:v>2.6575085618809737</c:v>
                </c:pt>
                <c:pt idx="134">
                  <c:v>2.0305310838328694</c:v>
                </c:pt>
                <c:pt idx="135">
                  <c:v>1.3162686661722773</c:v>
                </c:pt>
                <c:pt idx="136">
                  <c:v>-0.8989318740986505</c:v>
                </c:pt>
                <c:pt idx="137">
                  <c:v>3.4223193109322665</c:v>
                </c:pt>
                <c:pt idx="138">
                  <c:v>1.0448175894371161</c:v>
                </c:pt>
                <c:pt idx="139">
                  <c:v>-6.2088132632613053</c:v>
                </c:pt>
                <c:pt idx="140">
                  <c:v>-3.3780635177847955</c:v>
                </c:pt>
                <c:pt idx="141">
                  <c:v>0.13640640751742694</c:v>
                </c:pt>
                <c:pt idx="142">
                  <c:v>-0.85310377280902117</c:v>
                </c:pt>
                <c:pt idx="143">
                  <c:v>-4.3824879367946323E-2</c:v>
                </c:pt>
                <c:pt idx="144">
                  <c:v>3.1435238837180748</c:v>
                </c:pt>
                <c:pt idx="145">
                  <c:v>4.3554361654470881</c:v>
                </c:pt>
                <c:pt idx="146">
                  <c:v>2.9740530344754461</c:v>
                </c:pt>
                <c:pt idx="147">
                  <c:v>-0.15162437707914478</c:v>
                </c:pt>
                <c:pt idx="148">
                  <c:v>-6.124264690548813</c:v>
                </c:pt>
                <c:pt idx="149">
                  <c:v>-3.3709516870110008</c:v>
                </c:pt>
                <c:pt idx="150">
                  <c:v>2.9610262726169765</c:v>
                </c:pt>
                <c:pt idx="151">
                  <c:v>9.6035773312826223</c:v>
                </c:pt>
                <c:pt idx="152">
                  <c:v>-0.81262478681369998</c:v>
                </c:pt>
                <c:pt idx="153">
                  <c:v>-1.1154779916063831</c:v>
                </c:pt>
                <c:pt idx="154">
                  <c:v>0.29076865258272733</c:v>
                </c:pt>
                <c:pt idx="155">
                  <c:v>-2.704447264195835</c:v>
                </c:pt>
                <c:pt idx="156">
                  <c:v>0.17645898034001561</c:v>
                </c:pt>
                <c:pt idx="157">
                  <c:v>7.9639202642738383E-2</c:v>
                </c:pt>
                <c:pt idx="158">
                  <c:v>5.2300647506645532</c:v>
                </c:pt>
                <c:pt idx="159">
                  <c:v>-3.2713476849774281</c:v>
                </c:pt>
                <c:pt idx="160">
                  <c:v>-3.3191383205359841</c:v>
                </c:pt>
                <c:pt idx="161">
                  <c:v>-3.0882994774361237</c:v>
                </c:pt>
                <c:pt idx="162">
                  <c:v>0.10814222696151887</c:v>
                </c:pt>
                <c:pt idx="163">
                  <c:v>-5.7999048077336681</c:v>
                </c:pt>
                <c:pt idx="164">
                  <c:v>-0.90626124514844264</c:v>
                </c:pt>
                <c:pt idx="165">
                  <c:v>2.6908653714305046</c:v>
                </c:pt>
                <c:pt idx="166">
                  <c:v>1.0050946052550671</c:v>
                </c:pt>
                <c:pt idx="167">
                  <c:v>-0.30909246826470849</c:v>
                </c:pt>
                <c:pt idx="168">
                  <c:v>2.5959636853073675</c:v>
                </c:pt>
                <c:pt idx="169">
                  <c:v>3.684866085924881</c:v>
                </c:pt>
                <c:pt idx="170">
                  <c:v>0.51797751306034456</c:v>
                </c:pt>
                <c:pt idx="171">
                  <c:v>2.3471218893857042</c:v>
                </c:pt>
                <c:pt idx="172">
                  <c:v>4.9655952407551069</c:v>
                </c:pt>
                <c:pt idx="173">
                  <c:v>3.5918995616802647</c:v>
                </c:pt>
                <c:pt idx="174">
                  <c:v>1.8962089938881945</c:v>
                </c:pt>
                <c:pt idx="175">
                  <c:v>-4.2624884056809265</c:v>
                </c:pt>
                <c:pt idx="176">
                  <c:v>-1.4625102414543107</c:v>
                </c:pt>
                <c:pt idx="177">
                  <c:v>0.82858901508072336</c:v>
                </c:pt>
                <c:pt idx="178">
                  <c:v>1.2494557968019819</c:v>
                </c:pt>
                <c:pt idx="179">
                  <c:v>1.7643119991650735</c:v>
                </c:pt>
                <c:pt idx="180">
                  <c:v>-3.5145923982705938</c:v>
                </c:pt>
                <c:pt idx="181">
                  <c:v>-4.3818234088317354</c:v>
                </c:pt>
                <c:pt idx="182">
                  <c:v>-1.8323579625276523</c:v>
                </c:pt>
                <c:pt idx="183">
                  <c:v>-1.8830075468432312</c:v>
                </c:pt>
                <c:pt idx="184">
                  <c:v>1.0285354762887664</c:v>
                </c:pt>
                <c:pt idx="185">
                  <c:v>1.2906683590140346</c:v>
                </c:pt>
                <c:pt idx="186">
                  <c:v>3.5946770617937887</c:v>
                </c:pt>
                <c:pt idx="187">
                  <c:v>-1.3042076728982011</c:v>
                </c:pt>
                <c:pt idx="188">
                  <c:v>-2.9332224069380004</c:v>
                </c:pt>
                <c:pt idx="189">
                  <c:v>-2.3356355787911127</c:v>
                </c:pt>
                <c:pt idx="190">
                  <c:v>0.45242618926104683</c:v>
                </c:pt>
                <c:pt idx="191">
                  <c:v>4.1927908563316407</c:v>
                </c:pt>
                <c:pt idx="192">
                  <c:v>-2.5058303533004391</c:v>
                </c:pt>
                <c:pt idx="193">
                  <c:v>1.9255573374599635</c:v>
                </c:pt>
                <c:pt idx="194">
                  <c:v>0.79413605999022252</c:v>
                </c:pt>
                <c:pt idx="195">
                  <c:v>0.67415108173040039</c:v>
                </c:pt>
                <c:pt idx="196">
                  <c:v>2.5183530090546924</c:v>
                </c:pt>
                <c:pt idx="197">
                  <c:v>3.2421159339773737</c:v>
                </c:pt>
                <c:pt idx="198">
                  <c:v>5.3032012619733848</c:v>
                </c:pt>
                <c:pt idx="199">
                  <c:v>3.7700482287375792</c:v>
                </c:pt>
                <c:pt idx="200">
                  <c:v>1.995348058871997</c:v>
                </c:pt>
                <c:pt idx="201">
                  <c:v>2.4912220645400396</c:v>
                </c:pt>
                <c:pt idx="202">
                  <c:v>4.5983250151684842</c:v>
                </c:pt>
                <c:pt idx="203">
                  <c:v>6.8225160470434218</c:v>
                </c:pt>
                <c:pt idx="204">
                  <c:v>3.8351339050946365</c:v>
                </c:pt>
                <c:pt idx="205">
                  <c:v>0.35674262893644482</c:v>
                </c:pt>
                <c:pt idx="206">
                  <c:v>0.36595606563787442</c:v>
                </c:pt>
                <c:pt idx="207">
                  <c:v>3.8557972911877414</c:v>
                </c:pt>
                <c:pt idx="208">
                  <c:v>3.0663908182916089</c:v>
                </c:pt>
                <c:pt idx="209">
                  <c:v>-0.67732313397635835</c:v>
                </c:pt>
                <c:pt idx="210">
                  <c:v>1.0623393016442151</c:v>
                </c:pt>
                <c:pt idx="211">
                  <c:v>0.77586156217239477</c:v>
                </c:pt>
                <c:pt idx="212">
                  <c:v>3.2552025001922402</c:v>
                </c:pt>
                <c:pt idx="213">
                  <c:v>4.0962511111202957</c:v>
                </c:pt>
                <c:pt idx="214">
                  <c:v>-3.5486650690097576</c:v>
                </c:pt>
                <c:pt idx="215">
                  <c:v>-0.64730222910347379</c:v>
                </c:pt>
                <c:pt idx="216">
                  <c:v>4.2626072436073343</c:v>
                </c:pt>
                <c:pt idx="217">
                  <c:v>3.4112156189662812</c:v>
                </c:pt>
                <c:pt idx="218">
                  <c:v>5.0485181836087918</c:v>
                </c:pt>
                <c:pt idx="219">
                  <c:v>5.7353068209299352</c:v>
                </c:pt>
                <c:pt idx="220">
                  <c:v>-2.0155090245985718</c:v>
                </c:pt>
                <c:pt idx="221">
                  <c:v>-4.6606810929381481</c:v>
                </c:pt>
                <c:pt idx="222">
                  <c:v>-3.7091163936491398</c:v>
                </c:pt>
                <c:pt idx="223">
                  <c:v>-7.9312670544074138</c:v>
                </c:pt>
                <c:pt idx="224">
                  <c:v>-5.1802009008430616</c:v>
                </c:pt>
                <c:pt idx="225">
                  <c:v>-0.37222750386581538</c:v>
                </c:pt>
                <c:pt idx="226">
                  <c:v>-3.6340397247617489</c:v>
                </c:pt>
                <c:pt idx="227">
                  <c:v>-1.6004595659317999</c:v>
                </c:pt>
                <c:pt idx="228">
                  <c:v>-9.1520321486951275</c:v>
                </c:pt>
                <c:pt idx="229">
                  <c:v>-7.6654448354495059</c:v>
                </c:pt>
                <c:pt idx="230">
                  <c:v>-4.5222107743087463</c:v>
                </c:pt>
                <c:pt idx="231">
                  <c:v>4.5305262054714035</c:v>
                </c:pt>
                <c:pt idx="232">
                  <c:v>-8.2728994696509801</c:v>
                </c:pt>
                <c:pt idx="233">
                  <c:v>0.25086044149190911</c:v>
                </c:pt>
                <c:pt idx="234">
                  <c:v>-8.3153380054833406</c:v>
                </c:pt>
                <c:pt idx="235">
                  <c:v>0.61765708970210653</c:v>
                </c:pt>
                <c:pt idx="236">
                  <c:v>-0.46933744183300519</c:v>
                </c:pt>
                <c:pt idx="237">
                  <c:v>2.1794920038113332</c:v>
                </c:pt>
                <c:pt idx="238">
                  <c:v>6.5664781731846062</c:v>
                </c:pt>
                <c:pt idx="239">
                  <c:v>12.417570778789724</c:v>
                </c:pt>
                <c:pt idx="240">
                  <c:v>8.8180024384962223</c:v>
                </c:pt>
                <c:pt idx="241">
                  <c:v>-0.86827275742564325</c:v>
                </c:pt>
                <c:pt idx="242">
                  <c:v>-2.3483573957550448</c:v>
                </c:pt>
                <c:pt idx="243">
                  <c:v>-8.8431029860892068</c:v>
                </c:pt>
                <c:pt idx="244">
                  <c:v>3.9880710946612794</c:v>
                </c:pt>
                <c:pt idx="245">
                  <c:v>-0.32180306678222337</c:v>
                </c:pt>
                <c:pt idx="246">
                  <c:v>0.56118003826588847</c:v>
                </c:pt>
                <c:pt idx="247">
                  <c:v>-5.5449329111103225</c:v>
                </c:pt>
                <c:pt idx="248">
                  <c:v>-1.6147460842023804</c:v>
                </c:pt>
                <c:pt idx="249">
                  <c:v>7.928624281694141</c:v>
                </c:pt>
                <c:pt idx="250">
                  <c:v>5.7772223084051859</c:v>
                </c:pt>
                <c:pt idx="251">
                  <c:v>9.1837445887491072</c:v>
                </c:pt>
                <c:pt idx="252">
                  <c:v>6.0779149999898436</c:v>
                </c:pt>
                <c:pt idx="253">
                  <c:v>0.5133626630648962</c:v>
                </c:pt>
                <c:pt idx="254">
                  <c:v>1.3134613860731292</c:v>
                </c:pt>
                <c:pt idx="255">
                  <c:v>1.3949601668456921</c:v>
                </c:pt>
                <c:pt idx="256">
                  <c:v>-1.3506955361972075</c:v>
                </c:pt>
                <c:pt idx="257">
                  <c:v>2.4685266043698846</c:v>
                </c:pt>
                <c:pt idx="258">
                  <c:v>2.1370567301346455E-3</c:v>
                </c:pt>
                <c:pt idx="259">
                  <c:v>-6.9655165728795794</c:v>
                </c:pt>
                <c:pt idx="260">
                  <c:v>-8.455570809202527</c:v>
                </c:pt>
                <c:pt idx="261">
                  <c:v>5.6943713422872975</c:v>
                </c:pt>
                <c:pt idx="262">
                  <c:v>4.6381836606599336E-3</c:v>
                </c:pt>
                <c:pt idx="263">
                  <c:v>-2.3674519476312526</c:v>
                </c:pt>
                <c:pt idx="264">
                  <c:v>0.62647852691029016</c:v>
                </c:pt>
                <c:pt idx="265">
                  <c:v>0.85286769742859292</c:v>
                </c:pt>
                <c:pt idx="266">
                  <c:v>3.4182377391994976</c:v>
                </c:pt>
                <c:pt idx="267">
                  <c:v>-9.1219305245649025</c:v>
                </c:pt>
                <c:pt idx="268">
                  <c:v>-8.1755598821401634</c:v>
                </c:pt>
                <c:pt idx="269">
                  <c:v>-6.8653878249747606</c:v>
                </c:pt>
                <c:pt idx="270">
                  <c:v>-10.389339274464305</c:v>
                </c:pt>
                <c:pt idx="271">
                  <c:v>-1.7620231071701369</c:v>
                </c:pt>
                <c:pt idx="272">
                  <c:v>-0.57933443966715004</c:v>
                </c:pt>
                <c:pt idx="273">
                  <c:v>-1.2832666290842383</c:v>
                </c:pt>
                <c:pt idx="274">
                  <c:v>1.7610444682543971</c:v>
                </c:pt>
                <c:pt idx="275">
                  <c:v>-1.7860726691517641</c:v>
                </c:pt>
                <c:pt idx="276">
                  <c:v>6.4937531539969484</c:v>
                </c:pt>
                <c:pt idx="277">
                  <c:v>4.7673071506675058</c:v>
                </c:pt>
                <c:pt idx="278">
                  <c:v>1.7271068656084196</c:v>
                </c:pt>
                <c:pt idx="279">
                  <c:v>-3.5630844614493355</c:v>
                </c:pt>
                <c:pt idx="280">
                  <c:v>0.32878087997161742</c:v>
                </c:pt>
                <c:pt idx="281">
                  <c:v>-6.6862259352181184</c:v>
                </c:pt>
                <c:pt idx="282">
                  <c:v>2.6939206514578302</c:v>
                </c:pt>
                <c:pt idx="283">
                  <c:v>-0.26065867964896938</c:v>
                </c:pt>
                <c:pt idx="284">
                  <c:v>2.2131965854630948</c:v>
                </c:pt>
                <c:pt idx="285">
                  <c:v>-19.756631891738152</c:v>
                </c:pt>
                <c:pt idx="286">
                  <c:v>-27.578748372364345</c:v>
                </c:pt>
                <c:pt idx="287">
                  <c:v>-19.884038785663932</c:v>
                </c:pt>
                <c:pt idx="288">
                  <c:v>-15.338292250025575</c:v>
                </c:pt>
                <c:pt idx="289">
                  <c:v>21.744409082512334</c:v>
                </c:pt>
                <c:pt idx="290">
                  <c:v>2.8558520005177854</c:v>
                </c:pt>
                <c:pt idx="291">
                  <c:v>5.5270378206949715</c:v>
                </c:pt>
                <c:pt idx="292">
                  <c:v>6.4856279201898133</c:v>
                </c:pt>
                <c:pt idx="293">
                  <c:v>3.4874307502657018</c:v>
                </c:pt>
                <c:pt idx="294">
                  <c:v>-9.713585918423405</c:v>
                </c:pt>
                <c:pt idx="295">
                  <c:v>-0.45239500215495809</c:v>
                </c:pt>
                <c:pt idx="296">
                  <c:v>-4.4616866266622424</c:v>
                </c:pt>
                <c:pt idx="297">
                  <c:v>4.4945296341616938</c:v>
                </c:pt>
                <c:pt idx="298">
                  <c:v>5.2320520810550306</c:v>
                </c:pt>
                <c:pt idx="299">
                  <c:v>6.2764475316537869</c:v>
                </c:pt>
                <c:pt idx="300">
                  <c:v>1.7090617541891504</c:v>
                </c:pt>
                <c:pt idx="301">
                  <c:v>-0.1538996921638045</c:v>
                </c:pt>
                <c:pt idx="302">
                  <c:v>0.48076478461820216</c:v>
                </c:pt>
                <c:pt idx="303">
                  <c:v>-0.31811353205958426</c:v>
                </c:pt>
                <c:pt idx="304">
                  <c:v>2.6108809114475662E-3</c:v>
                </c:pt>
                <c:pt idx="305">
                  <c:v>-7.8355975889743945</c:v>
                </c:pt>
                <c:pt idx="306">
                  <c:v>-11.831464266081952</c:v>
                </c:pt>
                <c:pt idx="307">
                  <c:v>-5.2273829197086457</c:v>
                </c:pt>
                <c:pt idx="308">
                  <c:v>-3.5266911743265439</c:v>
                </c:pt>
                <c:pt idx="309">
                  <c:v>0.52193731763415485</c:v>
                </c:pt>
                <c:pt idx="310">
                  <c:v>-0.2057866714146428</c:v>
                </c:pt>
                <c:pt idx="311">
                  <c:v>13.382854918264457</c:v>
                </c:pt>
                <c:pt idx="312">
                  <c:v>1.1541395352310815</c:v>
                </c:pt>
                <c:pt idx="313">
                  <c:v>-0.29716601819472999</c:v>
                </c:pt>
                <c:pt idx="314">
                  <c:v>-1.173574926254247</c:v>
                </c:pt>
                <c:pt idx="315">
                  <c:v>-1.0599446678230322</c:v>
                </c:pt>
                <c:pt idx="316">
                  <c:v>-3.1475624948617735</c:v>
                </c:pt>
                <c:pt idx="317">
                  <c:v>-0.94951957556142474</c:v>
                </c:pt>
                <c:pt idx="318">
                  <c:v>-4.8664444774012452</c:v>
                </c:pt>
                <c:pt idx="319">
                  <c:v>-0.35384838222083204</c:v>
                </c:pt>
                <c:pt idx="320">
                  <c:v>-5.6835098512920865</c:v>
                </c:pt>
                <c:pt idx="321">
                  <c:v>2.3724844815166648</c:v>
                </c:pt>
                <c:pt idx="322">
                  <c:v>0.48092219968202699</c:v>
                </c:pt>
                <c:pt idx="323">
                  <c:v>-3.303209170157686</c:v>
                </c:pt>
                <c:pt idx="324">
                  <c:v>-0.43961621173679077</c:v>
                </c:pt>
                <c:pt idx="325">
                  <c:v>-1.6240522231781256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F4-4E3F-9BA6-68C3F2A4A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641600"/>
        <c:axId val="444642080"/>
      </c:lineChart>
      <c:catAx>
        <c:axId val="444641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42080"/>
        <c:crosses val="autoZero"/>
        <c:auto val="1"/>
        <c:lblAlgn val="ctr"/>
        <c:lblOffset val="100"/>
        <c:noMultiLvlLbl val="0"/>
      </c:catAx>
      <c:valAx>
        <c:axId val="44464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41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Errors vs Forecsts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'ME SD Error'!$X$1</c:f>
              <c:strCache>
                <c:ptCount val="1"/>
                <c:pt idx="0">
                  <c:v>Errors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'ME SD Error'!$W$2:$W$327</c:f>
              <c:numCache>
                <c:formatCode>General</c:formatCode>
                <c:ptCount val="326"/>
                <c:pt idx="0">
                  <c:v>187.97951387643786</c:v>
                </c:pt>
                <c:pt idx="1">
                  <c:v>186.38775001926115</c:v>
                </c:pt>
                <c:pt idx="2">
                  <c:v>184.79332097440229</c:v>
                </c:pt>
                <c:pt idx="3">
                  <c:v>184.20215398128903</c:v>
                </c:pt>
                <c:pt idx="4">
                  <c:v>184.59871032118056</c:v>
                </c:pt>
                <c:pt idx="5">
                  <c:v>184.12366212999919</c:v>
                </c:pt>
                <c:pt idx="6">
                  <c:v>183.06753251693888</c:v>
                </c:pt>
                <c:pt idx="7">
                  <c:v>184.53079059925813</c:v>
                </c:pt>
                <c:pt idx="8">
                  <c:v>184.19424472611391</c:v>
                </c:pt>
                <c:pt idx="9">
                  <c:v>182.09410102202483</c:v>
                </c:pt>
                <c:pt idx="10">
                  <c:v>182.52683859498842</c:v>
                </c:pt>
                <c:pt idx="11">
                  <c:v>182.78333951439947</c:v>
                </c:pt>
                <c:pt idx="12">
                  <c:v>181.39615285939016</c:v>
                </c:pt>
                <c:pt idx="13">
                  <c:v>180.80840958589266</c:v>
                </c:pt>
                <c:pt idx="14">
                  <c:v>178.77617060646475</c:v>
                </c:pt>
                <c:pt idx="15">
                  <c:v>174.2702218883073</c:v>
                </c:pt>
                <c:pt idx="16">
                  <c:v>169.93652506915916</c:v>
                </c:pt>
                <c:pt idx="17">
                  <c:v>169.19749434221464</c:v>
                </c:pt>
                <c:pt idx="18">
                  <c:v>169.96605757967822</c:v>
                </c:pt>
                <c:pt idx="19">
                  <c:v>171.49798589369945</c:v>
                </c:pt>
                <c:pt idx="20">
                  <c:v>172.90810086417864</c:v>
                </c:pt>
                <c:pt idx="21">
                  <c:v>171.98214517156813</c:v>
                </c:pt>
                <c:pt idx="22">
                  <c:v>172.54319477848395</c:v>
                </c:pt>
                <c:pt idx="23">
                  <c:v>172.54481923823673</c:v>
                </c:pt>
                <c:pt idx="24">
                  <c:v>173.10005698427341</c:v>
                </c:pt>
                <c:pt idx="25">
                  <c:v>173.77826117418132</c:v>
                </c:pt>
                <c:pt idx="26">
                  <c:v>176.33546412091849</c:v>
                </c:pt>
                <c:pt idx="27">
                  <c:v>174.77794924276847</c:v>
                </c:pt>
                <c:pt idx="28">
                  <c:v>172.93065214366158</c:v>
                </c:pt>
                <c:pt idx="29">
                  <c:v>171.91964297806118</c:v>
                </c:pt>
                <c:pt idx="30">
                  <c:v>170.31366953287818</c:v>
                </c:pt>
                <c:pt idx="31">
                  <c:v>173.79749656444181</c:v>
                </c:pt>
                <c:pt idx="32">
                  <c:v>172.51060852313714</c:v>
                </c:pt>
                <c:pt idx="33">
                  <c:v>171.50990094228686</c:v>
                </c:pt>
                <c:pt idx="34">
                  <c:v>170.41622722824357</c:v>
                </c:pt>
                <c:pt idx="35">
                  <c:v>171.09596061739424</c:v>
                </c:pt>
                <c:pt idx="36">
                  <c:v>170.40627008210197</c:v>
                </c:pt>
                <c:pt idx="37">
                  <c:v>170.15071270553648</c:v>
                </c:pt>
                <c:pt idx="38">
                  <c:v>169.5926534312907</c:v>
                </c:pt>
                <c:pt idx="39">
                  <c:v>169.30578215097654</c:v>
                </c:pt>
                <c:pt idx="40">
                  <c:v>169.04346582422454</c:v>
                </c:pt>
                <c:pt idx="41">
                  <c:v>170.96451460301921</c:v>
                </c:pt>
                <c:pt idx="42">
                  <c:v>175.51637102864609</c:v>
                </c:pt>
                <c:pt idx="43">
                  <c:v>173.7997078502251</c:v>
                </c:pt>
                <c:pt idx="44">
                  <c:v>170.00691845022655</c:v>
                </c:pt>
                <c:pt idx="45">
                  <c:v>169.94746209819382</c:v>
                </c:pt>
                <c:pt idx="46">
                  <c:v>168.71461476330643</c:v>
                </c:pt>
                <c:pt idx="47">
                  <c:v>169.07368692498338</c:v>
                </c:pt>
                <c:pt idx="48">
                  <c:v>168.96124231385861</c:v>
                </c:pt>
                <c:pt idx="49">
                  <c:v>168.12260663911616</c:v>
                </c:pt>
                <c:pt idx="50">
                  <c:v>169.18757610855565</c:v>
                </c:pt>
                <c:pt idx="51">
                  <c:v>169.23461578808448</c:v>
                </c:pt>
                <c:pt idx="52">
                  <c:v>169.39434030218163</c:v>
                </c:pt>
                <c:pt idx="53">
                  <c:v>173.49420357489237</c:v>
                </c:pt>
                <c:pt idx="54">
                  <c:v>170.47186420863687</c:v>
                </c:pt>
                <c:pt idx="55">
                  <c:v>169.19111704730079</c:v>
                </c:pt>
                <c:pt idx="56">
                  <c:v>171.60456911532788</c:v>
                </c:pt>
                <c:pt idx="57">
                  <c:v>174.72755989391251</c:v>
                </c:pt>
                <c:pt idx="58">
                  <c:v>178.31007885998133</c:v>
                </c:pt>
                <c:pt idx="59">
                  <c:v>181.35818769143944</c:v>
                </c:pt>
                <c:pt idx="60">
                  <c:v>182.28004094029052</c:v>
                </c:pt>
                <c:pt idx="61">
                  <c:v>183.21592605381653</c:v>
                </c:pt>
                <c:pt idx="62">
                  <c:v>181.96910049126382</c:v>
                </c:pt>
                <c:pt idx="63">
                  <c:v>184.25067462696776</c:v>
                </c:pt>
                <c:pt idx="64">
                  <c:v>187.26467477313773</c:v>
                </c:pt>
                <c:pt idx="65">
                  <c:v>189.20662102606548</c:v>
                </c:pt>
                <c:pt idx="66">
                  <c:v>189.37831705555016</c:v>
                </c:pt>
                <c:pt idx="67">
                  <c:v>189.03350949832134</c:v>
                </c:pt>
                <c:pt idx="68">
                  <c:v>189.34567532376485</c:v>
                </c:pt>
                <c:pt idx="69">
                  <c:v>189.91461581703089</c:v>
                </c:pt>
                <c:pt idx="70">
                  <c:v>190.9168319460629</c:v>
                </c:pt>
                <c:pt idx="71">
                  <c:v>188.64063600348999</c:v>
                </c:pt>
                <c:pt idx="72">
                  <c:v>187.46505926326782</c:v>
                </c:pt>
                <c:pt idx="73">
                  <c:v>188.98706173963862</c:v>
                </c:pt>
                <c:pt idx="74">
                  <c:v>190.53632812051035</c:v>
                </c:pt>
                <c:pt idx="75">
                  <c:v>191.66753865223808</c:v>
                </c:pt>
                <c:pt idx="76">
                  <c:v>190.28567255806951</c:v>
                </c:pt>
                <c:pt idx="77">
                  <c:v>191.91961686761309</c:v>
                </c:pt>
                <c:pt idx="78">
                  <c:v>194.07084628997609</c:v>
                </c:pt>
                <c:pt idx="79">
                  <c:v>194.40743511946607</c:v>
                </c:pt>
                <c:pt idx="80">
                  <c:v>193.60700238451054</c:v>
                </c:pt>
                <c:pt idx="81">
                  <c:v>194.19567238467872</c:v>
                </c:pt>
                <c:pt idx="82">
                  <c:v>192.4880718960159</c:v>
                </c:pt>
                <c:pt idx="83">
                  <c:v>196.67410028526143</c:v>
                </c:pt>
                <c:pt idx="84">
                  <c:v>207.36455618034188</c:v>
                </c:pt>
                <c:pt idx="85">
                  <c:v>212.60841579876899</c:v>
                </c:pt>
                <c:pt idx="86">
                  <c:v>212.43286983691652</c:v>
                </c:pt>
                <c:pt idx="87">
                  <c:v>214.68634403251383</c:v>
                </c:pt>
                <c:pt idx="88">
                  <c:v>214.47289860998021</c:v>
                </c:pt>
                <c:pt idx="89">
                  <c:v>211.58267714229964</c:v>
                </c:pt>
                <c:pt idx="90">
                  <c:v>209.34986509239027</c:v>
                </c:pt>
                <c:pt idx="91">
                  <c:v>208.74671745318858</c:v>
                </c:pt>
                <c:pt idx="92">
                  <c:v>208.58062695255558</c:v>
                </c:pt>
                <c:pt idx="93">
                  <c:v>213.29503227882253</c:v>
                </c:pt>
                <c:pt idx="94">
                  <c:v>213.64191234813208</c:v>
                </c:pt>
                <c:pt idx="95">
                  <c:v>211.86923027093761</c:v>
                </c:pt>
                <c:pt idx="96">
                  <c:v>213.30016065111917</c:v>
                </c:pt>
                <c:pt idx="97">
                  <c:v>213.77631217151654</c:v>
                </c:pt>
                <c:pt idx="98">
                  <c:v>219.55015698279652</c:v>
                </c:pt>
                <c:pt idx="99">
                  <c:v>221.97094797711173</c:v>
                </c:pt>
                <c:pt idx="100">
                  <c:v>224.77787643085313</c:v>
                </c:pt>
                <c:pt idx="101">
                  <c:v>227.91186712123417</c:v>
                </c:pt>
                <c:pt idx="102">
                  <c:v>230.87741722604238</c:v>
                </c:pt>
                <c:pt idx="103">
                  <c:v>229.31123948369321</c:v>
                </c:pt>
                <c:pt idx="104">
                  <c:v>230.16513159493186</c:v>
                </c:pt>
                <c:pt idx="105">
                  <c:v>232.45648131368759</c:v>
                </c:pt>
                <c:pt idx="106">
                  <c:v>233.05964314099836</c:v>
                </c:pt>
                <c:pt idx="107">
                  <c:v>232.13173169665049</c:v>
                </c:pt>
                <c:pt idx="108">
                  <c:v>229.41912167723524</c:v>
                </c:pt>
                <c:pt idx="109">
                  <c:v>226.44371921458949</c:v>
                </c:pt>
                <c:pt idx="110">
                  <c:v>224.4463503365829</c:v>
                </c:pt>
                <c:pt idx="111">
                  <c:v>225.40276627943882</c:v>
                </c:pt>
                <c:pt idx="112">
                  <c:v>224.70804148877698</c:v>
                </c:pt>
                <c:pt idx="113">
                  <c:v>218.38922803037087</c:v>
                </c:pt>
                <c:pt idx="114">
                  <c:v>217.70369429530299</c:v>
                </c:pt>
                <c:pt idx="115">
                  <c:v>218.28517236806832</c:v>
                </c:pt>
                <c:pt idx="116">
                  <c:v>220.43131221675819</c:v>
                </c:pt>
                <c:pt idx="117">
                  <c:v>223.1499775883598</c:v>
                </c:pt>
                <c:pt idx="118">
                  <c:v>219.74371434631837</c:v>
                </c:pt>
                <c:pt idx="119">
                  <c:v>219.93355458790666</c:v>
                </c:pt>
                <c:pt idx="120">
                  <c:v>215.0440357917432</c:v>
                </c:pt>
                <c:pt idx="121">
                  <c:v>208.52353632013484</c:v>
                </c:pt>
                <c:pt idx="122">
                  <c:v>209.46551186734271</c:v>
                </c:pt>
                <c:pt idx="123">
                  <c:v>211.49346219067755</c:v>
                </c:pt>
                <c:pt idx="124">
                  <c:v>214.58115050114858</c:v>
                </c:pt>
                <c:pt idx="125">
                  <c:v>216.05286117786756</c:v>
                </c:pt>
                <c:pt idx="126">
                  <c:v>221.61897577344078</c:v>
                </c:pt>
                <c:pt idx="127">
                  <c:v>222.28898247792804</c:v>
                </c:pt>
                <c:pt idx="128">
                  <c:v>224.78801688996884</c:v>
                </c:pt>
                <c:pt idx="129">
                  <c:v>226.68621547906994</c:v>
                </c:pt>
                <c:pt idx="130">
                  <c:v>228.05946371919248</c:v>
                </c:pt>
                <c:pt idx="131">
                  <c:v>227.21853679779454</c:v>
                </c:pt>
                <c:pt idx="132">
                  <c:v>226.1292013601016</c:v>
                </c:pt>
                <c:pt idx="133">
                  <c:v>224.18249143811903</c:v>
                </c:pt>
                <c:pt idx="134">
                  <c:v>225.14946891616714</c:v>
                </c:pt>
                <c:pt idx="135">
                  <c:v>226.71373133382772</c:v>
                </c:pt>
                <c:pt idx="136">
                  <c:v>227.38893187409866</c:v>
                </c:pt>
                <c:pt idx="137">
                  <c:v>226.36768068906773</c:v>
                </c:pt>
                <c:pt idx="138">
                  <c:v>227.95518241056288</c:v>
                </c:pt>
                <c:pt idx="139">
                  <c:v>228.97881326326132</c:v>
                </c:pt>
                <c:pt idx="140">
                  <c:v>224.22806351778479</c:v>
                </c:pt>
                <c:pt idx="141">
                  <c:v>222.24359359248257</c:v>
                </c:pt>
                <c:pt idx="142">
                  <c:v>221.67310377280901</c:v>
                </c:pt>
                <c:pt idx="143">
                  <c:v>220.95382487936794</c:v>
                </c:pt>
                <c:pt idx="144">
                  <c:v>216.96647611628194</c:v>
                </c:pt>
                <c:pt idx="145">
                  <c:v>218.30456383455291</c:v>
                </c:pt>
                <c:pt idx="146">
                  <c:v>219.79594696552456</c:v>
                </c:pt>
                <c:pt idx="147">
                  <c:v>222.65162437707914</c:v>
                </c:pt>
                <c:pt idx="148">
                  <c:v>222.44426469054881</c:v>
                </c:pt>
                <c:pt idx="149">
                  <c:v>220.16095168701099</c:v>
                </c:pt>
                <c:pt idx="150">
                  <c:v>217.72897372738302</c:v>
                </c:pt>
                <c:pt idx="151">
                  <c:v>219.26642266871738</c:v>
                </c:pt>
                <c:pt idx="152">
                  <c:v>229.01262478681369</c:v>
                </c:pt>
                <c:pt idx="153">
                  <c:v>227.58547799160638</c:v>
                </c:pt>
                <c:pt idx="154">
                  <c:v>227.07923134741728</c:v>
                </c:pt>
                <c:pt idx="155">
                  <c:v>229.07444726419584</c:v>
                </c:pt>
                <c:pt idx="156">
                  <c:v>227.34354101965999</c:v>
                </c:pt>
                <c:pt idx="157">
                  <c:v>227.71036079735725</c:v>
                </c:pt>
                <c:pt idx="158">
                  <c:v>227.76993524933545</c:v>
                </c:pt>
                <c:pt idx="159">
                  <c:v>229.48134768497744</c:v>
                </c:pt>
                <c:pt idx="160">
                  <c:v>230.09913832053599</c:v>
                </c:pt>
                <c:pt idx="161">
                  <c:v>228.75829947743611</c:v>
                </c:pt>
                <c:pt idx="162">
                  <c:v>226.69185777303849</c:v>
                </c:pt>
                <c:pt idx="163">
                  <c:v>227.48990480773367</c:v>
                </c:pt>
                <c:pt idx="164">
                  <c:v>226.67626124514845</c:v>
                </c:pt>
                <c:pt idx="165">
                  <c:v>226.84913462856949</c:v>
                </c:pt>
                <c:pt idx="166">
                  <c:v>228.03490539474492</c:v>
                </c:pt>
                <c:pt idx="167">
                  <c:v>227.85909246826472</c:v>
                </c:pt>
                <c:pt idx="168">
                  <c:v>228.70403631469264</c:v>
                </c:pt>
                <c:pt idx="169">
                  <c:v>230.16513391407511</c:v>
                </c:pt>
                <c:pt idx="170">
                  <c:v>231.26202248693966</c:v>
                </c:pt>
                <c:pt idx="171">
                  <c:v>229.8028781106143</c:v>
                </c:pt>
                <c:pt idx="172">
                  <c:v>230.03440475924489</c:v>
                </c:pt>
                <c:pt idx="173">
                  <c:v>232.88810043831973</c:v>
                </c:pt>
                <c:pt idx="174">
                  <c:v>233.96379100611182</c:v>
                </c:pt>
                <c:pt idx="175">
                  <c:v>235.02248840568092</c:v>
                </c:pt>
                <c:pt idx="176">
                  <c:v>232.0325102414543</c:v>
                </c:pt>
                <c:pt idx="177">
                  <c:v>230.58141098491927</c:v>
                </c:pt>
                <c:pt idx="178">
                  <c:v>232.15054420319802</c:v>
                </c:pt>
                <c:pt idx="179">
                  <c:v>231.90568800083491</c:v>
                </c:pt>
                <c:pt idx="180">
                  <c:v>233.61459239827059</c:v>
                </c:pt>
                <c:pt idx="181">
                  <c:v>230.29182340883173</c:v>
                </c:pt>
                <c:pt idx="182">
                  <c:v>224.74235796252765</c:v>
                </c:pt>
                <c:pt idx="183">
                  <c:v>223.89300754684322</c:v>
                </c:pt>
                <c:pt idx="184">
                  <c:v>222.42146452371122</c:v>
                </c:pt>
                <c:pt idx="185">
                  <c:v>221.42933164098596</c:v>
                </c:pt>
                <c:pt idx="186">
                  <c:v>223.8853229382062</c:v>
                </c:pt>
                <c:pt idx="187">
                  <c:v>228.26420767289821</c:v>
                </c:pt>
                <c:pt idx="188">
                  <c:v>227.16322240693799</c:v>
                </c:pt>
                <c:pt idx="189">
                  <c:v>226.5656355787911</c:v>
                </c:pt>
                <c:pt idx="190">
                  <c:v>224.66757381073896</c:v>
                </c:pt>
                <c:pt idx="191">
                  <c:v>224.02720914366836</c:v>
                </c:pt>
                <c:pt idx="192">
                  <c:v>227.50583035330044</c:v>
                </c:pt>
                <c:pt idx="193">
                  <c:v>226.09444266254005</c:v>
                </c:pt>
                <c:pt idx="194">
                  <c:v>227.48586394000978</c:v>
                </c:pt>
                <c:pt idx="195">
                  <c:v>228.3258489182696</c:v>
                </c:pt>
                <c:pt idx="196">
                  <c:v>226.00164699094532</c:v>
                </c:pt>
                <c:pt idx="197">
                  <c:v>226.62788406602263</c:v>
                </c:pt>
                <c:pt idx="198">
                  <c:v>227.56679873802662</c:v>
                </c:pt>
                <c:pt idx="199">
                  <c:v>231.28995177126242</c:v>
                </c:pt>
                <c:pt idx="200">
                  <c:v>232.93465194112801</c:v>
                </c:pt>
                <c:pt idx="201">
                  <c:v>234.83877793545997</c:v>
                </c:pt>
                <c:pt idx="202">
                  <c:v>234.99167498483152</c:v>
                </c:pt>
                <c:pt idx="203">
                  <c:v>235.82748395295658</c:v>
                </c:pt>
                <c:pt idx="204">
                  <c:v>239.17486609490535</c:v>
                </c:pt>
                <c:pt idx="205">
                  <c:v>242.68325737106355</c:v>
                </c:pt>
                <c:pt idx="206">
                  <c:v>242.47404393436213</c:v>
                </c:pt>
                <c:pt idx="207">
                  <c:v>242.89420270881226</c:v>
                </c:pt>
                <c:pt idx="208">
                  <c:v>244.7036091817084</c:v>
                </c:pt>
                <c:pt idx="209">
                  <c:v>247.16732313397637</c:v>
                </c:pt>
                <c:pt idx="210">
                  <c:v>246.89766069835579</c:v>
                </c:pt>
                <c:pt idx="211">
                  <c:v>247.3541384378276</c:v>
                </c:pt>
                <c:pt idx="212">
                  <c:v>247.78479749980775</c:v>
                </c:pt>
                <c:pt idx="213">
                  <c:v>249.38374888887969</c:v>
                </c:pt>
                <c:pt idx="214">
                  <c:v>251.59866506900977</c:v>
                </c:pt>
                <c:pt idx="215">
                  <c:v>250.43730222910347</c:v>
                </c:pt>
                <c:pt idx="216">
                  <c:v>250.22739275639267</c:v>
                </c:pt>
                <c:pt idx="217">
                  <c:v>251.85878438103373</c:v>
                </c:pt>
                <c:pt idx="218">
                  <c:v>253.1514818163912</c:v>
                </c:pt>
                <c:pt idx="219">
                  <c:v>253.28469317907005</c:v>
                </c:pt>
                <c:pt idx="220">
                  <c:v>257.60550902459858</c:v>
                </c:pt>
                <c:pt idx="221">
                  <c:v>256.86068109293814</c:v>
                </c:pt>
                <c:pt idx="222">
                  <c:v>254.12911639364913</c:v>
                </c:pt>
                <c:pt idx="223">
                  <c:v>251.78126705440741</c:v>
                </c:pt>
                <c:pt idx="224">
                  <c:v>248.54020090084308</c:v>
                </c:pt>
                <c:pt idx="225">
                  <c:v>245.37222750386582</c:v>
                </c:pt>
                <c:pt idx="226">
                  <c:v>245.84403972476176</c:v>
                </c:pt>
                <c:pt idx="227">
                  <c:v>244.30045956593179</c:v>
                </c:pt>
                <c:pt idx="228">
                  <c:v>246.00203214869512</c:v>
                </c:pt>
                <c:pt idx="229">
                  <c:v>242.06544483544951</c:v>
                </c:pt>
                <c:pt idx="230">
                  <c:v>237.80221077430875</c:v>
                </c:pt>
                <c:pt idx="231">
                  <c:v>233.3394737945286</c:v>
                </c:pt>
                <c:pt idx="232">
                  <c:v>236.53289946965097</c:v>
                </c:pt>
                <c:pt idx="233">
                  <c:v>229.72913955850808</c:v>
                </c:pt>
                <c:pt idx="234">
                  <c:v>230.95533800548333</c:v>
                </c:pt>
                <c:pt idx="235">
                  <c:v>223.21234291029791</c:v>
                </c:pt>
                <c:pt idx="236">
                  <c:v>224.129337441833</c:v>
                </c:pt>
                <c:pt idx="237">
                  <c:v>220.60050799618867</c:v>
                </c:pt>
                <c:pt idx="238">
                  <c:v>223.29352182681541</c:v>
                </c:pt>
                <c:pt idx="239">
                  <c:v>225.84242922121027</c:v>
                </c:pt>
                <c:pt idx="240">
                  <c:v>230.54199756150379</c:v>
                </c:pt>
                <c:pt idx="241">
                  <c:v>238.45827275742565</c:v>
                </c:pt>
                <c:pt idx="242">
                  <c:v>238.34835739575504</c:v>
                </c:pt>
                <c:pt idx="243">
                  <c:v>236.8531029860892</c:v>
                </c:pt>
                <c:pt idx="244">
                  <c:v>228.81192890533873</c:v>
                </c:pt>
                <c:pt idx="245">
                  <c:v>232.79180306678222</c:v>
                </c:pt>
                <c:pt idx="246">
                  <c:v>232.65881996173411</c:v>
                </c:pt>
                <c:pt idx="247">
                  <c:v>233.17493291111032</c:v>
                </c:pt>
                <c:pt idx="248">
                  <c:v>229.26474608420239</c:v>
                </c:pt>
                <c:pt idx="249">
                  <c:v>224.69137571830586</c:v>
                </c:pt>
                <c:pt idx="250">
                  <c:v>231.09277769159482</c:v>
                </c:pt>
                <c:pt idx="251">
                  <c:v>232.34625541125089</c:v>
                </c:pt>
                <c:pt idx="252">
                  <c:v>238.52208500001015</c:v>
                </c:pt>
                <c:pt idx="253">
                  <c:v>243.9566373369351</c:v>
                </c:pt>
                <c:pt idx="254">
                  <c:v>243.55653861392688</c:v>
                </c:pt>
                <c:pt idx="255">
                  <c:v>244.43503983315432</c:v>
                </c:pt>
                <c:pt idx="256">
                  <c:v>246.90069553619722</c:v>
                </c:pt>
                <c:pt idx="257">
                  <c:v>244.63147339563011</c:v>
                </c:pt>
                <c:pt idx="258">
                  <c:v>247.03786294326986</c:v>
                </c:pt>
                <c:pt idx="259">
                  <c:v>247.32551657287959</c:v>
                </c:pt>
                <c:pt idx="260">
                  <c:v>245.75557080920254</c:v>
                </c:pt>
                <c:pt idx="261">
                  <c:v>236.14562865771271</c:v>
                </c:pt>
                <c:pt idx="262">
                  <c:v>238.02536181633934</c:v>
                </c:pt>
                <c:pt idx="263">
                  <c:v>238.29745194763126</c:v>
                </c:pt>
                <c:pt idx="264">
                  <c:v>235.11352147308972</c:v>
                </c:pt>
                <c:pt idx="265">
                  <c:v>234.47713230257142</c:v>
                </c:pt>
                <c:pt idx="266">
                  <c:v>235.6517622608005</c:v>
                </c:pt>
                <c:pt idx="267">
                  <c:v>236.60193052456489</c:v>
                </c:pt>
                <c:pt idx="268">
                  <c:v>229.01555988214017</c:v>
                </c:pt>
                <c:pt idx="269">
                  <c:v>223.84538782497475</c:v>
                </c:pt>
                <c:pt idx="270">
                  <c:v>220.06933927446431</c:v>
                </c:pt>
                <c:pt idx="271">
                  <c:v>215.25202310717015</c:v>
                </c:pt>
                <c:pt idx="272">
                  <c:v>214.57933443966715</c:v>
                </c:pt>
                <c:pt idx="273">
                  <c:v>213.97326662908424</c:v>
                </c:pt>
                <c:pt idx="274">
                  <c:v>213.47895553174561</c:v>
                </c:pt>
                <c:pt idx="275">
                  <c:v>215.88607266915176</c:v>
                </c:pt>
                <c:pt idx="276">
                  <c:v>211.77624684600306</c:v>
                </c:pt>
                <c:pt idx="277">
                  <c:v>215.96269284933248</c:v>
                </c:pt>
                <c:pt idx="278">
                  <c:v>222.02289313439158</c:v>
                </c:pt>
                <c:pt idx="279">
                  <c:v>225.09308446144934</c:v>
                </c:pt>
                <c:pt idx="280">
                  <c:v>223.52121912002838</c:v>
                </c:pt>
                <c:pt idx="281">
                  <c:v>224.58622593521812</c:v>
                </c:pt>
                <c:pt idx="282">
                  <c:v>219.43607934854217</c:v>
                </c:pt>
                <c:pt idx="283">
                  <c:v>223.45065867964897</c:v>
                </c:pt>
                <c:pt idx="284">
                  <c:v>221.67680341453689</c:v>
                </c:pt>
                <c:pt idx="285">
                  <c:v>222.94663189173815</c:v>
                </c:pt>
                <c:pt idx="286">
                  <c:v>215.95874837236434</c:v>
                </c:pt>
                <c:pt idx="287">
                  <c:v>201.34403878566394</c:v>
                </c:pt>
                <c:pt idx="288">
                  <c:v>187.75829225002556</c:v>
                </c:pt>
                <c:pt idx="289">
                  <c:v>177.10559091748766</c:v>
                </c:pt>
                <c:pt idx="290">
                  <c:v>187.5641479994822</c:v>
                </c:pt>
                <c:pt idx="291">
                  <c:v>192.62296217930503</c:v>
                </c:pt>
                <c:pt idx="292">
                  <c:v>196.0343720798102</c:v>
                </c:pt>
                <c:pt idx="293">
                  <c:v>198.65256924973428</c:v>
                </c:pt>
                <c:pt idx="294">
                  <c:v>203.98358591842342</c:v>
                </c:pt>
                <c:pt idx="295">
                  <c:v>197.43239500215495</c:v>
                </c:pt>
                <c:pt idx="296">
                  <c:v>197.62168662666224</c:v>
                </c:pt>
                <c:pt idx="297">
                  <c:v>195.24547036583832</c:v>
                </c:pt>
                <c:pt idx="298">
                  <c:v>199.36794791894496</c:v>
                </c:pt>
                <c:pt idx="299">
                  <c:v>202.09355246834622</c:v>
                </c:pt>
                <c:pt idx="300">
                  <c:v>207.57093824581085</c:v>
                </c:pt>
                <c:pt idx="301">
                  <c:v>210.29389969216379</c:v>
                </c:pt>
                <c:pt idx="302">
                  <c:v>210.72923521538181</c:v>
                </c:pt>
                <c:pt idx="303">
                  <c:v>212.81811353205958</c:v>
                </c:pt>
                <c:pt idx="304">
                  <c:v>213.31738911908855</c:v>
                </c:pt>
                <c:pt idx="305">
                  <c:v>213.18559758897439</c:v>
                </c:pt>
                <c:pt idx="306">
                  <c:v>210.72146426608194</c:v>
                </c:pt>
                <c:pt idx="307">
                  <c:v>203.73738291970864</c:v>
                </c:pt>
                <c:pt idx="308">
                  <c:v>199.77669117432654</c:v>
                </c:pt>
                <c:pt idx="309">
                  <c:v>196.96806268236585</c:v>
                </c:pt>
                <c:pt idx="310">
                  <c:v>198.73578667141464</c:v>
                </c:pt>
                <c:pt idx="311">
                  <c:v>197.40714508173554</c:v>
                </c:pt>
                <c:pt idx="312">
                  <c:v>211.77586046476893</c:v>
                </c:pt>
                <c:pt idx="313">
                  <c:v>212.62716601819474</c:v>
                </c:pt>
                <c:pt idx="314">
                  <c:v>212.62357492625424</c:v>
                </c:pt>
                <c:pt idx="315">
                  <c:v>212.31994466782302</c:v>
                </c:pt>
                <c:pt idx="316">
                  <c:v>211.92756249486177</c:v>
                </c:pt>
                <c:pt idx="317">
                  <c:v>207.80951957556144</c:v>
                </c:pt>
                <c:pt idx="318">
                  <c:v>206.95644447740125</c:v>
                </c:pt>
                <c:pt idx="319">
                  <c:v>201.71384838222085</c:v>
                </c:pt>
                <c:pt idx="320">
                  <c:v>200.9535098512921</c:v>
                </c:pt>
                <c:pt idx="321">
                  <c:v>197.83751551848334</c:v>
                </c:pt>
                <c:pt idx="322">
                  <c:v>199.93907780031796</c:v>
                </c:pt>
                <c:pt idx="323">
                  <c:v>203.25320917015767</c:v>
                </c:pt>
                <c:pt idx="324">
                  <c:v>201.28961621173679</c:v>
                </c:pt>
                <c:pt idx="325">
                  <c:v>203.32405222317811</c:v>
                </c:pt>
              </c:numCache>
            </c:numRef>
          </c:xVal>
          <c:yVal>
            <c:numRef>
              <c:f>'ME SD Error'!$X$2:$X$327</c:f>
              <c:numCache>
                <c:formatCode>General</c:formatCode>
                <c:ptCount val="326"/>
                <c:pt idx="0">
                  <c:v>-2.9395138764378714</c:v>
                </c:pt>
                <c:pt idx="1">
                  <c:v>-2.2377500192611421</c:v>
                </c:pt>
                <c:pt idx="2">
                  <c:v>-0.93332097440227813</c:v>
                </c:pt>
                <c:pt idx="3">
                  <c:v>-1.8921539812890273</c:v>
                </c:pt>
                <c:pt idx="4">
                  <c:v>-3.0387103211805595</c:v>
                </c:pt>
                <c:pt idx="5">
                  <c:v>-1.8036621299991964</c:v>
                </c:pt>
                <c:pt idx="6">
                  <c:v>1.3024674830611218</c:v>
                </c:pt>
                <c:pt idx="7">
                  <c:v>-2.0107905992581152</c:v>
                </c:pt>
                <c:pt idx="8">
                  <c:v>-3.0342447261139114</c:v>
                </c:pt>
                <c:pt idx="9">
                  <c:v>0.53589897797516528</c:v>
                </c:pt>
                <c:pt idx="10">
                  <c:v>-1.1068385949884316</c:v>
                </c:pt>
                <c:pt idx="11">
                  <c:v>-2.0333395143994721</c:v>
                </c:pt>
                <c:pt idx="12">
                  <c:v>-1.7361528593901596</c:v>
                </c:pt>
                <c:pt idx="13">
                  <c:v>-5.7084095858926673</c:v>
                </c:pt>
                <c:pt idx="14">
                  <c:v>-8.656170606464741</c:v>
                </c:pt>
                <c:pt idx="15">
                  <c:v>-5.1502218883072999</c:v>
                </c:pt>
                <c:pt idx="16">
                  <c:v>-0.93652506915915978</c:v>
                </c:pt>
                <c:pt idx="17">
                  <c:v>1.5325056577853502</c:v>
                </c:pt>
                <c:pt idx="18">
                  <c:v>2.7839424203217789</c:v>
                </c:pt>
                <c:pt idx="19">
                  <c:v>1.7320141063005394</c:v>
                </c:pt>
                <c:pt idx="20">
                  <c:v>-1.77810086417864</c:v>
                </c:pt>
                <c:pt idx="21">
                  <c:v>1.0178548284318651</c:v>
                </c:pt>
                <c:pt idx="22">
                  <c:v>7.6805221516053734E-2</c:v>
                </c:pt>
                <c:pt idx="23">
                  <c:v>1.1751807617632721</c:v>
                </c:pt>
                <c:pt idx="24">
                  <c:v>2.9799430157266045</c:v>
                </c:pt>
                <c:pt idx="25">
                  <c:v>4.8917388258186634</c:v>
                </c:pt>
                <c:pt idx="26">
                  <c:v>-4.9654641209184831</c:v>
                </c:pt>
                <c:pt idx="27">
                  <c:v>-2.4979492427684704</c:v>
                </c:pt>
                <c:pt idx="28">
                  <c:v>-2.080652143661581</c:v>
                </c:pt>
                <c:pt idx="29">
                  <c:v>-2.2096429780611686</c:v>
                </c:pt>
                <c:pt idx="30">
                  <c:v>2.9963304671218225</c:v>
                </c:pt>
                <c:pt idx="31">
                  <c:v>-2.3174965644418251</c:v>
                </c:pt>
                <c:pt idx="32">
                  <c:v>-2.4806085231371355</c:v>
                </c:pt>
                <c:pt idx="33">
                  <c:v>-2.6699009422868585</c:v>
                </c:pt>
                <c:pt idx="34">
                  <c:v>-0.76622722824356515</c:v>
                </c:pt>
                <c:pt idx="35">
                  <c:v>-2.2759606173942473</c:v>
                </c:pt>
                <c:pt idx="36">
                  <c:v>-0.8262700821019564</c:v>
                </c:pt>
                <c:pt idx="37">
                  <c:v>-1.700712705536489</c:v>
                </c:pt>
                <c:pt idx="38">
                  <c:v>7.7346568709288022E-2</c:v>
                </c:pt>
                <c:pt idx="39">
                  <c:v>-1.5257821509765392</c:v>
                </c:pt>
                <c:pt idx="40">
                  <c:v>5.9965341757754516</c:v>
                </c:pt>
                <c:pt idx="41">
                  <c:v>5.5854853969808005</c:v>
                </c:pt>
                <c:pt idx="42">
                  <c:v>-2.8263710286460935</c:v>
                </c:pt>
                <c:pt idx="43">
                  <c:v>-4.4197078502251088</c:v>
                </c:pt>
                <c:pt idx="44">
                  <c:v>-2.00691845022655</c:v>
                </c:pt>
                <c:pt idx="45">
                  <c:v>-2.9074620981938324</c:v>
                </c:pt>
                <c:pt idx="46">
                  <c:v>-3.7146147633064288</c:v>
                </c:pt>
                <c:pt idx="47">
                  <c:v>-3.233686924983374</c:v>
                </c:pt>
                <c:pt idx="48">
                  <c:v>-2.0612423138585996</c:v>
                </c:pt>
                <c:pt idx="49">
                  <c:v>0.89739336088385357</c:v>
                </c:pt>
                <c:pt idx="50">
                  <c:v>0.70242389144434014</c:v>
                </c:pt>
                <c:pt idx="51">
                  <c:v>6.5384211915528567E-2</c:v>
                </c:pt>
                <c:pt idx="52">
                  <c:v>4.1056596978183677</c:v>
                </c:pt>
                <c:pt idx="53">
                  <c:v>-3.1642035748923547</c:v>
                </c:pt>
                <c:pt idx="54">
                  <c:v>-1.1718642086368618</c:v>
                </c:pt>
                <c:pt idx="55">
                  <c:v>3.8388829526992083</c:v>
                </c:pt>
                <c:pt idx="56">
                  <c:v>11.775430884672119</c:v>
                </c:pt>
                <c:pt idx="57">
                  <c:v>6.9824401060874948</c:v>
                </c:pt>
                <c:pt idx="58">
                  <c:v>4.0899211400186744</c:v>
                </c:pt>
                <c:pt idx="59">
                  <c:v>1.3818123085605691</c:v>
                </c:pt>
                <c:pt idx="60">
                  <c:v>2.2899590597094743</c:v>
                </c:pt>
                <c:pt idx="61">
                  <c:v>-0.16592605381651993</c:v>
                </c:pt>
                <c:pt idx="62">
                  <c:v>4.3108995087361848</c:v>
                </c:pt>
                <c:pt idx="63">
                  <c:v>3.1793253730322419</c:v>
                </c:pt>
                <c:pt idx="64">
                  <c:v>2.4553252268622714</c:v>
                </c:pt>
                <c:pt idx="65">
                  <c:v>0.63337897393452636</c:v>
                </c:pt>
                <c:pt idx="66">
                  <c:v>0.49168294444984895</c:v>
                </c:pt>
                <c:pt idx="67">
                  <c:v>2.0064905016786554</c:v>
                </c:pt>
                <c:pt idx="68">
                  <c:v>3.004324676235143</c:v>
                </c:pt>
                <c:pt idx="69">
                  <c:v>0.98538418296911345</c:v>
                </c:pt>
                <c:pt idx="70">
                  <c:v>-4.0368319460629039</c:v>
                </c:pt>
                <c:pt idx="71">
                  <c:v>1.3393639965100022</c:v>
                </c:pt>
                <c:pt idx="72">
                  <c:v>2.5249407367321908</c:v>
                </c:pt>
                <c:pt idx="73">
                  <c:v>1.3029382603613726</c:v>
                </c:pt>
                <c:pt idx="74">
                  <c:v>0.75367187948964443</c:v>
                </c:pt>
                <c:pt idx="75">
                  <c:v>0.58246134776192093</c:v>
                </c:pt>
                <c:pt idx="76">
                  <c:v>3.7443274419304942</c:v>
                </c:pt>
                <c:pt idx="77">
                  <c:v>2.4303831323869076</c:v>
                </c:pt>
                <c:pt idx="78">
                  <c:v>1.7991537100239157</c:v>
                </c:pt>
                <c:pt idx="79">
                  <c:v>7.2564880533917631E-2</c:v>
                </c:pt>
                <c:pt idx="80">
                  <c:v>3.2829976154894496</c:v>
                </c:pt>
                <c:pt idx="81">
                  <c:v>-1.0756723846787111</c:v>
                </c:pt>
                <c:pt idx="82">
                  <c:v>14.66192810398411</c:v>
                </c:pt>
                <c:pt idx="83">
                  <c:v>16.395899714738562</c:v>
                </c:pt>
                <c:pt idx="84">
                  <c:v>6.8754438196581305</c:v>
                </c:pt>
                <c:pt idx="85">
                  <c:v>-0.11841579876897868</c:v>
                </c:pt>
                <c:pt idx="86">
                  <c:v>4.2371301630834637</c:v>
                </c:pt>
                <c:pt idx="87">
                  <c:v>-0.39634403251383787</c:v>
                </c:pt>
                <c:pt idx="88">
                  <c:v>-4.7928986099801989</c:v>
                </c:pt>
                <c:pt idx="89">
                  <c:v>-4.0926771422996353</c:v>
                </c:pt>
                <c:pt idx="90">
                  <c:v>-1.2098650923902881</c:v>
                </c:pt>
                <c:pt idx="91">
                  <c:v>0.32328254681141289</c:v>
                </c:pt>
                <c:pt idx="92">
                  <c:v>4.6693730474444237</c:v>
                </c:pt>
                <c:pt idx="93">
                  <c:v>0.80496772117746218</c:v>
                </c:pt>
                <c:pt idx="94">
                  <c:v>-3.0219123481320764</c:v>
                </c:pt>
                <c:pt idx="95">
                  <c:v>4.8807697290623935</c:v>
                </c:pt>
                <c:pt idx="96">
                  <c:v>6.9698393488808392</c:v>
                </c:pt>
                <c:pt idx="97">
                  <c:v>7.7736878284834745</c:v>
                </c:pt>
                <c:pt idx="98">
                  <c:v>6.7898430172034807</c:v>
                </c:pt>
                <c:pt idx="99">
                  <c:v>5.8490520228882588</c:v>
                </c:pt>
                <c:pt idx="100">
                  <c:v>3.9021235691468803</c:v>
                </c:pt>
                <c:pt idx="101">
                  <c:v>5.0681328787658231</c:v>
                </c:pt>
                <c:pt idx="102">
                  <c:v>-3.3074172260423893</c:v>
                </c:pt>
                <c:pt idx="103">
                  <c:v>1.2287605163067781</c:v>
                </c:pt>
                <c:pt idx="104">
                  <c:v>4.2348684050681413</c:v>
                </c:pt>
                <c:pt idx="105">
                  <c:v>2.3635186863124034</c:v>
                </c:pt>
                <c:pt idx="106">
                  <c:v>-4.1796431409983654</c:v>
                </c:pt>
                <c:pt idx="107">
                  <c:v>-7.9517316966504836</c:v>
                </c:pt>
                <c:pt idx="108">
                  <c:v>-5.1091216772352368</c:v>
                </c:pt>
                <c:pt idx="109">
                  <c:v>-2.4837192145894846</c:v>
                </c:pt>
                <c:pt idx="110">
                  <c:v>0.56364966341709533</c:v>
                </c:pt>
                <c:pt idx="111">
                  <c:v>-6.86276627943883</c:v>
                </c:pt>
                <c:pt idx="112">
                  <c:v>-7.2180414887769757</c:v>
                </c:pt>
                <c:pt idx="113">
                  <c:v>-0.4292280303708651</c:v>
                </c:pt>
                <c:pt idx="114">
                  <c:v>0.53630570469701411</c:v>
                </c:pt>
                <c:pt idx="115">
                  <c:v>0.5148276319316949</c:v>
                </c:pt>
                <c:pt idx="116">
                  <c:v>1.6486877832418259</c:v>
                </c:pt>
                <c:pt idx="117">
                  <c:v>-4.7899775883597897</c:v>
                </c:pt>
                <c:pt idx="118">
                  <c:v>0.11628565368164345</c:v>
                </c:pt>
                <c:pt idx="119">
                  <c:v>-10.663554587906646</c:v>
                </c:pt>
                <c:pt idx="120">
                  <c:v>-7.8140357917432084</c:v>
                </c:pt>
                <c:pt idx="121">
                  <c:v>1.2964636798651554</c:v>
                </c:pt>
                <c:pt idx="122">
                  <c:v>3.8444881326572897</c:v>
                </c:pt>
                <c:pt idx="123">
                  <c:v>4.7465378093224615</c:v>
                </c:pt>
                <c:pt idx="124">
                  <c:v>2.9488494988514162</c:v>
                </c:pt>
                <c:pt idx="125">
                  <c:v>5.2171388221324548</c:v>
                </c:pt>
                <c:pt idx="126">
                  <c:v>0.10102422655921828</c:v>
                </c:pt>
                <c:pt idx="127">
                  <c:v>2.4310175220719543</c:v>
                </c:pt>
                <c:pt idx="128">
                  <c:v>1.2619831100311671</c:v>
                </c:pt>
                <c:pt idx="129">
                  <c:v>-0.79621547906995715</c:v>
                </c:pt>
                <c:pt idx="130">
                  <c:v>-1.549463719192488</c:v>
                </c:pt>
                <c:pt idx="131">
                  <c:v>-0.81853679779453614</c:v>
                </c:pt>
                <c:pt idx="132">
                  <c:v>-1.5992013601016026</c:v>
                </c:pt>
                <c:pt idx="133">
                  <c:v>2.6575085618809737</c:v>
                </c:pt>
                <c:pt idx="134">
                  <c:v>2.0305310838328694</c:v>
                </c:pt>
                <c:pt idx="135">
                  <c:v>1.3162686661722773</c:v>
                </c:pt>
                <c:pt idx="136">
                  <c:v>-0.8989318740986505</c:v>
                </c:pt>
                <c:pt idx="137">
                  <c:v>3.4223193109322665</c:v>
                </c:pt>
                <c:pt idx="138">
                  <c:v>1.0448175894371161</c:v>
                </c:pt>
                <c:pt idx="139">
                  <c:v>-6.2088132632613053</c:v>
                </c:pt>
                <c:pt idx="140">
                  <c:v>-3.3780635177847955</c:v>
                </c:pt>
                <c:pt idx="141">
                  <c:v>0.13640640751742694</c:v>
                </c:pt>
                <c:pt idx="142">
                  <c:v>-0.85310377280902117</c:v>
                </c:pt>
                <c:pt idx="143">
                  <c:v>-4.3824879367946323E-2</c:v>
                </c:pt>
                <c:pt idx="144">
                  <c:v>3.1435238837180748</c:v>
                </c:pt>
                <c:pt idx="145">
                  <c:v>4.3554361654470881</c:v>
                </c:pt>
                <c:pt idx="146">
                  <c:v>2.9740530344754461</c:v>
                </c:pt>
                <c:pt idx="147">
                  <c:v>-0.15162437707914478</c:v>
                </c:pt>
                <c:pt idx="148">
                  <c:v>-6.124264690548813</c:v>
                </c:pt>
                <c:pt idx="149">
                  <c:v>-3.3709516870110008</c:v>
                </c:pt>
                <c:pt idx="150">
                  <c:v>2.9610262726169765</c:v>
                </c:pt>
                <c:pt idx="151">
                  <c:v>9.6035773312826223</c:v>
                </c:pt>
                <c:pt idx="152">
                  <c:v>-0.81262478681369998</c:v>
                </c:pt>
                <c:pt idx="153">
                  <c:v>-1.1154779916063831</c:v>
                </c:pt>
                <c:pt idx="154">
                  <c:v>0.29076865258272733</c:v>
                </c:pt>
                <c:pt idx="155">
                  <c:v>-2.704447264195835</c:v>
                </c:pt>
                <c:pt idx="156">
                  <c:v>0.17645898034001561</c:v>
                </c:pt>
                <c:pt idx="157">
                  <c:v>7.9639202642738383E-2</c:v>
                </c:pt>
                <c:pt idx="158">
                  <c:v>5.2300647506645532</c:v>
                </c:pt>
                <c:pt idx="159">
                  <c:v>-3.2713476849774281</c:v>
                </c:pt>
                <c:pt idx="160">
                  <c:v>-3.3191383205359841</c:v>
                </c:pt>
                <c:pt idx="161">
                  <c:v>-3.0882994774361237</c:v>
                </c:pt>
                <c:pt idx="162">
                  <c:v>0.10814222696151887</c:v>
                </c:pt>
                <c:pt idx="163">
                  <c:v>-5.7999048077336681</c:v>
                </c:pt>
                <c:pt idx="164">
                  <c:v>-0.90626124514844264</c:v>
                </c:pt>
                <c:pt idx="165">
                  <c:v>2.6908653714305046</c:v>
                </c:pt>
                <c:pt idx="166">
                  <c:v>1.0050946052550671</c:v>
                </c:pt>
                <c:pt idx="167">
                  <c:v>-0.30909246826470849</c:v>
                </c:pt>
                <c:pt idx="168">
                  <c:v>2.5959636853073675</c:v>
                </c:pt>
                <c:pt idx="169">
                  <c:v>3.684866085924881</c:v>
                </c:pt>
                <c:pt idx="170">
                  <c:v>0.51797751306034456</c:v>
                </c:pt>
                <c:pt idx="171">
                  <c:v>2.3471218893857042</c:v>
                </c:pt>
                <c:pt idx="172">
                  <c:v>4.9655952407551069</c:v>
                </c:pt>
                <c:pt idx="173">
                  <c:v>3.5918995616802647</c:v>
                </c:pt>
                <c:pt idx="174">
                  <c:v>1.8962089938881945</c:v>
                </c:pt>
                <c:pt idx="175">
                  <c:v>-4.2624884056809265</c:v>
                </c:pt>
                <c:pt idx="176">
                  <c:v>-1.4625102414543107</c:v>
                </c:pt>
                <c:pt idx="177">
                  <c:v>0.82858901508072336</c:v>
                </c:pt>
                <c:pt idx="178">
                  <c:v>1.2494557968019819</c:v>
                </c:pt>
                <c:pt idx="179">
                  <c:v>1.7643119991650735</c:v>
                </c:pt>
                <c:pt idx="180">
                  <c:v>-3.5145923982705938</c:v>
                </c:pt>
                <c:pt idx="181">
                  <c:v>-4.3818234088317354</c:v>
                </c:pt>
                <c:pt idx="182">
                  <c:v>-1.8323579625276523</c:v>
                </c:pt>
                <c:pt idx="183">
                  <c:v>-1.8830075468432312</c:v>
                </c:pt>
                <c:pt idx="184">
                  <c:v>1.0285354762887664</c:v>
                </c:pt>
                <c:pt idx="185">
                  <c:v>1.2906683590140346</c:v>
                </c:pt>
                <c:pt idx="186">
                  <c:v>3.5946770617937887</c:v>
                </c:pt>
                <c:pt idx="187">
                  <c:v>-1.3042076728982011</c:v>
                </c:pt>
                <c:pt idx="188">
                  <c:v>-2.9332224069380004</c:v>
                </c:pt>
                <c:pt idx="189">
                  <c:v>-2.3356355787911127</c:v>
                </c:pt>
                <c:pt idx="190">
                  <c:v>0.45242618926104683</c:v>
                </c:pt>
                <c:pt idx="191">
                  <c:v>4.1927908563316407</c:v>
                </c:pt>
                <c:pt idx="192">
                  <c:v>-2.5058303533004391</c:v>
                </c:pt>
                <c:pt idx="193">
                  <c:v>1.9255573374599635</c:v>
                </c:pt>
                <c:pt idx="194">
                  <c:v>0.79413605999022252</c:v>
                </c:pt>
                <c:pt idx="195">
                  <c:v>0.67415108173040039</c:v>
                </c:pt>
                <c:pt idx="196">
                  <c:v>2.5183530090546924</c:v>
                </c:pt>
                <c:pt idx="197">
                  <c:v>3.2421159339773737</c:v>
                </c:pt>
                <c:pt idx="198">
                  <c:v>5.3032012619733848</c:v>
                </c:pt>
                <c:pt idx="199">
                  <c:v>3.7700482287375792</c:v>
                </c:pt>
                <c:pt idx="200">
                  <c:v>1.995348058871997</c:v>
                </c:pt>
                <c:pt idx="201">
                  <c:v>2.4912220645400396</c:v>
                </c:pt>
                <c:pt idx="202">
                  <c:v>4.5983250151684842</c:v>
                </c:pt>
                <c:pt idx="203">
                  <c:v>6.8225160470434218</c:v>
                </c:pt>
                <c:pt idx="204">
                  <c:v>3.8351339050946365</c:v>
                </c:pt>
                <c:pt idx="205">
                  <c:v>0.35674262893644482</c:v>
                </c:pt>
                <c:pt idx="206">
                  <c:v>0.36595606563787442</c:v>
                </c:pt>
                <c:pt idx="207">
                  <c:v>3.8557972911877414</c:v>
                </c:pt>
                <c:pt idx="208">
                  <c:v>3.0663908182916089</c:v>
                </c:pt>
                <c:pt idx="209">
                  <c:v>-0.67732313397635835</c:v>
                </c:pt>
                <c:pt idx="210">
                  <c:v>1.0623393016442151</c:v>
                </c:pt>
                <c:pt idx="211">
                  <c:v>0.77586156217239477</c:v>
                </c:pt>
                <c:pt idx="212">
                  <c:v>3.2552025001922402</c:v>
                </c:pt>
                <c:pt idx="213">
                  <c:v>4.0962511111202957</c:v>
                </c:pt>
                <c:pt idx="214">
                  <c:v>-3.5486650690097576</c:v>
                </c:pt>
                <c:pt idx="215">
                  <c:v>-0.64730222910347379</c:v>
                </c:pt>
                <c:pt idx="216">
                  <c:v>4.2626072436073343</c:v>
                </c:pt>
                <c:pt idx="217">
                  <c:v>3.4112156189662812</c:v>
                </c:pt>
                <c:pt idx="218">
                  <c:v>5.0485181836087918</c:v>
                </c:pt>
                <c:pt idx="219">
                  <c:v>5.7353068209299352</c:v>
                </c:pt>
                <c:pt idx="220">
                  <c:v>-2.0155090245985718</c:v>
                </c:pt>
                <c:pt idx="221">
                  <c:v>-4.6606810929381481</c:v>
                </c:pt>
                <c:pt idx="222">
                  <c:v>-3.7091163936491398</c:v>
                </c:pt>
                <c:pt idx="223">
                  <c:v>-7.9312670544074138</c:v>
                </c:pt>
                <c:pt idx="224">
                  <c:v>-5.1802009008430616</c:v>
                </c:pt>
                <c:pt idx="225">
                  <c:v>-0.37222750386581538</c:v>
                </c:pt>
                <c:pt idx="226">
                  <c:v>-3.6340397247617489</c:v>
                </c:pt>
                <c:pt idx="227">
                  <c:v>-1.6004595659317999</c:v>
                </c:pt>
                <c:pt idx="228">
                  <c:v>-9.1520321486951275</c:v>
                </c:pt>
                <c:pt idx="229">
                  <c:v>-7.6654448354495059</c:v>
                </c:pt>
                <c:pt idx="230">
                  <c:v>-4.5222107743087463</c:v>
                </c:pt>
                <c:pt idx="231">
                  <c:v>4.5305262054714035</c:v>
                </c:pt>
                <c:pt idx="232">
                  <c:v>-8.2728994696509801</c:v>
                </c:pt>
                <c:pt idx="233">
                  <c:v>0.25086044149190911</c:v>
                </c:pt>
                <c:pt idx="234">
                  <c:v>-8.3153380054833406</c:v>
                </c:pt>
                <c:pt idx="235">
                  <c:v>0.61765708970210653</c:v>
                </c:pt>
                <c:pt idx="236">
                  <c:v>-0.46933744183300519</c:v>
                </c:pt>
                <c:pt idx="237">
                  <c:v>2.1794920038113332</c:v>
                </c:pt>
                <c:pt idx="238">
                  <c:v>6.5664781731846062</c:v>
                </c:pt>
                <c:pt idx="239">
                  <c:v>12.417570778789724</c:v>
                </c:pt>
                <c:pt idx="240">
                  <c:v>8.8180024384962223</c:v>
                </c:pt>
                <c:pt idx="241">
                  <c:v>-0.86827275742564325</c:v>
                </c:pt>
                <c:pt idx="242">
                  <c:v>-2.3483573957550448</c:v>
                </c:pt>
                <c:pt idx="243">
                  <c:v>-8.8431029860892068</c:v>
                </c:pt>
                <c:pt idx="244">
                  <c:v>3.9880710946612794</c:v>
                </c:pt>
                <c:pt idx="245">
                  <c:v>-0.32180306678222337</c:v>
                </c:pt>
                <c:pt idx="246">
                  <c:v>0.56118003826588847</c:v>
                </c:pt>
                <c:pt idx="247">
                  <c:v>-5.5449329111103225</c:v>
                </c:pt>
                <c:pt idx="248">
                  <c:v>-1.6147460842023804</c:v>
                </c:pt>
                <c:pt idx="249">
                  <c:v>7.928624281694141</c:v>
                </c:pt>
                <c:pt idx="250">
                  <c:v>5.7772223084051859</c:v>
                </c:pt>
                <c:pt idx="251">
                  <c:v>9.1837445887491072</c:v>
                </c:pt>
                <c:pt idx="252">
                  <c:v>6.0779149999898436</c:v>
                </c:pt>
                <c:pt idx="253">
                  <c:v>0.5133626630648962</c:v>
                </c:pt>
                <c:pt idx="254">
                  <c:v>1.3134613860731292</c:v>
                </c:pt>
                <c:pt idx="255">
                  <c:v>1.3949601668456921</c:v>
                </c:pt>
                <c:pt idx="256">
                  <c:v>-1.3506955361972075</c:v>
                </c:pt>
                <c:pt idx="257">
                  <c:v>2.4685266043698846</c:v>
                </c:pt>
                <c:pt idx="258">
                  <c:v>2.1370567301346455E-3</c:v>
                </c:pt>
                <c:pt idx="259">
                  <c:v>-6.9655165728795794</c:v>
                </c:pt>
                <c:pt idx="260">
                  <c:v>-8.455570809202527</c:v>
                </c:pt>
                <c:pt idx="261">
                  <c:v>5.6943713422872975</c:v>
                </c:pt>
                <c:pt idx="262">
                  <c:v>4.6381836606599336E-3</c:v>
                </c:pt>
                <c:pt idx="263">
                  <c:v>-2.3674519476312526</c:v>
                </c:pt>
                <c:pt idx="264">
                  <c:v>0.62647852691029016</c:v>
                </c:pt>
                <c:pt idx="265">
                  <c:v>0.85286769742859292</c:v>
                </c:pt>
                <c:pt idx="266">
                  <c:v>3.4182377391994976</c:v>
                </c:pt>
                <c:pt idx="267">
                  <c:v>-9.1219305245649025</c:v>
                </c:pt>
                <c:pt idx="268">
                  <c:v>-8.1755598821401634</c:v>
                </c:pt>
                <c:pt idx="269">
                  <c:v>-6.8653878249747606</c:v>
                </c:pt>
                <c:pt idx="270">
                  <c:v>-10.389339274464305</c:v>
                </c:pt>
                <c:pt idx="271">
                  <c:v>-1.7620231071701369</c:v>
                </c:pt>
                <c:pt idx="272">
                  <c:v>-0.57933443966715004</c:v>
                </c:pt>
                <c:pt idx="273">
                  <c:v>-1.2832666290842383</c:v>
                </c:pt>
                <c:pt idx="274">
                  <c:v>1.7610444682543971</c:v>
                </c:pt>
                <c:pt idx="275">
                  <c:v>-1.7860726691517641</c:v>
                </c:pt>
                <c:pt idx="276">
                  <c:v>6.4937531539969484</c:v>
                </c:pt>
                <c:pt idx="277">
                  <c:v>4.7673071506675058</c:v>
                </c:pt>
                <c:pt idx="278">
                  <c:v>1.7271068656084196</c:v>
                </c:pt>
                <c:pt idx="279">
                  <c:v>-3.5630844614493355</c:v>
                </c:pt>
                <c:pt idx="280">
                  <c:v>0.32878087997161742</c:v>
                </c:pt>
                <c:pt idx="281">
                  <c:v>-6.6862259352181184</c:v>
                </c:pt>
                <c:pt idx="282">
                  <c:v>2.6939206514578302</c:v>
                </c:pt>
                <c:pt idx="283">
                  <c:v>-0.26065867964896938</c:v>
                </c:pt>
                <c:pt idx="284">
                  <c:v>2.2131965854630948</c:v>
                </c:pt>
                <c:pt idx="285">
                  <c:v>-19.756631891738152</c:v>
                </c:pt>
                <c:pt idx="286">
                  <c:v>-27.578748372364345</c:v>
                </c:pt>
                <c:pt idx="287">
                  <c:v>-19.884038785663932</c:v>
                </c:pt>
                <c:pt idx="288">
                  <c:v>-15.338292250025575</c:v>
                </c:pt>
                <c:pt idx="289">
                  <c:v>21.744409082512334</c:v>
                </c:pt>
                <c:pt idx="290">
                  <c:v>2.8558520005177854</c:v>
                </c:pt>
                <c:pt idx="291">
                  <c:v>5.5270378206949715</c:v>
                </c:pt>
                <c:pt idx="292">
                  <c:v>6.4856279201898133</c:v>
                </c:pt>
                <c:pt idx="293">
                  <c:v>3.4874307502657018</c:v>
                </c:pt>
                <c:pt idx="294">
                  <c:v>-9.713585918423405</c:v>
                </c:pt>
                <c:pt idx="295">
                  <c:v>-0.45239500215495809</c:v>
                </c:pt>
                <c:pt idx="296">
                  <c:v>-4.4616866266622424</c:v>
                </c:pt>
                <c:pt idx="297">
                  <c:v>4.4945296341616938</c:v>
                </c:pt>
                <c:pt idx="298">
                  <c:v>5.2320520810550306</c:v>
                </c:pt>
                <c:pt idx="299">
                  <c:v>6.2764475316537869</c:v>
                </c:pt>
                <c:pt idx="300">
                  <c:v>1.7090617541891504</c:v>
                </c:pt>
                <c:pt idx="301">
                  <c:v>-0.1538996921638045</c:v>
                </c:pt>
                <c:pt idx="302">
                  <c:v>0.48076478461820216</c:v>
                </c:pt>
                <c:pt idx="303">
                  <c:v>-0.31811353205958426</c:v>
                </c:pt>
                <c:pt idx="304">
                  <c:v>2.6108809114475662E-3</c:v>
                </c:pt>
                <c:pt idx="305">
                  <c:v>-7.8355975889743945</c:v>
                </c:pt>
                <c:pt idx="306">
                  <c:v>-11.831464266081952</c:v>
                </c:pt>
                <c:pt idx="307">
                  <c:v>-5.2273829197086457</c:v>
                </c:pt>
                <c:pt idx="308">
                  <c:v>-3.5266911743265439</c:v>
                </c:pt>
                <c:pt idx="309">
                  <c:v>0.52193731763415485</c:v>
                </c:pt>
                <c:pt idx="310">
                  <c:v>-0.2057866714146428</c:v>
                </c:pt>
                <c:pt idx="311">
                  <c:v>13.382854918264457</c:v>
                </c:pt>
                <c:pt idx="312">
                  <c:v>1.1541395352310815</c:v>
                </c:pt>
                <c:pt idx="313">
                  <c:v>-0.29716601819472999</c:v>
                </c:pt>
                <c:pt idx="314">
                  <c:v>-1.173574926254247</c:v>
                </c:pt>
                <c:pt idx="315">
                  <c:v>-1.0599446678230322</c:v>
                </c:pt>
                <c:pt idx="316">
                  <c:v>-3.1475624948617735</c:v>
                </c:pt>
                <c:pt idx="317">
                  <c:v>-0.94951957556142474</c:v>
                </c:pt>
                <c:pt idx="318">
                  <c:v>-4.8664444774012452</c:v>
                </c:pt>
                <c:pt idx="319">
                  <c:v>-0.35384838222083204</c:v>
                </c:pt>
                <c:pt idx="320">
                  <c:v>-5.6835098512920865</c:v>
                </c:pt>
                <c:pt idx="321">
                  <c:v>2.3724844815166648</c:v>
                </c:pt>
                <c:pt idx="322">
                  <c:v>0.48092219968202699</c:v>
                </c:pt>
                <c:pt idx="323">
                  <c:v>-3.303209170157686</c:v>
                </c:pt>
                <c:pt idx="324">
                  <c:v>-0.43961621173679077</c:v>
                </c:pt>
                <c:pt idx="325">
                  <c:v>-1.6240522231781256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10-4015-B924-0CE4638C8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546591"/>
        <c:axId val="1045545151"/>
      </c:scatterChart>
      <c:valAx>
        <c:axId val="1045546591"/>
        <c:scaling>
          <c:orientation val="minMax"/>
          <c:min val="1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5545151"/>
        <c:crosses val="autoZero"/>
        <c:crossBetween val="midCat"/>
      </c:valAx>
      <c:valAx>
        <c:axId val="1045545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55465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QQ Plot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'QQ Plot'!$A$2:$A$327</c:f>
              <c:numCache>
                <c:formatCode>General</c:formatCode>
                <c:ptCount val="326"/>
                <c:pt idx="0">
                  <c:v>-2.9395138764378714</c:v>
                </c:pt>
                <c:pt idx="1">
                  <c:v>-2.2377500192611421</c:v>
                </c:pt>
                <c:pt idx="2">
                  <c:v>-0.93332097440227813</c:v>
                </c:pt>
                <c:pt idx="3">
                  <c:v>-1.8921539812890273</c:v>
                </c:pt>
                <c:pt idx="4">
                  <c:v>-3.0387103211805595</c:v>
                </c:pt>
                <c:pt idx="5">
                  <c:v>-1.8036621299991964</c:v>
                </c:pt>
                <c:pt idx="6">
                  <c:v>1.3024674830611218</c:v>
                </c:pt>
                <c:pt idx="7">
                  <c:v>-2.0107905992581152</c:v>
                </c:pt>
                <c:pt idx="8">
                  <c:v>-3.0342447261139114</c:v>
                </c:pt>
                <c:pt idx="9">
                  <c:v>0.53589897797516528</c:v>
                </c:pt>
                <c:pt idx="10">
                  <c:v>-1.1068385949884316</c:v>
                </c:pt>
                <c:pt idx="11">
                  <c:v>-2.0333395143994721</c:v>
                </c:pt>
                <c:pt idx="12">
                  <c:v>-1.7361528593901596</c:v>
                </c:pt>
                <c:pt idx="13">
                  <c:v>-5.7084095858926673</c:v>
                </c:pt>
                <c:pt idx="14">
                  <c:v>-8.656170606464741</c:v>
                </c:pt>
                <c:pt idx="15">
                  <c:v>-5.1502218883072999</c:v>
                </c:pt>
                <c:pt idx="16">
                  <c:v>-0.93652506915915978</c:v>
                </c:pt>
                <c:pt idx="17">
                  <c:v>1.5325056577853502</c:v>
                </c:pt>
                <c:pt idx="18">
                  <c:v>2.7839424203217789</c:v>
                </c:pt>
                <c:pt idx="19">
                  <c:v>1.7320141063005394</c:v>
                </c:pt>
                <c:pt idx="20">
                  <c:v>-1.77810086417864</c:v>
                </c:pt>
                <c:pt idx="21">
                  <c:v>1.0178548284318651</c:v>
                </c:pt>
                <c:pt idx="22">
                  <c:v>7.6805221516053734E-2</c:v>
                </c:pt>
                <c:pt idx="23">
                  <c:v>1.1751807617632721</c:v>
                </c:pt>
                <c:pt idx="24">
                  <c:v>2.9799430157266045</c:v>
                </c:pt>
                <c:pt idx="25">
                  <c:v>4.8917388258186634</c:v>
                </c:pt>
                <c:pt idx="26">
                  <c:v>-4.9654641209184831</c:v>
                </c:pt>
                <c:pt idx="27">
                  <c:v>-2.4979492427684704</c:v>
                </c:pt>
                <c:pt idx="28">
                  <c:v>-2.080652143661581</c:v>
                </c:pt>
                <c:pt idx="29">
                  <c:v>-2.2096429780611686</c:v>
                </c:pt>
                <c:pt idx="30">
                  <c:v>2.9963304671218225</c:v>
                </c:pt>
                <c:pt idx="31">
                  <c:v>-2.3174965644418251</c:v>
                </c:pt>
                <c:pt idx="32">
                  <c:v>-2.4806085231371355</c:v>
                </c:pt>
                <c:pt idx="33">
                  <c:v>-2.6699009422868585</c:v>
                </c:pt>
                <c:pt idx="34">
                  <c:v>-0.76622722824356515</c:v>
                </c:pt>
                <c:pt idx="35">
                  <c:v>-2.2759606173942473</c:v>
                </c:pt>
                <c:pt idx="36">
                  <c:v>-0.8262700821019564</c:v>
                </c:pt>
                <c:pt idx="37">
                  <c:v>-1.700712705536489</c:v>
                </c:pt>
                <c:pt idx="38">
                  <c:v>7.7346568709288022E-2</c:v>
                </c:pt>
                <c:pt idx="39">
                  <c:v>-1.5257821509765392</c:v>
                </c:pt>
                <c:pt idx="40">
                  <c:v>5.9965341757754516</c:v>
                </c:pt>
                <c:pt idx="41">
                  <c:v>5.5854853969808005</c:v>
                </c:pt>
                <c:pt idx="42">
                  <c:v>-2.8263710286460935</c:v>
                </c:pt>
                <c:pt idx="43">
                  <c:v>-4.4197078502251088</c:v>
                </c:pt>
                <c:pt idx="44">
                  <c:v>-2.00691845022655</c:v>
                </c:pt>
                <c:pt idx="45">
                  <c:v>-2.9074620981938324</c:v>
                </c:pt>
                <c:pt idx="46">
                  <c:v>-3.7146147633064288</c:v>
                </c:pt>
                <c:pt idx="47">
                  <c:v>-3.233686924983374</c:v>
                </c:pt>
                <c:pt idx="48">
                  <c:v>-2.0612423138585996</c:v>
                </c:pt>
                <c:pt idx="49">
                  <c:v>0.89739336088385357</c:v>
                </c:pt>
                <c:pt idx="50">
                  <c:v>0.70242389144434014</c:v>
                </c:pt>
                <c:pt idx="51">
                  <c:v>6.5384211915528567E-2</c:v>
                </c:pt>
                <c:pt idx="52">
                  <c:v>4.1056596978183677</c:v>
                </c:pt>
                <c:pt idx="53">
                  <c:v>-3.1642035748923547</c:v>
                </c:pt>
                <c:pt idx="54">
                  <c:v>-1.1718642086368618</c:v>
                </c:pt>
                <c:pt idx="55">
                  <c:v>3.8388829526992083</c:v>
                </c:pt>
                <c:pt idx="56">
                  <c:v>11.775430884672119</c:v>
                </c:pt>
                <c:pt idx="57">
                  <c:v>6.9824401060874948</c:v>
                </c:pt>
                <c:pt idx="58">
                  <c:v>4.0899211400186744</c:v>
                </c:pt>
                <c:pt idx="59">
                  <c:v>1.3818123085605691</c:v>
                </c:pt>
                <c:pt idx="60">
                  <c:v>2.2899590597094743</c:v>
                </c:pt>
                <c:pt idx="61">
                  <c:v>-0.16592605381651993</c:v>
                </c:pt>
                <c:pt idx="62">
                  <c:v>4.3108995087361848</c:v>
                </c:pt>
                <c:pt idx="63">
                  <c:v>3.1793253730322419</c:v>
                </c:pt>
                <c:pt idx="64">
                  <c:v>2.4553252268622714</c:v>
                </c:pt>
                <c:pt idx="65">
                  <c:v>0.63337897393452636</c:v>
                </c:pt>
                <c:pt idx="66">
                  <c:v>0.49168294444984895</c:v>
                </c:pt>
                <c:pt idx="67">
                  <c:v>2.0064905016786554</c:v>
                </c:pt>
                <c:pt idx="68">
                  <c:v>3.004324676235143</c:v>
                </c:pt>
                <c:pt idx="69">
                  <c:v>0.98538418296911345</c:v>
                </c:pt>
                <c:pt idx="70">
                  <c:v>-4.0368319460629039</c:v>
                </c:pt>
                <c:pt idx="71">
                  <c:v>1.3393639965100022</c:v>
                </c:pt>
                <c:pt idx="72">
                  <c:v>2.5249407367321908</c:v>
                </c:pt>
                <c:pt idx="73">
                  <c:v>1.3029382603613726</c:v>
                </c:pt>
                <c:pt idx="74">
                  <c:v>0.75367187948964443</c:v>
                </c:pt>
                <c:pt idx="75">
                  <c:v>0.58246134776192093</c:v>
                </c:pt>
                <c:pt idx="76">
                  <c:v>3.7443274419304942</c:v>
                </c:pt>
                <c:pt idx="77">
                  <c:v>2.4303831323869076</c:v>
                </c:pt>
                <c:pt idx="78">
                  <c:v>1.7991537100239157</c:v>
                </c:pt>
                <c:pt idx="79">
                  <c:v>7.2564880533917631E-2</c:v>
                </c:pt>
                <c:pt idx="80">
                  <c:v>3.2829976154894496</c:v>
                </c:pt>
                <c:pt idx="81">
                  <c:v>-1.0756723846787111</c:v>
                </c:pt>
                <c:pt idx="82">
                  <c:v>14.66192810398411</c:v>
                </c:pt>
                <c:pt idx="83">
                  <c:v>16.395899714738562</c:v>
                </c:pt>
                <c:pt idx="84">
                  <c:v>6.8754438196581305</c:v>
                </c:pt>
                <c:pt idx="85">
                  <c:v>-0.11841579876897868</c:v>
                </c:pt>
                <c:pt idx="86">
                  <c:v>4.2371301630834637</c:v>
                </c:pt>
                <c:pt idx="87">
                  <c:v>-0.39634403251383787</c:v>
                </c:pt>
                <c:pt idx="88">
                  <c:v>-4.7928986099801989</c:v>
                </c:pt>
                <c:pt idx="89">
                  <c:v>-4.0926771422996353</c:v>
                </c:pt>
                <c:pt idx="90">
                  <c:v>-1.2098650923902881</c:v>
                </c:pt>
                <c:pt idx="91">
                  <c:v>0.32328254681141289</c:v>
                </c:pt>
                <c:pt idx="92">
                  <c:v>4.6693730474444237</c:v>
                </c:pt>
                <c:pt idx="93">
                  <c:v>0.80496772117746218</c:v>
                </c:pt>
                <c:pt idx="94">
                  <c:v>-3.0219123481320764</c:v>
                </c:pt>
                <c:pt idx="95">
                  <c:v>4.8807697290623935</c:v>
                </c:pt>
                <c:pt idx="96">
                  <c:v>6.9698393488808392</c:v>
                </c:pt>
                <c:pt idx="97">
                  <c:v>7.7736878284834745</c:v>
                </c:pt>
                <c:pt idx="98">
                  <c:v>6.7898430172034807</c:v>
                </c:pt>
                <c:pt idx="99">
                  <c:v>5.8490520228882588</c:v>
                </c:pt>
                <c:pt idx="100">
                  <c:v>3.9021235691468803</c:v>
                </c:pt>
                <c:pt idx="101">
                  <c:v>5.0681328787658231</c:v>
                </c:pt>
                <c:pt idx="102">
                  <c:v>-3.3074172260423893</c:v>
                </c:pt>
                <c:pt idx="103">
                  <c:v>1.2287605163067781</c:v>
                </c:pt>
                <c:pt idx="104">
                  <c:v>4.2348684050681413</c:v>
                </c:pt>
                <c:pt idx="105">
                  <c:v>2.3635186863124034</c:v>
                </c:pt>
                <c:pt idx="106">
                  <c:v>-4.1796431409983654</c:v>
                </c:pt>
                <c:pt idx="107">
                  <c:v>-7.9517316966504836</c:v>
                </c:pt>
                <c:pt idx="108">
                  <c:v>-5.1091216772352368</c:v>
                </c:pt>
                <c:pt idx="109">
                  <c:v>-2.4837192145894846</c:v>
                </c:pt>
                <c:pt idx="110">
                  <c:v>0.56364966341709533</c:v>
                </c:pt>
                <c:pt idx="111">
                  <c:v>-6.86276627943883</c:v>
                </c:pt>
                <c:pt idx="112">
                  <c:v>-7.2180414887769757</c:v>
                </c:pt>
                <c:pt idx="113">
                  <c:v>-0.4292280303708651</c:v>
                </c:pt>
                <c:pt idx="114">
                  <c:v>0.53630570469701411</c:v>
                </c:pt>
                <c:pt idx="115">
                  <c:v>0.5148276319316949</c:v>
                </c:pt>
                <c:pt idx="116">
                  <c:v>1.6486877832418259</c:v>
                </c:pt>
                <c:pt idx="117">
                  <c:v>-4.7899775883597897</c:v>
                </c:pt>
                <c:pt idx="118">
                  <c:v>0.11628565368164345</c:v>
                </c:pt>
                <c:pt idx="119">
                  <c:v>-10.663554587906646</c:v>
                </c:pt>
                <c:pt idx="120">
                  <c:v>-7.8140357917432084</c:v>
                </c:pt>
                <c:pt idx="121">
                  <c:v>1.2964636798651554</c:v>
                </c:pt>
                <c:pt idx="122">
                  <c:v>3.8444881326572897</c:v>
                </c:pt>
                <c:pt idx="123">
                  <c:v>4.7465378093224615</c:v>
                </c:pt>
                <c:pt idx="124">
                  <c:v>2.9488494988514162</c:v>
                </c:pt>
                <c:pt idx="125">
                  <c:v>5.2171388221324548</c:v>
                </c:pt>
                <c:pt idx="126">
                  <c:v>0.10102422655921828</c:v>
                </c:pt>
                <c:pt idx="127">
                  <c:v>2.4310175220719543</c:v>
                </c:pt>
                <c:pt idx="128">
                  <c:v>1.2619831100311671</c:v>
                </c:pt>
                <c:pt idx="129">
                  <c:v>-0.79621547906995715</c:v>
                </c:pt>
                <c:pt idx="130">
                  <c:v>-1.549463719192488</c:v>
                </c:pt>
                <c:pt idx="131">
                  <c:v>-0.81853679779453614</c:v>
                </c:pt>
                <c:pt idx="132">
                  <c:v>-1.5992013601016026</c:v>
                </c:pt>
                <c:pt idx="133">
                  <c:v>2.6575085618809737</c:v>
                </c:pt>
                <c:pt idx="134">
                  <c:v>2.0305310838328694</c:v>
                </c:pt>
                <c:pt idx="135">
                  <c:v>1.3162686661722773</c:v>
                </c:pt>
                <c:pt idx="136">
                  <c:v>-0.8989318740986505</c:v>
                </c:pt>
                <c:pt idx="137">
                  <c:v>3.4223193109322665</c:v>
                </c:pt>
                <c:pt idx="138">
                  <c:v>1.0448175894371161</c:v>
                </c:pt>
                <c:pt idx="139">
                  <c:v>-6.2088132632613053</c:v>
                </c:pt>
                <c:pt idx="140">
                  <c:v>-3.3780635177847955</c:v>
                </c:pt>
                <c:pt idx="141">
                  <c:v>0.13640640751742694</c:v>
                </c:pt>
                <c:pt idx="142">
                  <c:v>-0.85310377280902117</c:v>
                </c:pt>
                <c:pt idx="143">
                  <c:v>-4.3824879367946323E-2</c:v>
                </c:pt>
                <c:pt idx="144">
                  <c:v>3.1435238837180748</c:v>
                </c:pt>
                <c:pt idx="145">
                  <c:v>4.3554361654470881</c:v>
                </c:pt>
                <c:pt idx="146">
                  <c:v>2.9740530344754461</c:v>
                </c:pt>
                <c:pt idx="147">
                  <c:v>-0.15162437707914478</c:v>
                </c:pt>
                <c:pt idx="148">
                  <c:v>-6.124264690548813</c:v>
                </c:pt>
                <c:pt idx="149">
                  <c:v>-3.3709516870110008</c:v>
                </c:pt>
                <c:pt idx="150">
                  <c:v>2.9610262726169765</c:v>
                </c:pt>
                <c:pt idx="151">
                  <c:v>9.6035773312826223</c:v>
                </c:pt>
                <c:pt idx="152">
                  <c:v>-0.81262478681369998</c:v>
                </c:pt>
                <c:pt idx="153">
                  <c:v>-1.1154779916063831</c:v>
                </c:pt>
                <c:pt idx="154">
                  <c:v>0.29076865258272733</c:v>
                </c:pt>
                <c:pt idx="155">
                  <c:v>-2.704447264195835</c:v>
                </c:pt>
                <c:pt idx="156">
                  <c:v>0.17645898034001561</c:v>
                </c:pt>
                <c:pt idx="157">
                  <c:v>7.9639202642738383E-2</c:v>
                </c:pt>
                <c:pt idx="158">
                  <c:v>5.2300647506645532</c:v>
                </c:pt>
                <c:pt idx="159">
                  <c:v>-3.2713476849774281</c:v>
                </c:pt>
                <c:pt idx="160">
                  <c:v>-3.3191383205359841</c:v>
                </c:pt>
                <c:pt idx="161">
                  <c:v>-3.0882994774361237</c:v>
                </c:pt>
                <c:pt idx="162">
                  <c:v>0.10814222696151887</c:v>
                </c:pt>
                <c:pt idx="163">
                  <c:v>-5.7999048077336681</c:v>
                </c:pt>
                <c:pt idx="164">
                  <c:v>-0.90626124514844264</c:v>
                </c:pt>
                <c:pt idx="165">
                  <c:v>2.6908653714305046</c:v>
                </c:pt>
                <c:pt idx="166">
                  <c:v>1.0050946052550671</c:v>
                </c:pt>
                <c:pt idx="167">
                  <c:v>-0.30909246826470849</c:v>
                </c:pt>
                <c:pt idx="168">
                  <c:v>2.5959636853073675</c:v>
                </c:pt>
                <c:pt idx="169">
                  <c:v>3.684866085924881</c:v>
                </c:pt>
                <c:pt idx="170">
                  <c:v>0.51797751306034456</c:v>
                </c:pt>
                <c:pt idx="171">
                  <c:v>2.3471218893857042</c:v>
                </c:pt>
                <c:pt idx="172">
                  <c:v>4.9655952407551069</c:v>
                </c:pt>
                <c:pt idx="173">
                  <c:v>3.5918995616802647</c:v>
                </c:pt>
                <c:pt idx="174">
                  <c:v>1.8962089938881945</c:v>
                </c:pt>
                <c:pt idx="175">
                  <c:v>-4.2624884056809265</c:v>
                </c:pt>
                <c:pt idx="176">
                  <c:v>-1.4625102414543107</c:v>
                </c:pt>
                <c:pt idx="177">
                  <c:v>0.82858901508072336</c:v>
                </c:pt>
                <c:pt idx="178">
                  <c:v>1.2494557968019819</c:v>
                </c:pt>
                <c:pt idx="179">
                  <c:v>1.7643119991650735</c:v>
                </c:pt>
                <c:pt idx="180">
                  <c:v>-3.5145923982705938</c:v>
                </c:pt>
                <c:pt idx="181">
                  <c:v>-4.3818234088317354</c:v>
                </c:pt>
                <c:pt idx="182">
                  <c:v>-1.8323579625276523</c:v>
                </c:pt>
                <c:pt idx="183">
                  <c:v>-1.8830075468432312</c:v>
                </c:pt>
                <c:pt idx="184">
                  <c:v>1.0285354762887664</c:v>
                </c:pt>
                <c:pt idx="185">
                  <c:v>1.2906683590140346</c:v>
                </c:pt>
                <c:pt idx="186">
                  <c:v>3.5946770617937887</c:v>
                </c:pt>
                <c:pt idx="187">
                  <c:v>-1.3042076728982011</c:v>
                </c:pt>
                <c:pt idx="188">
                  <c:v>-2.9332224069380004</c:v>
                </c:pt>
                <c:pt idx="189">
                  <c:v>-2.3356355787911127</c:v>
                </c:pt>
                <c:pt idx="190">
                  <c:v>0.45242618926104683</c:v>
                </c:pt>
                <c:pt idx="191">
                  <c:v>4.1927908563316407</c:v>
                </c:pt>
                <c:pt idx="192">
                  <c:v>-2.5058303533004391</c:v>
                </c:pt>
                <c:pt idx="193">
                  <c:v>1.9255573374599635</c:v>
                </c:pt>
                <c:pt idx="194">
                  <c:v>0.79413605999022252</c:v>
                </c:pt>
                <c:pt idx="195">
                  <c:v>0.67415108173040039</c:v>
                </c:pt>
                <c:pt idx="196">
                  <c:v>2.5183530090546924</c:v>
                </c:pt>
                <c:pt idx="197">
                  <c:v>3.2421159339773737</c:v>
                </c:pt>
                <c:pt idx="198">
                  <c:v>5.3032012619733848</c:v>
                </c:pt>
                <c:pt idx="199">
                  <c:v>3.7700482287375792</c:v>
                </c:pt>
                <c:pt idx="200">
                  <c:v>1.995348058871997</c:v>
                </c:pt>
                <c:pt idx="201">
                  <c:v>2.4912220645400396</c:v>
                </c:pt>
                <c:pt idx="202">
                  <c:v>4.5983250151684842</c:v>
                </c:pt>
                <c:pt idx="203">
                  <c:v>6.8225160470434218</c:v>
                </c:pt>
                <c:pt idx="204">
                  <c:v>3.8351339050946365</c:v>
                </c:pt>
                <c:pt idx="205">
                  <c:v>0.35674262893644482</c:v>
                </c:pt>
                <c:pt idx="206">
                  <c:v>0.36595606563787442</c:v>
                </c:pt>
                <c:pt idx="207">
                  <c:v>3.8557972911877414</c:v>
                </c:pt>
                <c:pt idx="208">
                  <c:v>3.0663908182916089</c:v>
                </c:pt>
                <c:pt idx="209">
                  <c:v>-0.67732313397635835</c:v>
                </c:pt>
                <c:pt idx="210">
                  <c:v>1.0623393016442151</c:v>
                </c:pt>
                <c:pt idx="211">
                  <c:v>0.77586156217239477</c:v>
                </c:pt>
                <c:pt idx="212">
                  <c:v>3.2552025001922402</c:v>
                </c:pt>
                <c:pt idx="213">
                  <c:v>4.0962511111202957</c:v>
                </c:pt>
                <c:pt idx="214">
                  <c:v>-3.5486650690097576</c:v>
                </c:pt>
                <c:pt idx="215">
                  <c:v>-0.64730222910347379</c:v>
                </c:pt>
                <c:pt idx="216">
                  <c:v>4.2626072436073343</c:v>
                </c:pt>
                <c:pt idx="217">
                  <c:v>3.4112156189662812</c:v>
                </c:pt>
                <c:pt idx="218">
                  <c:v>5.0485181836087918</c:v>
                </c:pt>
                <c:pt idx="219">
                  <c:v>5.7353068209299352</c:v>
                </c:pt>
                <c:pt idx="220">
                  <c:v>-2.0155090245985718</c:v>
                </c:pt>
                <c:pt idx="221">
                  <c:v>-4.6606810929381481</c:v>
                </c:pt>
                <c:pt idx="222">
                  <c:v>-3.7091163936491398</c:v>
                </c:pt>
                <c:pt idx="223">
                  <c:v>-7.9312670544074138</c:v>
                </c:pt>
                <c:pt idx="224">
                  <c:v>-5.1802009008430616</c:v>
                </c:pt>
                <c:pt idx="225">
                  <c:v>-0.37222750386581538</c:v>
                </c:pt>
                <c:pt idx="226">
                  <c:v>-3.6340397247617489</c:v>
                </c:pt>
                <c:pt idx="227">
                  <c:v>-1.6004595659317999</c:v>
                </c:pt>
                <c:pt idx="228">
                  <c:v>-9.1520321486951275</c:v>
                </c:pt>
                <c:pt idx="229">
                  <c:v>-7.6654448354495059</c:v>
                </c:pt>
                <c:pt idx="230">
                  <c:v>-4.5222107743087463</c:v>
                </c:pt>
                <c:pt idx="231">
                  <c:v>4.5305262054714035</c:v>
                </c:pt>
                <c:pt idx="232">
                  <c:v>-8.2728994696509801</c:v>
                </c:pt>
                <c:pt idx="233">
                  <c:v>0.25086044149190911</c:v>
                </c:pt>
                <c:pt idx="234">
                  <c:v>-8.3153380054833406</c:v>
                </c:pt>
                <c:pt idx="235">
                  <c:v>0.61765708970210653</c:v>
                </c:pt>
                <c:pt idx="236">
                  <c:v>-0.46933744183300519</c:v>
                </c:pt>
                <c:pt idx="237">
                  <c:v>2.1794920038113332</c:v>
                </c:pt>
                <c:pt idx="238">
                  <c:v>6.5664781731846062</c:v>
                </c:pt>
                <c:pt idx="239">
                  <c:v>12.417570778789724</c:v>
                </c:pt>
                <c:pt idx="240">
                  <c:v>8.8180024384962223</c:v>
                </c:pt>
                <c:pt idx="241">
                  <c:v>-0.86827275742564325</c:v>
                </c:pt>
                <c:pt idx="242">
                  <c:v>-2.3483573957550448</c:v>
                </c:pt>
                <c:pt idx="243">
                  <c:v>-8.8431029860892068</c:v>
                </c:pt>
                <c:pt idx="244">
                  <c:v>3.9880710946612794</c:v>
                </c:pt>
                <c:pt idx="245">
                  <c:v>-0.32180306678222337</c:v>
                </c:pt>
                <c:pt idx="246">
                  <c:v>0.56118003826588847</c:v>
                </c:pt>
                <c:pt idx="247">
                  <c:v>-5.5449329111103225</c:v>
                </c:pt>
                <c:pt idx="248">
                  <c:v>-1.6147460842023804</c:v>
                </c:pt>
                <c:pt idx="249">
                  <c:v>7.928624281694141</c:v>
                </c:pt>
                <c:pt idx="250">
                  <c:v>5.7772223084051859</c:v>
                </c:pt>
                <c:pt idx="251">
                  <c:v>9.1837445887491072</c:v>
                </c:pt>
                <c:pt idx="252">
                  <c:v>6.0779149999898436</c:v>
                </c:pt>
                <c:pt idx="253">
                  <c:v>0.5133626630648962</c:v>
                </c:pt>
                <c:pt idx="254">
                  <c:v>1.3134613860731292</c:v>
                </c:pt>
                <c:pt idx="255">
                  <c:v>1.3949601668456921</c:v>
                </c:pt>
                <c:pt idx="256">
                  <c:v>-1.3506955361972075</c:v>
                </c:pt>
                <c:pt idx="257">
                  <c:v>2.4685266043698846</c:v>
                </c:pt>
                <c:pt idx="258">
                  <c:v>2.1370567301346455E-3</c:v>
                </c:pt>
                <c:pt idx="259">
                  <c:v>-6.9655165728795794</c:v>
                </c:pt>
                <c:pt idx="260">
                  <c:v>-8.455570809202527</c:v>
                </c:pt>
                <c:pt idx="261">
                  <c:v>5.6943713422872975</c:v>
                </c:pt>
                <c:pt idx="262">
                  <c:v>4.6381836606599336E-3</c:v>
                </c:pt>
                <c:pt idx="263">
                  <c:v>-2.3674519476312526</c:v>
                </c:pt>
                <c:pt idx="264">
                  <c:v>0.62647852691029016</c:v>
                </c:pt>
                <c:pt idx="265">
                  <c:v>0.85286769742859292</c:v>
                </c:pt>
                <c:pt idx="266">
                  <c:v>3.4182377391994976</c:v>
                </c:pt>
                <c:pt idx="267">
                  <c:v>-9.1219305245649025</c:v>
                </c:pt>
                <c:pt idx="268">
                  <c:v>-8.1755598821401634</c:v>
                </c:pt>
                <c:pt idx="269">
                  <c:v>-6.8653878249747606</c:v>
                </c:pt>
                <c:pt idx="270">
                  <c:v>-10.389339274464305</c:v>
                </c:pt>
                <c:pt idx="271">
                  <c:v>-1.7620231071701369</c:v>
                </c:pt>
                <c:pt idx="272">
                  <c:v>-0.57933443966715004</c:v>
                </c:pt>
                <c:pt idx="273">
                  <c:v>-1.2832666290842383</c:v>
                </c:pt>
                <c:pt idx="274">
                  <c:v>1.7610444682543971</c:v>
                </c:pt>
                <c:pt idx="275">
                  <c:v>-1.7860726691517641</c:v>
                </c:pt>
                <c:pt idx="276">
                  <c:v>6.4937531539969484</c:v>
                </c:pt>
                <c:pt idx="277">
                  <c:v>4.7673071506675058</c:v>
                </c:pt>
                <c:pt idx="278">
                  <c:v>1.7271068656084196</c:v>
                </c:pt>
                <c:pt idx="279">
                  <c:v>-3.5630844614493355</c:v>
                </c:pt>
                <c:pt idx="280">
                  <c:v>0.32878087997161742</c:v>
                </c:pt>
                <c:pt idx="281">
                  <c:v>-6.6862259352181184</c:v>
                </c:pt>
                <c:pt idx="282">
                  <c:v>2.6939206514578302</c:v>
                </c:pt>
                <c:pt idx="283">
                  <c:v>-0.26065867964896938</c:v>
                </c:pt>
                <c:pt idx="284">
                  <c:v>2.2131965854630948</c:v>
                </c:pt>
                <c:pt idx="285">
                  <c:v>-19.756631891738152</c:v>
                </c:pt>
                <c:pt idx="286">
                  <c:v>-27.578748372364345</c:v>
                </c:pt>
                <c:pt idx="287">
                  <c:v>-19.884038785663932</c:v>
                </c:pt>
                <c:pt idx="288">
                  <c:v>-15.338292250025575</c:v>
                </c:pt>
                <c:pt idx="289">
                  <c:v>21.744409082512334</c:v>
                </c:pt>
                <c:pt idx="290">
                  <c:v>2.8558520005177854</c:v>
                </c:pt>
                <c:pt idx="291">
                  <c:v>5.5270378206949715</c:v>
                </c:pt>
                <c:pt idx="292">
                  <c:v>6.4856279201898133</c:v>
                </c:pt>
                <c:pt idx="293">
                  <c:v>3.4874307502657018</c:v>
                </c:pt>
                <c:pt idx="294">
                  <c:v>-9.713585918423405</c:v>
                </c:pt>
                <c:pt idx="295">
                  <c:v>-0.45239500215495809</c:v>
                </c:pt>
                <c:pt idx="296">
                  <c:v>-4.4616866266622424</c:v>
                </c:pt>
                <c:pt idx="297">
                  <c:v>4.4945296341616938</c:v>
                </c:pt>
                <c:pt idx="298">
                  <c:v>5.2320520810550306</c:v>
                </c:pt>
                <c:pt idx="299">
                  <c:v>6.2764475316537869</c:v>
                </c:pt>
                <c:pt idx="300">
                  <c:v>1.7090617541891504</c:v>
                </c:pt>
                <c:pt idx="301">
                  <c:v>-0.1538996921638045</c:v>
                </c:pt>
                <c:pt idx="302">
                  <c:v>0.48076478461820216</c:v>
                </c:pt>
                <c:pt idx="303">
                  <c:v>-0.31811353205958426</c:v>
                </c:pt>
                <c:pt idx="304">
                  <c:v>2.6108809114475662E-3</c:v>
                </c:pt>
                <c:pt idx="305">
                  <c:v>-7.8355975889743945</c:v>
                </c:pt>
                <c:pt idx="306">
                  <c:v>-11.831464266081952</c:v>
                </c:pt>
                <c:pt idx="307">
                  <c:v>-5.2273829197086457</c:v>
                </c:pt>
                <c:pt idx="308">
                  <c:v>-3.5266911743265439</c:v>
                </c:pt>
                <c:pt idx="309">
                  <c:v>0.52193731763415485</c:v>
                </c:pt>
                <c:pt idx="310">
                  <c:v>-0.2057866714146428</c:v>
                </c:pt>
                <c:pt idx="311">
                  <c:v>13.382854918264457</c:v>
                </c:pt>
                <c:pt idx="312">
                  <c:v>1.1541395352310815</c:v>
                </c:pt>
                <c:pt idx="313">
                  <c:v>-0.29716601819472999</c:v>
                </c:pt>
                <c:pt idx="314">
                  <c:v>-1.173574926254247</c:v>
                </c:pt>
                <c:pt idx="315">
                  <c:v>-1.0599446678230322</c:v>
                </c:pt>
                <c:pt idx="316">
                  <c:v>-3.1475624948617735</c:v>
                </c:pt>
                <c:pt idx="317">
                  <c:v>-0.94951957556142474</c:v>
                </c:pt>
                <c:pt idx="318">
                  <c:v>-4.8664444774012452</c:v>
                </c:pt>
                <c:pt idx="319">
                  <c:v>-0.35384838222083204</c:v>
                </c:pt>
                <c:pt idx="320">
                  <c:v>-5.6835098512920865</c:v>
                </c:pt>
                <c:pt idx="321">
                  <c:v>2.3724844815166648</c:v>
                </c:pt>
                <c:pt idx="322">
                  <c:v>0.48092219968202699</c:v>
                </c:pt>
                <c:pt idx="323">
                  <c:v>-3.303209170157686</c:v>
                </c:pt>
                <c:pt idx="324">
                  <c:v>-0.43961621173679077</c:v>
                </c:pt>
                <c:pt idx="325">
                  <c:v>-1.6240522231781256</c:v>
                </c:pt>
              </c:numCache>
            </c:numRef>
          </c:xVal>
          <c:yVal>
            <c:numRef>
              <c:f>'QQ Plot'!$D$2:$D$327</c:f>
              <c:numCache>
                <c:formatCode>General</c:formatCode>
                <c:ptCount val="326"/>
                <c:pt idx="0">
                  <c:v>-0.79540084580860504</c:v>
                </c:pt>
                <c:pt idx="1">
                  <c:v>-0.6458061448455189</c:v>
                </c:pt>
                <c:pt idx="2">
                  <c:v>-0.33282842050965683</c:v>
                </c:pt>
                <c:pt idx="3">
                  <c:v>-0.57175987767692427</c:v>
                </c:pt>
                <c:pt idx="4">
                  <c:v>-0.82746163225032021</c:v>
                </c:pt>
                <c:pt idx="5">
                  <c:v>-0.54480219255949236</c:v>
                </c:pt>
                <c:pt idx="6">
                  <c:v>0.35731113398672115</c:v>
                </c:pt>
                <c:pt idx="7">
                  <c:v>-0.58996409126419935</c:v>
                </c:pt>
                <c:pt idx="8">
                  <c:v>-0.81668156442735196</c:v>
                </c:pt>
                <c:pt idx="9">
                  <c:v>0.1194637274979263</c:v>
                </c:pt>
                <c:pt idx="10">
                  <c:v>-0.37375183454736011</c:v>
                </c:pt>
                <c:pt idx="11">
                  <c:v>-0.6083659562690884</c:v>
                </c:pt>
                <c:pt idx="12">
                  <c:v>-0.50946054404156105</c:v>
                </c:pt>
                <c:pt idx="13">
                  <c:v>-1.3377388093683278</c:v>
                </c:pt>
                <c:pt idx="14">
                  <c:v>-1.8083493398594617</c:v>
                </c:pt>
                <c:pt idx="15">
                  <c:v>-1.249023601213805</c:v>
                </c:pt>
                <c:pt idx="16">
                  <c:v>-0.34096645606859771</c:v>
                </c:pt>
                <c:pt idx="17">
                  <c:v>0.41531119023693969</c:v>
                </c:pt>
                <c:pt idx="18">
                  <c:v>0.6841744236294417</c:v>
                </c:pt>
                <c:pt idx="19">
                  <c:v>0.44907960393939678</c:v>
                </c:pt>
                <c:pt idx="20">
                  <c:v>-0.52704907541344959</c:v>
                </c:pt>
                <c:pt idx="21">
                  <c:v>0.2684622116663401</c:v>
                </c:pt>
                <c:pt idx="22">
                  <c:v>-4.9999609652407837E-2</c:v>
                </c:pt>
                <c:pt idx="23">
                  <c:v>0.30854362324690926</c:v>
                </c:pt>
                <c:pt idx="24">
                  <c:v>0.73360389880985388</c:v>
                </c:pt>
                <c:pt idx="25">
                  <c:v>1.2324222034081986</c:v>
                </c:pt>
                <c:pt idx="26">
                  <c:v>-1.2161536920819376</c:v>
                </c:pt>
                <c:pt idx="27">
                  <c:v>-0.72357750895112161</c:v>
                </c:pt>
                <c:pt idx="28">
                  <c:v>-0.6269761840831326</c:v>
                </c:pt>
                <c:pt idx="29">
                  <c:v>-0.63636295981126223</c:v>
                </c:pt>
                <c:pt idx="30">
                  <c:v>0.74370458546449625</c:v>
                </c:pt>
                <c:pt idx="31">
                  <c:v>-0.66486793022614843</c:v>
                </c:pt>
                <c:pt idx="32">
                  <c:v>-0.70373937891814331</c:v>
                </c:pt>
                <c:pt idx="33">
                  <c:v>-0.74370458546449625</c:v>
                </c:pt>
                <c:pt idx="34">
                  <c:v>-0.26049946543028407</c:v>
                </c:pt>
                <c:pt idx="35">
                  <c:v>-0.65530727368006625</c:v>
                </c:pt>
                <c:pt idx="36">
                  <c:v>-0.2924551452665568</c:v>
                </c:pt>
                <c:pt idx="37">
                  <c:v>-0.50072536669987677</c:v>
                </c:pt>
                <c:pt idx="38">
                  <c:v>-4.2302354044446287E-2</c:v>
                </c:pt>
                <c:pt idx="39">
                  <c:v>-0.44907960393939678</c:v>
                </c:pt>
                <c:pt idx="40">
                  <c:v>1.5066443598073835</c:v>
                </c:pt>
                <c:pt idx="41">
                  <c:v>1.3964577762603572</c:v>
                </c:pt>
                <c:pt idx="42">
                  <c:v>-0.76413755211121415</c:v>
                </c:pt>
                <c:pt idx="43">
                  <c:v>-1.1102967673694488</c:v>
                </c:pt>
                <c:pt idx="44">
                  <c:v>-0.58083792335307627</c:v>
                </c:pt>
                <c:pt idx="45">
                  <c:v>-0.77447439080670155</c:v>
                </c:pt>
                <c:pt idx="46">
                  <c:v>-1.0285717011139954</c:v>
                </c:pt>
                <c:pt idx="47">
                  <c:v>-0.87158359609655567</c:v>
                </c:pt>
                <c:pt idx="48">
                  <c:v>-0.6176443303326159</c:v>
                </c:pt>
                <c:pt idx="49">
                  <c:v>0.2446228545255246</c:v>
                </c:pt>
                <c:pt idx="50">
                  <c:v>0.18950982991556489</c:v>
                </c:pt>
                <c:pt idx="51">
                  <c:v>-6.5403470754621662E-2</c:v>
                </c:pt>
                <c:pt idx="52">
                  <c:v>1.0285717011139954</c:v>
                </c:pt>
                <c:pt idx="53">
                  <c:v>-0.86039643167963009</c:v>
                </c:pt>
                <c:pt idx="54">
                  <c:v>-0.39029419085296851</c:v>
                </c:pt>
                <c:pt idx="55">
                  <c:v>0.94115434959554234</c:v>
                </c:pt>
                <c:pt idx="56">
                  <c:v>2.1231375016448881</c:v>
                </c:pt>
                <c:pt idx="57">
                  <c:v>1.808349339859461</c:v>
                </c:pt>
                <c:pt idx="58">
                  <c:v>1.0028133626873781</c:v>
                </c:pt>
                <c:pt idx="59">
                  <c:v>0.39860530907924613</c:v>
                </c:pt>
                <c:pt idx="60">
                  <c:v>0.54480219255949236</c:v>
                </c:pt>
                <c:pt idx="61">
                  <c:v>-0.12721149685639538</c:v>
                </c:pt>
                <c:pt idx="62">
                  <c:v>1.096166001901389</c:v>
                </c:pt>
                <c:pt idx="63">
                  <c:v>0.7848946528229489</c:v>
                </c:pt>
                <c:pt idx="64">
                  <c:v>0.59913966262753982</c:v>
                </c:pt>
                <c:pt idx="65">
                  <c:v>0.17387564925391286</c:v>
                </c:pt>
                <c:pt idx="66">
                  <c:v>8.0822867298056184E-2</c:v>
                </c:pt>
                <c:pt idx="67">
                  <c:v>0.50946054404156105</c:v>
                </c:pt>
                <c:pt idx="68">
                  <c:v>0.75388172437044898</c:v>
                </c:pt>
                <c:pt idx="69">
                  <c:v>0.25255320232400369</c:v>
                </c:pt>
                <c:pt idx="70">
                  <c:v>-1.0417102997921537</c:v>
                </c:pt>
                <c:pt idx="71">
                  <c:v>0.39029419085296851</c:v>
                </c:pt>
                <c:pt idx="72">
                  <c:v>0.63636295981126212</c:v>
                </c:pt>
                <c:pt idx="73">
                  <c:v>0.36551913425299154</c:v>
                </c:pt>
                <c:pt idx="74">
                  <c:v>0.19734408570935236</c:v>
                </c:pt>
                <c:pt idx="75">
                  <c:v>0.15050260182547662</c:v>
                </c:pt>
                <c:pt idx="76">
                  <c:v>0.90582086603308687</c:v>
                </c:pt>
                <c:pt idx="77">
                  <c:v>0.58083792335307605</c:v>
                </c:pt>
                <c:pt idx="78">
                  <c:v>0.47474417815553643</c:v>
                </c:pt>
                <c:pt idx="79">
                  <c:v>-5.7699828808936697E-2</c:v>
                </c:pt>
                <c:pt idx="80">
                  <c:v>0.81668156442735196</c:v>
                </c:pt>
                <c:pt idx="81">
                  <c:v>-0.3655191342529916</c:v>
                </c:pt>
                <c:pt idx="82">
                  <c:v>2.4243119749503252</c:v>
                </c:pt>
                <c:pt idx="83">
                  <c:v>2.6044399707494135</c:v>
                </c:pt>
                <c:pt idx="84">
                  <c:v>1.7345412918023049</c:v>
                </c:pt>
                <c:pt idx="85">
                  <c:v>-0.10398920648092592</c:v>
                </c:pt>
                <c:pt idx="86">
                  <c:v>1.0685420483806576</c:v>
                </c:pt>
                <c:pt idx="87">
                  <c:v>-0.19734408570935236</c:v>
                </c:pt>
                <c:pt idx="88">
                  <c:v>-1.1845477175004904</c:v>
                </c:pt>
                <c:pt idx="89">
                  <c:v>-1.0550312277267107</c:v>
                </c:pt>
                <c:pt idx="90">
                  <c:v>-0.40694405286564289</c:v>
                </c:pt>
                <c:pt idx="91">
                  <c:v>2.6914902481779555E-2</c:v>
                </c:pt>
                <c:pt idx="92">
                  <c:v>1.1691795755316559</c:v>
                </c:pt>
                <c:pt idx="93">
                  <c:v>0.220921733977331</c:v>
                </c:pt>
                <c:pt idx="94">
                  <c:v>-0.80599557808597877</c:v>
                </c:pt>
                <c:pt idx="95">
                  <c:v>1.2161536920819376</c:v>
                </c:pt>
                <c:pt idx="96">
                  <c:v>1.7702403118213303</c:v>
                </c:pt>
                <c:pt idx="97">
                  <c:v>1.8492814843997507</c:v>
                </c:pt>
                <c:pt idx="98">
                  <c:v>1.6691279532941463</c:v>
                </c:pt>
                <c:pt idx="99">
                  <c:v>1.4831415382846413</c:v>
                </c:pt>
                <c:pt idx="100">
                  <c:v>0.97770376545362569</c:v>
                </c:pt>
                <c:pt idx="101">
                  <c:v>1.283301398092112</c:v>
                </c:pt>
                <c:pt idx="102">
                  <c:v>-0.90582086603308587</c:v>
                </c:pt>
                <c:pt idx="103">
                  <c:v>0.31661764897291556</c:v>
                </c:pt>
                <c:pt idx="104">
                  <c:v>1.0550312277267102</c:v>
                </c:pt>
                <c:pt idx="105">
                  <c:v>0.56272870900664873</c:v>
                </c:pt>
                <c:pt idx="106">
                  <c:v>-1.0685420483806569</c:v>
                </c:pt>
                <c:pt idx="107">
                  <c:v>-1.6389340573908979</c:v>
                </c:pt>
                <c:pt idx="108">
                  <c:v>-1.2324222034081989</c:v>
                </c:pt>
                <c:pt idx="109">
                  <c:v>-0.71362333743108619</c:v>
                </c:pt>
                <c:pt idx="110">
                  <c:v>0.14273044976522251</c:v>
                </c:pt>
                <c:pt idx="111">
                  <c:v>-1.4384488223603775</c:v>
                </c:pt>
                <c:pt idx="112">
                  <c:v>-1.5066443598073826</c:v>
                </c:pt>
                <c:pt idx="113">
                  <c:v>-0.2051904725516514</c:v>
                </c:pt>
                <c:pt idx="114">
                  <c:v>0.12721149685639552</c:v>
                </c:pt>
                <c:pt idx="115">
                  <c:v>9.6261505234768369E-2</c:v>
                </c:pt>
                <c:pt idx="116">
                  <c:v>0.42370750505683114</c:v>
                </c:pt>
                <c:pt idx="117">
                  <c:v>-1.1691795755316559</c:v>
                </c:pt>
                <c:pt idx="118">
                  <c:v>-1.1533821397905132E-2</c:v>
                </c:pt>
                <c:pt idx="119">
                  <c:v>-2.1231375016448881</c:v>
                </c:pt>
                <c:pt idx="120">
                  <c:v>-1.5563204883216257</c:v>
                </c:pt>
                <c:pt idx="121">
                  <c:v>0.34912713625013442</c:v>
                </c:pt>
                <c:pt idx="122">
                  <c:v>0.95319595096245113</c:v>
                </c:pt>
                <c:pt idx="123">
                  <c:v>1.1845477175004904</c:v>
                </c:pt>
                <c:pt idx="124">
                  <c:v>0.70373937891814287</c:v>
                </c:pt>
                <c:pt idx="125">
                  <c:v>1.3010202198144596</c:v>
                </c:pt>
                <c:pt idx="126">
                  <c:v>-2.6914902481779416E-2</c:v>
                </c:pt>
                <c:pt idx="127">
                  <c:v>0.5899640912641998</c:v>
                </c:pt>
                <c:pt idx="128">
                  <c:v>0.33282842050965683</c:v>
                </c:pt>
                <c:pt idx="129">
                  <c:v>-0.26846221166633999</c:v>
                </c:pt>
                <c:pt idx="130">
                  <c:v>-0.45760080674615272</c:v>
                </c:pt>
                <c:pt idx="131">
                  <c:v>-0.28443946377913548</c:v>
                </c:pt>
                <c:pt idx="132">
                  <c:v>-0.46615536707972199</c:v>
                </c:pt>
                <c:pt idx="133">
                  <c:v>0.65530727368006647</c:v>
                </c:pt>
                <c:pt idx="134">
                  <c:v>0.51823476950176139</c:v>
                </c:pt>
                <c:pt idx="135">
                  <c:v>0.38200994539210936</c:v>
                </c:pt>
                <c:pt idx="136">
                  <c:v>-0.31661764897291567</c:v>
                </c:pt>
                <c:pt idx="137">
                  <c:v>0.84931592564591496</c:v>
                </c:pt>
                <c:pt idx="138">
                  <c:v>0.28443946377913548</c:v>
                </c:pt>
                <c:pt idx="139">
                  <c:v>-1.3964577762603572</c:v>
                </c:pt>
                <c:pt idx="140">
                  <c:v>-0.94115434959554234</c:v>
                </c:pt>
                <c:pt idx="141">
                  <c:v>-3.8445313642170918E-3</c:v>
                </c:pt>
                <c:pt idx="142">
                  <c:v>-0.30048966179882408</c:v>
                </c:pt>
                <c:pt idx="143">
                  <c:v>-9.6261505234768369E-2</c:v>
                </c:pt>
                <c:pt idx="144">
                  <c:v>0.77447439080670089</c:v>
                </c:pt>
                <c:pt idx="145">
                  <c:v>1.1102967673694488</c:v>
                </c:pt>
                <c:pt idx="146">
                  <c:v>0.72357750895112161</c:v>
                </c:pt>
                <c:pt idx="147">
                  <c:v>-0.11172312277623785</c:v>
                </c:pt>
                <c:pt idx="148">
                  <c:v>-1.3763553110088915</c:v>
                </c:pt>
                <c:pt idx="149">
                  <c:v>-0.92924769270175356</c:v>
                </c:pt>
                <c:pt idx="150">
                  <c:v>0.71362333743108619</c:v>
                </c:pt>
                <c:pt idx="151">
                  <c:v>2.0550176433388323</c:v>
                </c:pt>
                <c:pt idx="152">
                  <c:v>-0.2764420165806471</c:v>
                </c:pt>
                <c:pt idx="153">
                  <c:v>-0.38200994539210936</c:v>
                </c:pt>
                <c:pt idx="154">
                  <c:v>1.9223793441441126E-2</c:v>
                </c:pt>
                <c:pt idx="155">
                  <c:v>-0.75388172437044898</c:v>
                </c:pt>
                <c:pt idx="156">
                  <c:v>3.8445313642170918E-3</c:v>
                </c:pt>
                <c:pt idx="157">
                  <c:v>-3.4607603976810834E-2</c:v>
                </c:pt>
                <c:pt idx="158">
                  <c:v>1.3191571975890679</c:v>
                </c:pt>
                <c:pt idx="159">
                  <c:v>-0.88288091998551155</c:v>
                </c:pt>
                <c:pt idx="160">
                  <c:v>-0.91747133802756842</c:v>
                </c:pt>
                <c:pt idx="161">
                  <c:v>-0.83833872826950551</c:v>
                </c:pt>
                <c:pt idx="162">
                  <c:v>-1.9223793441441265E-2</c:v>
                </c:pt>
                <c:pt idx="163">
                  <c:v>-1.3567941533211039</c:v>
                </c:pt>
                <c:pt idx="164">
                  <c:v>-0.32471236821897559</c:v>
                </c:pt>
                <c:pt idx="165">
                  <c:v>0.66486793022614843</c:v>
                </c:pt>
                <c:pt idx="166">
                  <c:v>0.26049946543028391</c:v>
                </c:pt>
                <c:pt idx="167">
                  <c:v>-0.15828385598386321</c:v>
                </c:pt>
                <c:pt idx="168">
                  <c:v>0.64580614484551924</c:v>
                </c:pt>
                <c:pt idx="169">
                  <c:v>0.89429206544837447</c:v>
                </c:pt>
                <c:pt idx="170">
                  <c:v>0.10398920648092592</c:v>
                </c:pt>
                <c:pt idx="171">
                  <c:v>0.55374320656358422</c:v>
                </c:pt>
                <c:pt idx="172">
                  <c:v>1.2490236012138045</c:v>
                </c:pt>
                <c:pt idx="173">
                  <c:v>0.87158359609655567</c:v>
                </c:pt>
                <c:pt idx="174">
                  <c:v>0.48336815409029554</c:v>
                </c:pt>
                <c:pt idx="175">
                  <c:v>-1.0822507931907182</c:v>
                </c:pt>
                <c:pt idx="176">
                  <c:v>-0.44059088552457903</c:v>
                </c:pt>
                <c:pt idx="177">
                  <c:v>0.22880767027952836</c:v>
                </c:pt>
                <c:pt idx="178">
                  <c:v>0.32471236821897581</c:v>
                </c:pt>
                <c:pt idx="179">
                  <c:v>0.46615536707972188</c:v>
                </c:pt>
                <c:pt idx="180">
                  <c:v>-0.95319595096245113</c:v>
                </c:pt>
                <c:pt idx="181">
                  <c:v>-1.096166001901389</c:v>
                </c:pt>
                <c:pt idx="182">
                  <c:v>-0.55374320656358422</c:v>
                </c:pt>
                <c:pt idx="183">
                  <c:v>-0.56272870900664873</c:v>
                </c:pt>
                <c:pt idx="184">
                  <c:v>0.27644201658064721</c:v>
                </c:pt>
                <c:pt idx="185">
                  <c:v>0.34096645606859771</c:v>
                </c:pt>
                <c:pt idx="186">
                  <c:v>0.88288091998551155</c:v>
                </c:pt>
                <c:pt idx="187">
                  <c:v>-0.42370750505683097</c:v>
                </c:pt>
                <c:pt idx="188">
                  <c:v>-0.7848946528229489</c:v>
                </c:pt>
                <c:pt idx="189">
                  <c:v>-0.67448975019608193</c:v>
                </c:pt>
                <c:pt idx="190">
                  <c:v>5.7699828808936697E-2</c:v>
                </c:pt>
                <c:pt idx="191">
                  <c:v>1.0417102997921537</c:v>
                </c:pt>
                <c:pt idx="192">
                  <c:v>-0.73360389880985388</c:v>
                </c:pt>
                <c:pt idx="193">
                  <c:v>0.49202823076033381</c:v>
                </c:pt>
                <c:pt idx="194">
                  <c:v>0.21304951267640732</c:v>
                </c:pt>
                <c:pt idx="195">
                  <c:v>0.18168718833126371</c:v>
                </c:pt>
                <c:pt idx="196">
                  <c:v>0.6269761840831326</c:v>
                </c:pt>
                <c:pt idx="197">
                  <c:v>0.79540084580860504</c:v>
                </c:pt>
                <c:pt idx="198">
                  <c:v>1.3567941533211039</c:v>
                </c:pt>
                <c:pt idx="199">
                  <c:v>0.91747133802756842</c:v>
                </c:pt>
                <c:pt idx="200">
                  <c:v>0.50072536669987677</c:v>
                </c:pt>
                <c:pt idx="201">
                  <c:v>0.6176443303326159</c:v>
                </c:pt>
                <c:pt idx="202">
                  <c:v>1.154082718570695</c:v>
                </c:pt>
                <c:pt idx="203">
                  <c:v>1.7009250865940548</c:v>
                </c:pt>
                <c:pt idx="204">
                  <c:v>0.92924769270175356</c:v>
                </c:pt>
                <c:pt idx="205">
                  <c:v>4.2302354044446287E-2</c:v>
                </c:pt>
                <c:pt idx="206">
                  <c:v>4.9999609652407837E-2</c:v>
                </c:pt>
                <c:pt idx="207">
                  <c:v>0.96537737749250707</c:v>
                </c:pt>
                <c:pt idx="208">
                  <c:v>0.76413755211121437</c:v>
                </c:pt>
                <c:pt idx="209">
                  <c:v>-0.25255320232400369</c:v>
                </c:pt>
                <c:pt idx="210">
                  <c:v>0.2924551452665568</c:v>
                </c:pt>
                <c:pt idx="211">
                  <c:v>0.2051904725516514</c:v>
                </c:pt>
                <c:pt idx="212">
                  <c:v>0.80599557808597877</c:v>
                </c:pt>
                <c:pt idx="213">
                  <c:v>1.0156082998123361</c:v>
                </c:pt>
                <c:pt idx="214">
                  <c:v>-0.97770376545362581</c:v>
                </c:pt>
                <c:pt idx="215">
                  <c:v>-0.2446228545255246</c:v>
                </c:pt>
                <c:pt idx="216">
                  <c:v>1.0822507931907182</c:v>
                </c:pt>
                <c:pt idx="217">
                  <c:v>0.82746163225031999</c:v>
                </c:pt>
                <c:pt idx="218">
                  <c:v>1.2659765654476058</c:v>
                </c:pt>
                <c:pt idx="219">
                  <c:v>1.4384488223603775</c:v>
                </c:pt>
                <c:pt idx="220">
                  <c:v>-0.59913966262753948</c:v>
                </c:pt>
                <c:pt idx="221">
                  <c:v>-1.154082718570695</c:v>
                </c:pt>
                <c:pt idx="222">
                  <c:v>-1.0156082998123361</c:v>
                </c:pt>
                <c:pt idx="223">
                  <c:v>-1.6101644355943865</c:v>
                </c:pt>
                <c:pt idx="224">
                  <c:v>-1.2659765654476056</c:v>
                </c:pt>
                <c:pt idx="225">
                  <c:v>-0.18950982991556489</c:v>
                </c:pt>
                <c:pt idx="226">
                  <c:v>-1.0028133626873781</c:v>
                </c:pt>
                <c:pt idx="227">
                  <c:v>-0.4747441781555366</c:v>
                </c:pt>
                <c:pt idx="228">
                  <c:v>-1.9419162548445992</c:v>
                </c:pt>
                <c:pt idx="229">
                  <c:v>-1.5310102024478824</c:v>
                </c:pt>
                <c:pt idx="230">
                  <c:v>-1.1392444106783206</c:v>
                </c:pt>
                <c:pt idx="231">
                  <c:v>1.1392444106783197</c:v>
                </c:pt>
                <c:pt idx="232">
                  <c:v>-1.7009250865940539</c:v>
                </c:pt>
                <c:pt idx="233">
                  <c:v>1.1533821397905132E-2</c:v>
                </c:pt>
                <c:pt idx="234">
                  <c:v>-1.7345412918023047</c:v>
                </c:pt>
                <c:pt idx="235">
                  <c:v>0.15828385598386305</c:v>
                </c:pt>
                <c:pt idx="236">
                  <c:v>-0.2288076702795282</c:v>
                </c:pt>
                <c:pt idx="237">
                  <c:v>0.52704907541344925</c:v>
                </c:pt>
                <c:pt idx="238">
                  <c:v>1.6389340573908973</c:v>
                </c:pt>
                <c:pt idx="239">
                  <c:v>2.2028210775851895</c:v>
                </c:pt>
                <c:pt idx="240">
                  <c:v>1.9419162548446001</c:v>
                </c:pt>
                <c:pt idx="241">
                  <c:v>-0.30854362324690943</c:v>
                </c:pt>
                <c:pt idx="242">
                  <c:v>-0.6841744236294417</c:v>
                </c:pt>
                <c:pt idx="243">
                  <c:v>-1.8492814843997514</c:v>
                </c:pt>
                <c:pt idx="244">
                  <c:v>0.99018052540881263</c:v>
                </c:pt>
                <c:pt idx="245">
                  <c:v>-0.17387564925391272</c:v>
                </c:pt>
                <c:pt idx="246">
                  <c:v>0.13496691010700163</c:v>
                </c:pt>
                <c:pt idx="247">
                  <c:v>-1.3010202198144596</c:v>
                </c:pt>
                <c:pt idx="248">
                  <c:v>-0.48336815409029549</c:v>
                </c:pt>
                <c:pt idx="249">
                  <c:v>1.8935692478181148</c:v>
                </c:pt>
                <c:pt idx="250">
                  <c:v>1.4604305594504796</c:v>
                </c:pt>
                <c:pt idx="251">
                  <c:v>1.9952807341704468</c:v>
                </c:pt>
                <c:pt idx="252">
                  <c:v>1.5310102024478833</c:v>
                </c:pt>
                <c:pt idx="253">
                  <c:v>8.8539548285094485E-2</c:v>
                </c:pt>
                <c:pt idx="254">
                  <c:v>0.37375183454736027</c:v>
                </c:pt>
                <c:pt idx="255">
                  <c:v>0.40694405286564289</c:v>
                </c:pt>
                <c:pt idx="256">
                  <c:v>-0.43213379766224325</c:v>
                </c:pt>
                <c:pt idx="257">
                  <c:v>0.6083659562690884</c:v>
                </c:pt>
                <c:pt idx="258">
                  <c:v>-8.8539548285094485E-2</c:v>
                </c:pt>
                <c:pt idx="259">
                  <c:v>-1.4831415382846411</c:v>
                </c:pt>
                <c:pt idx="260">
                  <c:v>-1.7702403118213303</c:v>
                </c:pt>
                <c:pt idx="261">
                  <c:v>1.4171409646216451</c:v>
                </c:pt>
                <c:pt idx="262">
                  <c:v>-7.3110996155558841E-2</c:v>
                </c:pt>
                <c:pt idx="263">
                  <c:v>-0.69392369757190719</c:v>
                </c:pt>
                <c:pt idx="264">
                  <c:v>0.16607470586509529</c:v>
                </c:pt>
                <c:pt idx="265">
                  <c:v>0.23670786161830218</c:v>
                </c:pt>
                <c:pt idx="266">
                  <c:v>0.83833872826950617</c:v>
                </c:pt>
                <c:pt idx="267">
                  <c:v>-1.8935692478181154</c:v>
                </c:pt>
                <c:pt idx="268">
                  <c:v>-1.6691279532941459</c:v>
                </c:pt>
                <c:pt idx="269">
                  <c:v>-1.4604305594504798</c:v>
                </c:pt>
                <c:pt idx="270">
                  <c:v>-2.0550176433388323</c:v>
                </c:pt>
                <c:pt idx="271">
                  <c:v>-0.51823476950176162</c:v>
                </c:pt>
                <c:pt idx="272">
                  <c:v>-0.23670786161830218</c:v>
                </c:pt>
                <c:pt idx="273">
                  <c:v>-0.41531119023693996</c:v>
                </c:pt>
                <c:pt idx="274">
                  <c:v>0.45760080674615272</c:v>
                </c:pt>
                <c:pt idx="275">
                  <c:v>-0.53590452080948847</c:v>
                </c:pt>
                <c:pt idx="276">
                  <c:v>1.610164435594386</c:v>
                </c:pt>
                <c:pt idx="277">
                  <c:v>1.2002008386987673</c:v>
                </c:pt>
                <c:pt idx="278">
                  <c:v>0.44059088552457903</c:v>
                </c:pt>
                <c:pt idx="279">
                  <c:v>-0.99018052540881263</c:v>
                </c:pt>
                <c:pt idx="280">
                  <c:v>3.4607603976810973E-2</c:v>
                </c:pt>
                <c:pt idx="281">
                  <c:v>-1.4171409646216451</c:v>
                </c:pt>
                <c:pt idx="282">
                  <c:v>0.67448975019608193</c:v>
                </c:pt>
                <c:pt idx="283">
                  <c:v>-0.14273044976522251</c:v>
                </c:pt>
                <c:pt idx="284">
                  <c:v>0.5359045208094888</c:v>
                </c:pt>
                <c:pt idx="285">
                  <c:v>-2.424311974950323</c:v>
                </c:pt>
                <c:pt idx="286">
                  <c:v>-2.9608930220086465</c:v>
                </c:pt>
                <c:pt idx="287">
                  <c:v>-2.6044399707494112</c:v>
                </c:pt>
                <c:pt idx="288">
                  <c:v>-2.2995735391993253</c:v>
                </c:pt>
                <c:pt idx="289">
                  <c:v>2.9608930220086482</c:v>
                </c:pt>
                <c:pt idx="290">
                  <c:v>0.69392369757190719</c:v>
                </c:pt>
                <c:pt idx="291">
                  <c:v>1.3763553110088924</c:v>
                </c:pt>
                <c:pt idx="292">
                  <c:v>1.5826689781952619</c:v>
                </c:pt>
                <c:pt idx="293">
                  <c:v>0.86039643167963009</c:v>
                </c:pt>
                <c:pt idx="294">
                  <c:v>-1.9952807341704466</c:v>
                </c:pt>
                <c:pt idx="295">
                  <c:v>-0.22092173397733084</c:v>
                </c:pt>
                <c:pt idx="296">
                  <c:v>-1.1246527854503785</c:v>
                </c:pt>
                <c:pt idx="297">
                  <c:v>1.1246527854503785</c:v>
                </c:pt>
                <c:pt idx="298">
                  <c:v>1.3377388093683278</c:v>
                </c:pt>
                <c:pt idx="299">
                  <c:v>1.5563204883216257</c:v>
                </c:pt>
                <c:pt idx="300">
                  <c:v>0.43213379766224341</c:v>
                </c:pt>
                <c:pt idx="301">
                  <c:v>-0.11946372749792644</c:v>
                </c:pt>
                <c:pt idx="302">
                  <c:v>6.5403470754621523E-2</c:v>
                </c:pt>
                <c:pt idx="303">
                  <c:v>-0.16607470586509543</c:v>
                </c:pt>
                <c:pt idx="304">
                  <c:v>-8.0822867298056017E-2</c:v>
                </c:pt>
                <c:pt idx="305">
                  <c:v>-1.5826689781952619</c:v>
                </c:pt>
                <c:pt idx="306">
                  <c:v>-2.2028210775851909</c:v>
                </c:pt>
                <c:pt idx="307">
                  <c:v>-1.283301398092112</c:v>
                </c:pt>
                <c:pt idx="308">
                  <c:v>-0.96537737749250707</c:v>
                </c:pt>
                <c:pt idx="309">
                  <c:v>0.11172312277623773</c:v>
                </c:pt>
                <c:pt idx="310">
                  <c:v>-0.13496691010700163</c:v>
                </c:pt>
                <c:pt idx="311">
                  <c:v>2.2995735391993239</c:v>
                </c:pt>
                <c:pt idx="312">
                  <c:v>0.30048966179882408</c:v>
                </c:pt>
                <c:pt idx="313">
                  <c:v>-0.15050260182547662</c:v>
                </c:pt>
                <c:pt idx="314">
                  <c:v>-0.39860530907924613</c:v>
                </c:pt>
                <c:pt idx="315">
                  <c:v>-0.35731113398672132</c:v>
                </c:pt>
                <c:pt idx="316">
                  <c:v>-0.84931592564591496</c:v>
                </c:pt>
                <c:pt idx="317">
                  <c:v>-0.34912713625013442</c:v>
                </c:pt>
                <c:pt idx="318">
                  <c:v>-1.2002008386987673</c:v>
                </c:pt>
                <c:pt idx="319">
                  <c:v>-0.18168718833126357</c:v>
                </c:pt>
                <c:pt idx="320">
                  <c:v>-1.3191571975890679</c:v>
                </c:pt>
                <c:pt idx="321">
                  <c:v>0.57175987767692427</c:v>
                </c:pt>
                <c:pt idx="322">
                  <c:v>7.311099615555898E-2</c:v>
                </c:pt>
                <c:pt idx="323">
                  <c:v>-0.89429206544837447</c:v>
                </c:pt>
                <c:pt idx="324">
                  <c:v>-0.21304951267640748</c:v>
                </c:pt>
                <c:pt idx="325">
                  <c:v>-0.49202823076033381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5B-4A37-9E97-1DEBD39F4A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20864"/>
        <c:axId val="209216064"/>
      </c:scatterChart>
      <c:valAx>
        <c:axId val="209220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16064"/>
        <c:crosses val="autoZero"/>
        <c:crossBetween val="midCat"/>
      </c:valAx>
      <c:valAx>
        <c:axId val="209216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20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'QQ Plot'!$A$1</c:f>
              <c:strCache>
                <c:ptCount val="1"/>
                <c:pt idx="0">
                  <c:v>Errors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'QQ Plot'!$A$2:$A$327</c:f>
              <c:numCache>
                <c:formatCode>General</c:formatCode>
                <c:ptCount val="326"/>
                <c:pt idx="0">
                  <c:v>-2.9395138764378714</c:v>
                </c:pt>
                <c:pt idx="1">
                  <c:v>-2.2377500192611421</c:v>
                </c:pt>
                <c:pt idx="2">
                  <c:v>-0.93332097440227813</c:v>
                </c:pt>
                <c:pt idx="3">
                  <c:v>-1.8921539812890273</c:v>
                </c:pt>
                <c:pt idx="4">
                  <c:v>-3.0387103211805595</c:v>
                </c:pt>
                <c:pt idx="5">
                  <c:v>-1.8036621299991964</c:v>
                </c:pt>
                <c:pt idx="6">
                  <c:v>1.3024674830611218</c:v>
                </c:pt>
                <c:pt idx="7">
                  <c:v>-2.0107905992581152</c:v>
                </c:pt>
                <c:pt idx="8">
                  <c:v>-3.0342447261139114</c:v>
                </c:pt>
                <c:pt idx="9">
                  <c:v>0.53589897797516528</c:v>
                </c:pt>
                <c:pt idx="10">
                  <c:v>-1.1068385949884316</c:v>
                </c:pt>
                <c:pt idx="11">
                  <c:v>-2.0333395143994721</c:v>
                </c:pt>
                <c:pt idx="12">
                  <c:v>-1.7361528593901596</c:v>
                </c:pt>
                <c:pt idx="13">
                  <c:v>-5.7084095858926673</c:v>
                </c:pt>
                <c:pt idx="14">
                  <c:v>-8.656170606464741</c:v>
                </c:pt>
                <c:pt idx="15">
                  <c:v>-5.1502218883072999</c:v>
                </c:pt>
                <c:pt idx="16">
                  <c:v>-0.93652506915915978</c:v>
                </c:pt>
                <c:pt idx="17">
                  <c:v>1.5325056577853502</c:v>
                </c:pt>
                <c:pt idx="18">
                  <c:v>2.7839424203217789</c:v>
                </c:pt>
                <c:pt idx="19">
                  <c:v>1.7320141063005394</c:v>
                </c:pt>
                <c:pt idx="20">
                  <c:v>-1.77810086417864</c:v>
                </c:pt>
                <c:pt idx="21">
                  <c:v>1.0178548284318651</c:v>
                </c:pt>
                <c:pt idx="22">
                  <c:v>7.6805221516053734E-2</c:v>
                </c:pt>
                <c:pt idx="23">
                  <c:v>1.1751807617632721</c:v>
                </c:pt>
                <c:pt idx="24">
                  <c:v>2.9799430157266045</c:v>
                </c:pt>
                <c:pt idx="25">
                  <c:v>4.8917388258186634</c:v>
                </c:pt>
                <c:pt idx="26">
                  <c:v>-4.9654641209184831</c:v>
                </c:pt>
                <c:pt idx="27">
                  <c:v>-2.4979492427684704</c:v>
                </c:pt>
                <c:pt idx="28">
                  <c:v>-2.080652143661581</c:v>
                </c:pt>
                <c:pt idx="29">
                  <c:v>-2.2096429780611686</c:v>
                </c:pt>
                <c:pt idx="30">
                  <c:v>2.9963304671218225</c:v>
                </c:pt>
                <c:pt idx="31">
                  <c:v>-2.3174965644418251</c:v>
                </c:pt>
                <c:pt idx="32">
                  <c:v>-2.4806085231371355</c:v>
                </c:pt>
                <c:pt idx="33">
                  <c:v>-2.6699009422868585</c:v>
                </c:pt>
                <c:pt idx="34">
                  <c:v>-0.76622722824356515</c:v>
                </c:pt>
                <c:pt idx="35">
                  <c:v>-2.2759606173942473</c:v>
                </c:pt>
                <c:pt idx="36">
                  <c:v>-0.8262700821019564</c:v>
                </c:pt>
                <c:pt idx="37">
                  <c:v>-1.700712705536489</c:v>
                </c:pt>
                <c:pt idx="38">
                  <c:v>7.7346568709288022E-2</c:v>
                </c:pt>
                <c:pt idx="39">
                  <c:v>-1.5257821509765392</c:v>
                </c:pt>
                <c:pt idx="40">
                  <c:v>5.9965341757754516</c:v>
                </c:pt>
                <c:pt idx="41">
                  <c:v>5.5854853969808005</c:v>
                </c:pt>
                <c:pt idx="42">
                  <c:v>-2.8263710286460935</c:v>
                </c:pt>
                <c:pt idx="43">
                  <c:v>-4.4197078502251088</c:v>
                </c:pt>
                <c:pt idx="44">
                  <c:v>-2.00691845022655</c:v>
                </c:pt>
                <c:pt idx="45">
                  <c:v>-2.9074620981938324</c:v>
                </c:pt>
                <c:pt idx="46">
                  <c:v>-3.7146147633064288</c:v>
                </c:pt>
                <c:pt idx="47">
                  <c:v>-3.233686924983374</c:v>
                </c:pt>
                <c:pt idx="48">
                  <c:v>-2.0612423138585996</c:v>
                </c:pt>
                <c:pt idx="49">
                  <c:v>0.89739336088385357</c:v>
                </c:pt>
                <c:pt idx="50">
                  <c:v>0.70242389144434014</c:v>
                </c:pt>
                <c:pt idx="51">
                  <c:v>6.5384211915528567E-2</c:v>
                </c:pt>
                <c:pt idx="52">
                  <c:v>4.1056596978183677</c:v>
                </c:pt>
                <c:pt idx="53">
                  <c:v>-3.1642035748923547</c:v>
                </c:pt>
                <c:pt idx="54">
                  <c:v>-1.1718642086368618</c:v>
                </c:pt>
                <c:pt idx="55">
                  <c:v>3.8388829526992083</c:v>
                </c:pt>
                <c:pt idx="56">
                  <c:v>11.775430884672119</c:v>
                </c:pt>
                <c:pt idx="57">
                  <c:v>6.9824401060874948</c:v>
                </c:pt>
                <c:pt idx="58">
                  <c:v>4.0899211400186744</c:v>
                </c:pt>
                <c:pt idx="59">
                  <c:v>1.3818123085605691</c:v>
                </c:pt>
                <c:pt idx="60">
                  <c:v>2.2899590597094743</c:v>
                </c:pt>
                <c:pt idx="61">
                  <c:v>-0.16592605381651993</c:v>
                </c:pt>
                <c:pt idx="62">
                  <c:v>4.3108995087361848</c:v>
                </c:pt>
                <c:pt idx="63">
                  <c:v>3.1793253730322419</c:v>
                </c:pt>
                <c:pt idx="64">
                  <c:v>2.4553252268622714</c:v>
                </c:pt>
                <c:pt idx="65">
                  <c:v>0.63337897393452636</c:v>
                </c:pt>
                <c:pt idx="66">
                  <c:v>0.49168294444984895</c:v>
                </c:pt>
                <c:pt idx="67">
                  <c:v>2.0064905016786554</c:v>
                </c:pt>
                <c:pt idx="68">
                  <c:v>3.004324676235143</c:v>
                </c:pt>
                <c:pt idx="69">
                  <c:v>0.98538418296911345</c:v>
                </c:pt>
                <c:pt idx="70">
                  <c:v>-4.0368319460629039</c:v>
                </c:pt>
                <c:pt idx="71">
                  <c:v>1.3393639965100022</c:v>
                </c:pt>
                <c:pt idx="72">
                  <c:v>2.5249407367321908</c:v>
                </c:pt>
                <c:pt idx="73">
                  <c:v>1.3029382603613726</c:v>
                </c:pt>
                <c:pt idx="74">
                  <c:v>0.75367187948964443</c:v>
                </c:pt>
                <c:pt idx="75">
                  <c:v>0.58246134776192093</c:v>
                </c:pt>
                <c:pt idx="76">
                  <c:v>3.7443274419304942</c:v>
                </c:pt>
                <c:pt idx="77">
                  <c:v>2.4303831323869076</c:v>
                </c:pt>
                <c:pt idx="78">
                  <c:v>1.7991537100239157</c:v>
                </c:pt>
                <c:pt idx="79">
                  <c:v>7.2564880533917631E-2</c:v>
                </c:pt>
                <c:pt idx="80">
                  <c:v>3.2829976154894496</c:v>
                </c:pt>
                <c:pt idx="81">
                  <c:v>-1.0756723846787111</c:v>
                </c:pt>
                <c:pt idx="82">
                  <c:v>14.66192810398411</c:v>
                </c:pt>
                <c:pt idx="83">
                  <c:v>16.395899714738562</c:v>
                </c:pt>
                <c:pt idx="84">
                  <c:v>6.8754438196581305</c:v>
                </c:pt>
                <c:pt idx="85">
                  <c:v>-0.11841579876897868</c:v>
                </c:pt>
                <c:pt idx="86">
                  <c:v>4.2371301630834637</c:v>
                </c:pt>
                <c:pt idx="87">
                  <c:v>-0.39634403251383787</c:v>
                </c:pt>
                <c:pt idx="88">
                  <c:v>-4.7928986099801989</c:v>
                </c:pt>
                <c:pt idx="89">
                  <c:v>-4.0926771422996353</c:v>
                </c:pt>
                <c:pt idx="90">
                  <c:v>-1.2098650923902881</c:v>
                </c:pt>
                <c:pt idx="91">
                  <c:v>0.32328254681141289</c:v>
                </c:pt>
                <c:pt idx="92">
                  <c:v>4.6693730474444237</c:v>
                </c:pt>
                <c:pt idx="93">
                  <c:v>0.80496772117746218</c:v>
                </c:pt>
                <c:pt idx="94">
                  <c:v>-3.0219123481320764</c:v>
                </c:pt>
                <c:pt idx="95">
                  <c:v>4.8807697290623935</c:v>
                </c:pt>
                <c:pt idx="96">
                  <c:v>6.9698393488808392</c:v>
                </c:pt>
                <c:pt idx="97">
                  <c:v>7.7736878284834745</c:v>
                </c:pt>
                <c:pt idx="98">
                  <c:v>6.7898430172034807</c:v>
                </c:pt>
                <c:pt idx="99">
                  <c:v>5.8490520228882588</c:v>
                </c:pt>
                <c:pt idx="100">
                  <c:v>3.9021235691468803</c:v>
                </c:pt>
                <c:pt idx="101">
                  <c:v>5.0681328787658231</c:v>
                </c:pt>
                <c:pt idx="102">
                  <c:v>-3.3074172260423893</c:v>
                </c:pt>
                <c:pt idx="103">
                  <c:v>1.2287605163067781</c:v>
                </c:pt>
                <c:pt idx="104">
                  <c:v>4.2348684050681413</c:v>
                </c:pt>
                <c:pt idx="105">
                  <c:v>2.3635186863124034</c:v>
                </c:pt>
                <c:pt idx="106">
                  <c:v>-4.1796431409983654</c:v>
                </c:pt>
                <c:pt idx="107">
                  <c:v>-7.9517316966504836</c:v>
                </c:pt>
                <c:pt idx="108">
                  <c:v>-5.1091216772352368</c:v>
                </c:pt>
                <c:pt idx="109">
                  <c:v>-2.4837192145894846</c:v>
                </c:pt>
                <c:pt idx="110">
                  <c:v>0.56364966341709533</c:v>
                </c:pt>
                <c:pt idx="111">
                  <c:v>-6.86276627943883</c:v>
                </c:pt>
                <c:pt idx="112">
                  <c:v>-7.2180414887769757</c:v>
                </c:pt>
                <c:pt idx="113">
                  <c:v>-0.4292280303708651</c:v>
                </c:pt>
                <c:pt idx="114">
                  <c:v>0.53630570469701411</c:v>
                </c:pt>
                <c:pt idx="115">
                  <c:v>0.5148276319316949</c:v>
                </c:pt>
                <c:pt idx="116">
                  <c:v>1.6486877832418259</c:v>
                </c:pt>
                <c:pt idx="117">
                  <c:v>-4.7899775883597897</c:v>
                </c:pt>
                <c:pt idx="118">
                  <c:v>0.11628565368164345</c:v>
                </c:pt>
                <c:pt idx="119">
                  <c:v>-10.663554587906646</c:v>
                </c:pt>
                <c:pt idx="120">
                  <c:v>-7.8140357917432084</c:v>
                </c:pt>
                <c:pt idx="121">
                  <c:v>1.2964636798651554</c:v>
                </c:pt>
                <c:pt idx="122">
                  <c:v>3.8444881326572897</c:v>
                </c:pt>
                <c:pt idx="123">
                  <c:v>4.7465378093224615</c:v>
                </c:pt>
                <c:pt idx="124">
                  <c:v>2.9488494988514162</c:v>
                </c:pt>
                <c:pt idx="125">
                  <c:v>5.2171388221324548</c:v>
                </c:pt>
                <c:pt idx="126">
                  <c:v>0.10102422655921828</c:v>
                </c:pt>
                <c:pt idx="127">
                  <c:v>2.4310175220719543</c:v>
                </c:pt>
                <c:pt idx="128">
                  <c:v>1.2619831100311671</c:v>
                </c:pt>
                <c:pt idx="129">
                  <c:v>-0.79621547906995715</c:v>
                </c:pt>
                <c:pt idx="130">
                  <c:v>-1.549463719192488</c:v>
                </c:pt>
                <c:pt idx="131">
                  <c:v>-0.81853679779453614</c:v>
                </c:pt>
                <c:pt idx="132">
                  <c:v>-1.5992013601016026</c:v>
                </c:pt>
                <c:pt idx="133">
                  <c:v>2.6575085618809737</c:v>
                </c:pt>
                <c:pt idx="134">
                  <c:v>2.0305310838328694</c:v>
                </c:pt>
                <c:pt idx="135">
                  <c:v>1.3162686661722773</c:v>
                </c:pt>
                <c:pt idx="136">
                  <c:v>-0.8989318740986505</c:v>
                </c:pt>
                <c:pt idx="137">
                  <c:v>3.4223193109322665</c:v>
                </c:pt>
                <c:pt idx="138">
                  <c:v>1.0448175894371161</c:v>
                </c:pt>
                <c:pt idx="139">
                  <c:v>-6.2088132632613053</c:v>
                </c:pt>
                <c:pt idx="140">
                  <c:v>-3.3780635177847955</c:v>
                </c:pt>
                <c:pt idx="141">
                  <c:v>0.13640640751742694</c:v>
                </c:pt>
                <c:pt idx="142">
                  <c:v>-0.85310377280902117</c:v>
                </c:pt>
                <c:pt idx="143">
                  <c:v>-4.3824879367946323E-2</c:v>
                </c:pt>
                <c:pt idx="144">
                  <c:v>3.1435238837180748</c:v>
                </c:pt>
                <c:pt idx="145">
                  <c:v>4.3554361654470881</c:v>
                </c:pt>
                <c:pt idx="146">
                  <c:v>2.9740530344754461</c:v>
                </c:pt>
                <c:pt idx="147">
                  <c:v>-0.15162437707914478</c:v>
                </c:pt>
                <c:pt idx="148">
                  <c:v>-6.124264690548813</c:v>
                </c:pt>
                <c:pt idx="149">
                  <c:v>-3.3709516870110008</c:v>
                </c:pt>
                <c:pt idx="150">
                  <c:v>2.9610262726169765</c:v>
                </c:pt>
                <c:pt idx="151">
                  <c:v>9.6035773312826223</c:v>
                </c:pt>
                <c:pt idx="152">
                  <c:v>-0.81262478681369998</c:v>
                </c:pt>
                <c:pt idx="153">
                  <c:v>-1.1154779916063831</c:v>
                </c:pt>
                <c:pt idx="154">
                  <c:v>0.29076865258272733</c:v>
                </c:pt>
                <c:pt idx="155">
                  <c:v>-2.704447264195835</c:v>
                </c:pt>
                <c:pt idx="156">
                  <c:v>0.17645898034001561</c:v>
                </c:pt>
                <c:pt idx="157">
                  <c:v>7.9639202642738383E-2</c:v>
                </c:pt>
                <c:pt idx="158">
                  <c:v>5.2300647506645532</c:v>
                </c:pt>
                <c:pt idx="159">
                  <c:v>-3.2713476849774281</c:v>
                </c:pt>
                <c:pt idx="160">
                  <c:v>-3.3191383205359841</c:v>
                </c:pt>
                <c:pt idx="161">
                  <c:v>-3.0882994774361237</c:v>
                </c:pt>
                <c:pt idx="162">
                  <c:v>0.10814222696151887</c:v>
                </c:pt>
                <c:pt idx="163">
                  <c:v>-5.7999048077336681</c:v>
                </c:pt>
                <c:pt idx="164">
                  <c:v>-0.90626124514844264</c:v>
                </c:pt>
                <c:pt idx="165">
                  <c:v>2.6908653714305046</c:v>
                </c:pt>
                <c:pt idx="166">
                  <c:v>1.0050946052550671</c:v>
                </c:pt>
                <c:pt idx="167">
                  <c:v>-0.30909246826470849</c:v>
                </c:pt>
                <c:pt idx="168">
                  <c:v>2.5959636853073675</c:v>
                </c:pt>
                <c:pt idx="169">
                  <c:v>3.684866085924881</c:v>
                </c:pt>
                <c:pt idx="170">
                  <c:v>0.51797751306034456</c:v>
                </c:pt>
                <c:pt idx="171">
                  <c:v>2.3471218893857042</c:v>
                </c:pt>
                <c:pt idx="172">
                  <c:v>4.9655952407551069</c:v>
                </c:pt>
                <c:pt idx="173">
                  <c:v>3.5918995616802647</c:v>
                </c:pt>
                <c:pt idx="174">
                  <c:v>1.8962089938881945</c:v>
                </c:pt>
                <c:pt idx="175">
                  <c:v>-4.2624884056809265</c:v>
                </c:pt>
                <c:pt idx="176">
                  <c:v>-1.4625102414543107</c:v>
                </c:pt>
                <c:pt idx="177">
                  <c:v>0.82858901508072336</c:v>
                </c:pt>
                <c:pt idx="178">
                  <c:v>1.2494557968019819</c:v>
                </c:pt>
                <c:pt idx="179">
                  <c:v>1.7643119991650735</c:v>
                </c:pt>
                <c:pt idx="180">
                  <c:v>-3.5145923982705938</c:v>
                </c:pt>
                <c:pt idx="181">
                  <c:v>-4.3818234088317354</c:v>
                </c:pt>
                <c:pt idx="182">
                  <c:v>-1.8323579625276523</c:v>
                </c:pt>
                <c:pt idx="183">
                  <c:v>-1.8830075468432312</c:v>
                </c:pt>
                <c:pt idx="184">
                  <c:v>1.0285354762887664</c:v>
                </c:pt>
                <c:pt idx="185">
                  <c:v>1.2906683590140346</c:v>
                </c:pt>
                <c:pt idx="186">
                  <c:v>3.5946770617937887</c:v>
                </c:pt>
                <c:pt idx="187">
                  <c:v>-1.3042076728982011</c:v>
                </c:pt>
                <c:pt idx="188">
                  <c:v>-2.9332224069380004</c:v>
                </c:pt>
                <c:pt idx="189">
                  <c:v>-2.3356355787911127</c:v>
                </c:pt>
                <c:pt idx="190">
                  <c:v>0.45242618926104683</c:v>
                </c:pt>
                <c:pt idx="191">
                  <c:v>4.1927908563316407</c:v>
                </c:pt>
                <c:pt idx="192">
                  <c:v>-2.5058303533004391</c:v>
                </c:pt>
                <c:pt idx="193">
                  <c:v>1.9255573374599635</c:v>
                </c:pt>
                <c:pt idx="194">
                  <c:v>0.79413605999022252</c:v>
                </c:pt>
                <c:pt idx="195">
                  <c:v>0.67415108173040039</c:v>
                </c:pt>
                <c:pt idx="196">
                  <c:v>2.5183530090546924</c:v>
                </c:pt>
                <c:pt idx="197">
                  <c:v>3.2421159339773737</c:v>
                </c:pt>
                <c:pt idx="198">
                  <c:v>5.3032012619733848</c:v>
                </c:pt>
                <c:pt idx="199">
                  <c:v>3.7700482287375792</c:v>
                </c:pt>
                <c:pt idx="200">
                  <c:v>1.995348058871997</c:v>
                </c:pt>
                <c:pt idx="201">
                  <c:v>2.4912220645400396</c:v>
                </c:pt>
                <c:pt idx="202">
                  <c:v>4.5983250151684842</c:v>
                </c:pt>
                <c:pt idx="203">
                  <c:v>6.8225160470434218</c:v>
                </c:pt>
                <c:pt idx="204">
                  <c:v>3.8351339050946365</c:v>
                </c:pt>
                <c:pt idx="205">
                  <c:v>0.35674262893644482</c:v>
                </c:pt>
                <c:pt idx="206">
                  <c:v>0.36595606563787442</c:v>
                </c:pt>
                <c:pt idx="207">
                  <c:v>3.8557972911877414</c:v>
                </c:pt>
                <c:pt idx="208">
                  <c:v>3.0663908182916089</c:v>
                </c:pt>
                <c:pt idx="209">
                  <c:v>-0.67732313397635835</c:v>
                </c:pt>
                <c:pt idx="210">
                  <c:v>1.0623393016442151</c:v>
                </c:pt>
                <c:pt idx="211">
                  <c:v>0.77586156217239477</c:v>
                </c:pt>
                <c:pt idx="212">
                  <c:v>3.2552025001922402</c:v>
                </c:pt>
                <c:pt idx="213">
                  <c:v>4.0962511111202957</c:v>
                </c:pt>
                <c:pt idx="214">
                  <c:v>-3.5486650690097576</c:v>
                </c:pt>
                <c:pt idx="215">
                  <c:v>-0.64730222910347379</c:v>
                </c:pt>
                <c:pt idx="216">
                  <c:v>4.2626072436073343</c:v>
                </c:pt>
                <c:pt idx="217">
                  <c:v>3.4112156189662812</c:v>
                </c:pt>
                <c:pt idx="218">
                  <c:v>5.0485181836087918</c:v>
                </c:pt>
                <c:pt idx="219">
                  <c:v>5.7353068209299352</c:v>
                </c:pt>
                <c:pt idx="220">
                  <c:v>-2.0155090245985718</c:v>
                </c:pt>
                <c:pt idx="221">
                  <c:v>-4.6606810929381481</c:v>
                </c:pt>
                <c:pt idx="222">
                  <c:v>-3.7091163936491398</c:v>
                </c:pt>
                <c:pt idx="223">
                  <c:v>-7.9312670544074138</c:v>
                </c:pt>
                <c:pt idx="224">
                  <c:v>-5.1802009008430616</c:v>
                </c:pt>
                <c:pt idx="225">
                  <c:v>-0.37222750386581538</c:v>
                </c:pt>
                <c:pt idx="226">
                  <c:v>-3.6340397247617489</c:v>
                </c:pt>
                <c:pt idx="227">
                  <c:v>-1.6004595659317999</c:v>
                </c:pt>
                <c:pt idx="228">
                  <c:v>-9.1520321486951275</c:v>
                </c:pt>
                <c:pt idx="229">
                  <c:v>-7.6654448354495059</c:v>
                </c:pt>
                <c:pt idx="230">
                  <c:v>-4.5222107743087463</c:v>
                </c:pt>
                <c:pt idx="231">
                  <c:v>4.5305262054714035</c:v>
                </c:pt>
                <c:pt idx="232">
                  <c:v>-8.2728994696509801</c:v>
                </c:pt>
                <c:pt idx="233">
                  <c:v>0.25086044149190911</c:v>
                </c:pt>
                <c:pt idx="234">
                  <c:v>-8.3153380054833406</c:v>
                </c:pt>
                <c:pt idx="235">
                  <c:v>0.61765708970210653</c:v>
                </c:pt>
                <c:pt idx="236">
                  <c:v>-0.46933744183300519</c:v>
                </c:pt>
                <c:pt idx="237">
                  <c:v>2.1794920038113332</c:v>
                </c:pt>
                <c:pt idx="238">
                  <c:v>6.5664781731846062</c:v>
                </c:pt>
                <c:pt idx="239">
                  <c:v>12.417570778789724</c:v>
                </c:pt>
                <c:pt idx="240">
                  <c:v>8.8180024384962223</c:v>
                </c:pt>
                <c:pt idx="241">
                  <c:v>-0.86827275742564325</c:v>
                </c:pt>
                <c:pt idx="242">
                  <c:v>-2.3483573957550448</c:v>
                </c:pt>
                <c:pt idx="243">
                  <c:v>-8.8431029860892068</c:v>
                </c:pt>
                <c:pt idx="244">
                  <c:v>3.9880710946612794</c:v>
                </c:pt>
                <c:pt idx="245">
                  <c:v>-0.32180306678222337</c:v>
                </c:pt>
                <c:pt idx="246">
                  <c:v>0.56118003826588847</c:v>
                </c:pt>
                <c:pt idx="247">
                  <c:v>-5.5449329111103225</c:v>
                </c:pt>
                <c:pt idx="248">
                  <c:v>-1.6147460842023804</c:v>
                </c:pt>
                <c:pt idx="249">
                  <c:v>7.928624281694141</c:v>
                </c:pt>
                <c:pt idx="250">
                  <c:v>5.7772223084051859</c:v>
                </c:pt>
                <c:pt idx="251">
                  <c:v>9.1837445887491072</c:v>
                </c:pt>
                <c:pt idx="252">
                  <c:v>6.0779149999898436</c:v>
                </c:pt>
                <c:pt idx="253">
                  <c:v>0.5133626630648962</c:v>
                </c:pt>
                <c:pt idx="254">
                  <c:v>1.3134613860731292</c:v>
                </c:pt>
                <c:pt idx="255">
                  <c:v>1.3949601668456921</c:v>
                </c:pt>
                <c:pt idx="256">
                  <c:v>-1.3506955361972075</c:v>
                </c:pt>
                <c:pt idx="257">
                  <c:v>2.4685266043698846</c:v>
                </c:pt>
                <c:pt idx="258">
                  <c:v>2.1370567301346455E-3</c:v>
                </c:pt>
                <c:pt idx="259">
                  <c:v>-6.9655165728795794</c:v>
                </c:pt>
                <c:pt idx="260">
                  <c:v>-8.455570809202527</c:v>
                </c:pt>
                <c:pt idx="261">
                  <c:v>5.6943713422872975</c:v>
                </c:pt>
                <c:pt idx="262">
                  <c:v>4.6381836606599336E-3</c:v>
                </c:pt>
                <c:pt idx="263">
                  <c:v>-2.3674519476312526</c:v>
                </c:pt>
                <c:pt idx="264">
                  <c:v>0.62647852691029016</c:v>
                </c:pt>
                <c:pt idx="265">
                  <c:v>0.85286769742859292</c:v>
                </c:pt>
                <c:pt idx="266">
                  <c:v>3.4182377391994976</c:v>
                </c:pt>
                <c:pt idx="267">
                  <c:v>-9.1219305245649025</c:v>
                </c:pt>
                <c:pt idx="268">
                  <c:v>-8.1755598821401634</c:v>
                </c:pt>
                <c:pt idx="269">
                  <c:v>-6.8653878249747606</c:v>
                </c:pt>
                <c:pt idx="270">
                  <c:v>-10.389339274464305</c:v>
                </c:pt>
                <c:pt idx="271">
                  <c:v>-1.7620231071701369</c:v>
                </c:pt>
                <c:pt idx="272">
                  <c:v>-0.57933443966715004</c:v>
                </c:pt>
                <c:pt idx="273">
                  <c:v>-1.2832666290842383</c:v>
                </c:pt>
                <c:pt idx="274">
                  <c:v>1.7610444682543971</c:v>
                </c:pt>
                <c:pt idx="275">
                  <c:v>-1.7860726691517641</c:v>
                </c:pt>
                <c:pt idx="276">
                  <c:v>6.4937531539969484</c:v>
                </c:pt>
                <c:pt idx="277">
                  <c:v>4.7673071506675058</c:v>
                </c:pt>
                <c:pt idx="278">
                  <c:v>1.7271068656084196</c:v>
                </c:pt>
                <c:pt idx="279">
                  <c:v>-3.5630844614493355</c:v>
                </c:pt>
                <c:pt idx="280">
                  <c:v>0.32878087997161742</c:v>
                </c:pt>
                <c:pt idx="281">
                  <c:v>-6.6862259352181184</c:v>
                </c:pt>
                <c:pt idx="282">
                  <c:v>2.6939206514578302</c:v>
                </c:pt>
                <c:pt idx="283">
                  <c:v>-0.26065867964896938</c:v>
                </c:pt>
                <c:pt idx="284">
                  <c:v>2.2131965854630948</c:v>
                </c:pt>
                <c:pt idx="285">
                  <c:v>-19.756631891738152</c:v>
                </c:pt>
                <c:pt idx="286">
                  <c:v>-27.578748372364345</c:v>
                </c:pt>
                <c:pt idx="287">
                  <c:v>-19.884038785663932</c:v>
                </c:pt>
                <c:pt idx="288">
                  <c:v>-15.338292250025575</c:v>
                </c:pt>
                <c:pt idx="289">
                  <c:v>21.744409082512334</c:v>
                </c:pt>
                <c:pt idx="290">
                  <c:v>2.8558520005177854</c:v>
                </c:pt>
                <c:pt idx="291">
                  <c:v>5.5270378206949715</c:v>
                </c:pt>
                <c:pt idx="292">
                  <c:v>6.4856279201898133</c:v>
                </c:pt>
                <c:pt idx="293">
                  <c:v>3.4874307502657018</c:v>
                </c:pt>
                <c:pt idx="294">
                  <c:v>-9.713585918423405</c:v>
                </c:pt>
                <c:pt idx="295">
                  <c:v>-0.45239500215495809</c:v>
                </c:pt>
                <c:pt idx="296">
                  <c:v>-4.4616866266622424</c:v>
                </c:pt>
                <c:pt idx="297">
                  <c:v>4.4945296341616938</c:v>
                </c:pt>
                <c:pt idx="298">
                  <c:v>5.2320520810550306</c:v>
                </c:pt>
                <c:pt idx="299">
                  <c:v>6.2764475316537869</c:v>
                </c:pt>
                <c:pt idx="300">
                  <c:v>1.7090617541891504</c:v>
                </c:pt>
                <c:pt idx="301">
                  <c:v>-0.1538996921638045</c:v>
                </c:pt>
                <c:pt idx="302">
                  <c:v>0.48076478461820216</c:v>
                </c:pt>
                <c:pt idx="303">
                  <c:v>-0.31811353205958426</c:v>
                </c:pt>
                <c:pt idx="304">
                  <c:v>2.6108809114475662E-3</c:v>
                </c:pt>
                <c:pt idx="305">
                  <c:v>-7.8355975889743945</c:v>
                </c:pt>
                <c:pt idx="306">
                  <c:v>-11.831464266081952</c:v>
                </c:pt>
                <c:pt idx="307">
                  <c:v>-5.2273829197086457</c:v>
                </c:pt>
                <c:pt idx="308">
                  <c:v>-3.5266911743265439</c:v>
                </c:pt>
                <c:pt idx="309">
                  <c:v>0.52193731763415485</c:v>
                </c:pt>
                <c:pt idx="310">
                  <c:v>-0.2057866714146428</c:v>
                </c:pt>
                <c:pt idx="311">
                  <c:v>13.382854918264457</c:v>
                </c:pt>
                <c:pt idx="312">
                  <c:v>1.1541395352310815</c:v>
                </c:pt>
                <c:pt idx="313">
                  <c:v>-0.29716601819472999</c:v>
                </c:pt>
                <c:pt idx="314">
                  <c:v>-1.173574926254247</c:v>
                </c:pt>
                <c:pt idx="315">
                  <c:v>-1.0599446678230322</c:v>
                </c:pt>
                <c:pt idx="316">
                  <c:v>-3.1475624948617735</c:v>
                </c:pt>
                <c:pt idx="317">
                  <c:v>-0.94951957556142474</c:v>
                </c:pt>
                <c:pt idx="318">
                  <c:v>-4.8664444774012452</c:v>
                </c:pt>
                <c:pt idx="319">
                  <c:v>-0.35384838222083204</c:v>
                </c:pt>
                <c:pt idx="320">
                  <c:v>-5.6835098512920865</c:v>
                </c:pt>
                <c:pt idx="321">
                  <c:v>2.3724844815166648</c:v>
                </c:pt>
                <c:pt idx="322">
                  <c:v>0.48092219968202699</c:v>
                </c:pt>
                <c:pt idx="323">
                  <c:v>-3.303209170157686</c:v>
                </c:pt>
                <c:pt idx="324">
                  <c:v>-0.43961621173679077</c:v>
                </c:pt>
                <c:pt idx="325">
                  <c:v>-1.6240522231781256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66-4B48-ACF7-30D47C8650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657440"/>
        <c:axId val="444667520"/>
      </c:lineChart>
      <c:catAx>
        <c:axId val="444657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67520"/>
        <c:crosses val="autoZero"/>
        <c:auto val="1"/>
        <c:lblAlgn val="ctr"/>
        <c:lblOffset val="100"/>
        <c:noMultiLvlLbl val="0"/>
      </c:catAx>
      <c:valAx>
        <c:axId val="44466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5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Histogram!$H$2:$H$23</c:f>
              <c:strCache>
                <c:ptCount val="22"/>
                <c:pt idx="0">
                  <c:v>-27.57874837</c:v>
                </c:pt>
                <c:pt idx="1">
                  <c:v>-25.1125905</c:v>
                </c:pt>
                <c:pt idx="2">
                  <c:v>-22.64643263</c:v>
                </c:pt>
                <c:pt idx="3">
                  <c:v>-20.18027475</c:v>
                </c:pt>
                <c:pt idx="4">
                  <c:v>-17.71411688</c:v>
                </c:pt>
                <c:pt idx="5">
                  <c:v>-15.24795901</c:v>
                </c:pt>
                <c:pt idx="6">
                  <c:v>-12.78180114</c:v>
                </c:pt>
                <c:pt idx="7">
                  <c:v>-10.31564326</c:v>
                </c:pt>
                <c:pt idx="8">
                  <c:v>-7.84948539</c:v>
                </c:pt>
                <c:pt idx="9">
                  <c:v>-5.383327518</c:v>
                </c:pt>
                <c:pt idx="10">
                  <c:v>-2.917169645</c:v>
                </c:pt>
                <c:pt idx="11">
                  <c:v>-0.451011772</c:v>
                </c:pt>
                <c:pt idx="12">
                  <c:v>2.015146101</c:v>
                </c:pt>
                <c:pt idx="13">
                  <c:v>4.481303973</c:v>
                </c:pt>
                <c:pt idx="14">
                  <c:v>6.947461846</c:v>
                </c:pt>
                <c:pt idx="15">
                  <c:v>9.413619719</c:v>
                </c:pt>
                <c:pt idx="16">
                  <c:v>11.87977759</c:v>
                </c:pt>
                <c:pt idx="17">
                  <c:v>14.34593546</c:v>
                </c:pt>
                <c:pt idx="18">
                  <c:v>16.81209334</c:v>
                </c:pt>
                <c:pt idx="19">
                  <c:v>19.27825121</c:v>
                </c:pt>
                <c:pt idx="20">
                  <c:v>21.74440908</c:v>
                </c:pt>
                <c:pt idx="21">
                  <c:v>More</c:v>
                </c:pt>
              </c:strCache>
            </c:strRef>
          </c:cat>
          <c:val>
            <c:numRef>
              <c:f>Histogram!$I$2:$I$23</c:f>
              <c:numCache>
                <c:formatCode>General</c:formatCode>
                <c:ptCount val="2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11</c:v>
                </c:pt>
                <c:pt idx="9">
                  <c:v>14</c:v>
                </c:pt>
                <c:pt idx="10">
                  <c:v>39</c:v>
                </c:pt>
                <c:pt idx="11">
                  <c:v>64</c:v>
                </c:pt>
                <c:pt idx="12">
                  <c:v>92</c:v>
                </c:pt>
                <c:pt idx="13">
                  <c:v>56</c:v>
                </c:pt>
                <c:pt idx="14">
                  <c:v>30</c:v>
                </c:pt>
                <c:pt idx="15">
                  <c:v>6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E-43A5-9394-FEFBE71AE9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axId val="444695360"/>
        <c:axId val="444691040"/>
      </c:barChart>
      <c:catAx>
        <c:axId val="4446953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44691040"/>
        <c:crosses val="autoZero"/>
        <c:auto val="1"/>
        <c:lblAlgn val="ctr"/>
        <c:lblOffset val="100"/>
        <c:noMultiLvlLbl val="0"/>
      </c:catAx>
      <c:valAx>
        <c:axId val="4446910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44695360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Frequency Histogram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Histogram!$K$1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Histogram!$F$2:$F$22</c:f>
              <c:numCache>
                <c:formatCode>General</c:formatCode>
                <c:ptCount val="21"/>
                <c:pt idx="0">
                  <c:v>-27.578748372364345</c:v>
                </c:pt>
                <c:pt idx="1">
                  <c:v>-25.112590499620509</c:v>
                </c:pt>
                <c:pt idx="2">
                  <c:v>-22.646432626876674</c:v>
                </c:pt>
                <c:pt idx="3">
                  <c:v>-20.180274754132839</c:v>
                </c:pt>
                <c:pt idx="4">
                  <c:v>-17.714116881389003</c:v>
                </c:pt>
                <c:pt idx="5">
                  <c:v>-15.24795900864517</c:v>
                </c:pt>
                <c:pt idx="6">
                  <c:v>-12.781801135901336</c:v>
                </c:pt>
                <c:pt idx="7">
                  <c:v>-10.315643263157503</c:v>
                </c:pt>
                <c:pt idx="8">
                  <c:v>-7.849485390413669</c:v>
                </c:pt>
                <c:pt idx="9">
                  <c:v>-5.3833275176698354</c:v>
                </c:pt>
                <c:pt idx="10">
                  <c:v>-2.9171696449260014</c:v>
                </c:pt>
                <c:pt idx="11">
                  <c:v>-0.45101177218216737</c:v>
                </c:pt>
                <c:pt idx="12">
                  <c:v>2.0151461005616667</c:v>
                </c:pt>
                <c:pt idx="13">
                  <c:v>4.4813039733055007</c:v>
                </c:pt>
                <c:pt idx="14">
                  <c:v>6.9474618460493343</c:v>
                </c:pt>
                <c:pt idx="15">
                  <c:v>9.4136197187931678</c:v>
                </c:pt>
                <c:pt idx="16">
                  <c:v>11.879777591537001</c:v>
                </c:pt>
                <c:pt idx="17">
                  <c:v>14.345935464280835</c:v>
                </c:pt>
                <c:pt idx="18">
                  <c:v>16.81209333702467</c:v>
                </c:pt>
                <c:pt idx="19">
                  <c:v>19.278251209768506</c:v>
                </c:pt>
                <c:pt idx="20">
                  <c:v>21.744409082512341</c:v>
                </c:pt>
              </c:numCache>
            </c:numRef>
          </c:cat>
          <c:val>
            <c:numRef>
              <c:f>Histogram!$K$2:$K$22</c:f>
              <c:numCache>
                <c:formatCode>General</c:formatCode>
                <c:ptCount val="2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11</c:v>
                </c:pt>
                <c:pt idx="9">
                  <c:v>14</c:v>
                </c:pt>
                <c:pt idx="10">
                  <c:v>39</c:v>
                </c:pt>
                <c:pt idx="11">
                  <c:v>64</c:v>
                </c:pt>
                <c:pt idx="12">
                  <c:v>92</c:v>
                </c:pt>
                <c:pt idx="13">
                  <c:v>56</c:v>
                </c:pt>
                <c:pt idx="14">
                  <c:v>30</c:v>
                </c:pt>
                <c:pt idx="15">
                  <c:v>6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CA-47A5-8C3C-BC020D5BE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overlap val="-27"/>
        <c:axId val="444720320"/>
        <c:axId val="444728960"/>
      </c:barChart>
      <c:catAx>
        <c:axId val="44472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728960"/>
        <c:crosses val="autoZero"/>
        <c:auto val="1"/>
        <c:lblAlgn val="ctr"/>
        <c:lblOffset val="100"/>
        <c:noMultiLvlLbl val="0"/>
      </c:catAx>
      <c:valAx>
        <c:axId val="44472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72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'ACF PACF'!$D$1</c:f>
              <c:strCache>
                <c:ptCount val="1"/>
                <c:pt idx="0">
                  <c:v>ACF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'ACF PACF'!$D$2:$D$101</c:f>
              <c:numCache>
                <c:formatCode>0.000</c:formatCode>
                <c:ptCount val="100"/>
                <c:pt idx="0">
                  <c:v>0.45816820676262499</c:v>
                </c:pt>
                <c:pt idx="1">
                  <c:v>0.19076008747508422</c:v>
                </c:pt>
                <c:pt idx="2">
                  <c:v>-3.9786713136974849E-2</c:v>
                </c:pt>
                <c:pt idx="3">
                  <c:v>-5.8455048259506058E-2</c:v>
                </c:pt>
                <c:pt idx="4">
                  <c:v>-5.4638879822004695E-2</c:v>
                </c:pt>
                <c:pt idx="5">
                  <c:v>1.5683425673848382E-3</c:v>
                </c:pt>
                <c:pt idx="6">
                  <c:v>6.0709088443285947E-3</c:v>
                </c:pt>
                <c:pt idx="7">
                  <c:v>2.6936806066919458E-3</c:v>
                </c:pt>
                <c:pt idx="8">
                  <c:v>-6.2429136560775492E-3</c:v>
                </c:pt>
                <c:pt idx="9">
                  <c:v>-5.2382672610496436E-2</c:v>
                </c:pt>
                <c:pt idx="10">
                  <c:v>-1.4926223783087878E-2</c:v>
                </c:pt>
                <c:pt idx="11">
                  <c:v>1.9671785536275461E-3</c:v>
                </c:pt>
                <c:pt idx="12">
                  <c:v>5.6837875880982429E-2</c:v>
                </c:pt>
                <c:pt idx="13">
                  <c:v>-3.456326362918621E-3</c:v>
                </c:pt>
                <c:pt idx="14">
                  <c:v>2.8721448308013767E-2</c:v>
                </c:pt>
                <c:pt idx="15">
                  <c:v>-2.9137812001062583E-2</c:v>
                </c:pt>
                <c:pt idx="16">
                  <c:v>6.3852420251502675E-3</c:v>
                </c:pt>
                <c:pt idx="17">
                  <c:v>7.621720958584112E-2</c:v>
                </c:pt>
                <c:pt idx="18">
                  <c:v>8.4160700746083769E-2</c:v>
                </c:pt>
                <c:pt idx="19">
                  <c:v>9.1859430410886747E-2</c:v>
                </c:pt>
                <c:pt idx="20">
                  <c:v>4.1933472856106685E-2</c:v>
                </c:pt>
                <c:pt idx="21">
                  <c:v>3.9071305306950813E-2</c:v>
                </c:pt>
                <c:pt idx="22">
                  <c:v>-4.3918438765605264E-2</c:v>
                </c:pt>
                <c:pt idx="23">
                  <c:v>-7.3703419990607505E-2</c:v>
                </c:pt>
                <c:pt idx="24">
                  <c:v>-8.07663118808679E-2</c:v>
                </c:pt>
                <c:pt idx="25">
                  <c:v>1.4667612138507162E-2</c:v>
                </c:pt>
                <c:pt idx="26">
                  <c:v>7.0392205077482436E-2</c:v>
                </c:pt>
                <c:pt idx="27">
                  <c:v>2.9474214617809136E-2</c:v>
                </c:pt>
                <c:pt idx="28">
                  <c:v>-0.12177560279280279</c:v>
                </c:pt>
                <c:pt idx="29">
                  <c:v>-0.12372641346062392</c:v>
                </c:pt>
                <c:pt idx="30">
                  <c:v>-4.4645286767713031E-2</c:v>
                </c:pt>
                <c:pt idx="31">
                  <c:v>2.2472413339714708E-2</c:v>
                </c:pt>
                <c:pt idx="32">
                  <c:v>2.4042253334814117E-2</c:v>
                </c:pt>
                <c:pt idx="33">
                  <c:v>-1.6117846468699182E-2</c:v>
                </c:pt>
                <c:pt idx="34">
                  <c:v>-1.3146260150111435E-2</c:v>
                </c:pt>
                <c:pt idx="35">
                  <c:v>-4.2611769578632983E-2</c:v>
                </c:pt>
                <c:pt idx="36">
                  <c:v>-8.2088083297975605E-3</c:v>
                </c:pt>
                <c:pt idx="37">
                  <c:v>7.0343913977613914E-2</c:v>
                </c:pt>
                <c:pt idx="38">
                  <c:v>8.1095536068336749E-2</c:v>
                </c:pt>
                <c:pt idx="39">
                  <c:v>0.10653002802592371</c:v>
                </c:pt>
                <c:pt idx="40">
                  <c:v>6.9172172021400427E-2</c:v>
                </c:pt>
                <c:pt idx="41">
                  <c:v>4.5356651955948825E-2</c:v>
                </c:pt>
                <c:pt idx="42">
                  <c:v>2.572326503835937E-2</c:v>
                </c:pt>
                <c:pt idx="43">
                  <c:v>-4.52418626056501E-3</c:v>
                </c:pt>
                <c:pt idx="44">
                  <c:v>5.695446189506833E-2</c:v>
                </c:pt>
                <c:pt idx="45">
                  <c:v>2.4418181143092907E-4</c:v>
                </c:pt>
                <c:pt idx="46">
                  <c:v>-7.9011018034384223E-3</c:v>
                </c:pt>
                <c:pt idx="47">
                  <c:v>-6.1517600725887717E-2</c:v>
                </c:pt>
                <c:pt idx="48">
                  <c:v>-2.4597005930040487E-2</c:v>
                </c:pt>
                <c:pt idx="49">
                  <c:v>-2.9913035966842957E-2</c:v>
                </c:pt>
                <c:pt idx="50">
                  <c:v>-3.4355579644787179E-3</c:v>
                </c:pt>
                <c:pt idx="51">
                  <c:v>-1.052338420005056E-2</c:v>
                </c:pt>
                <c:pt idx="52">
                  <c:v>5.6418526686066756E-2</c:v>
                </c:pt>
                <c:pt idx="53">
                  <c:v>-6.117608288508168E-3</c:v>
                </c:pt>
                <c:pt idx="54">
                  <c:v>-9.6352721316774401E-2</c:v>
                </c:pt>
                <c:pt idx="55">
                  <c:v>-9.5791748059318602E-2</c:v>
                </c:pt>
                <c:pt idx="56">
                  <c:v>-7.9382443856476692E-2</c:v>
                </c:pt>
                <c:pt idx="57">
                  <c:v>7.2025657485670386E-2</c:v>
                </c:pt>
                <c:pt idx="58">
                  <c:v>6.2230718236564189E-2</c:v>
                </c:pt>
                <c:pt idx="59">
                  <c:v>5.1009490677601008E-2</c:v>
                </c:pt>
                <c:pt idx="60">
                  <c:v>1.3729332929021208E-2</c:v>
                </c:pt>
                <c:pt idx="61">
                  <c:v>2.2155790129058831E-2</c:v>
                </c:pt>
                <c:pt idx="62">
                  <c:v>-3.0367441430410622E-2</c:v>
                </c:pt>
                <c:pt idx="63">
                  <c:v>-8.1871675226921556E-3</c:v>
                </c:pt>
                <c:pt idx="64">
                  <c:v>-3.5502314476504467E-3</c:v>
                </c:pt>
                <c:pt idx="65">
                  <c:v>-3.9898965001476813E-2</c:v>
                </c:pt>
                <c:pt idx="66">
                  <c:v>-5.797574545305078E-2</c:v>
                </c:pt>
                <c:pt idx="67">
                  <c:v>-9.4031673125597529E-2</c:v>
                </c:pt>
                <c:pt idx="68">
                  <c:v>-0.11052220165884011</c:v>
                </c:pt>
                <c:pt idx="69">
                  <c:v>-7.548013161823508E-2</c:v>
                </c:pt>
                <c:pt idx="70">
                  <c:v>-3.1411323438820761E-3</c:v>
                </c:pt>
                <c:pt idx="71">
                  <c:v>3.2326911044185787E-2</c:v>
                </c:pt>
                <c:pt idx="72">
                  <c:v>8.7822449813521136E-2</c:v>
                </c:pt>
                <c:pt idx="73">
                  <c:v>3.4657952725254376E-2</c:v>
                </c:pt>
                <c:pt idx="74">
                  <c:v>1.8177231549152913E-2</c:v>
                </c:pt>
                <c:pt idx="75">
                  <c:v>-8.4314767643259743E-3</c:v>
                </c:pt>
                <c:pt idx="76">
                  <c:v>-5.2754217783992252E-2</c:v>
                </c:pt>
                <c:pt idx="77">
                  <c:v>-5.5317778936366649E-2</c:v>
                </c:pt>
                <c:pt idx="78">
                  <c:v>-5.797943456175976E-2</c:v>
                </c:pt>
                <c:pt idx="79">
                  <c:v>2.1527036993652174E-2</c:v>
                </c:pt>
                <c:pt idx="80">
                  <c:v>-8.8964209385379838E-3</c:v>
                </c:pt>
                <c:pt idx="81">
                  <c:v>-1.1841810215753364E-2</c:v>
                </c:pt>
                <c:pt idx="82">
                  <c:v>-9.4306447696605344E-2</c:v>
                </c:pt>
                <c:pt idx="83">
                  <c:v>-7.2155510153783547E-2</c:v>
                </c:pt>
                <c:pt idx="84">
                  <c:v>-3.4333567685272466E-2</c:v>
                </c:pt>
                <c:pt idx="85">
                  <c:v>1.2954229781206805E-2</c:v>
                </c:pt>
                <c:pt idx="86">
                  <c:v>-3.4489755842785033E-2</c:v>
                </c:pt>
                <c:pt idx="87">
                  <c:v>-3.8123935127915023E-2</c:v>
                </c:pt>
                <c:pt idx="88">
                  <c:v>-3.8800683733912295E-2</c:v>
                </c:pt>
                <c:pt idx="89">
                  <c:v>-5.2539098038475042E-2</c:v>
                </c:pt>
                <c:pt idx="90">
                  <c:v>-4.4615482107998219E-2</c:v>
                </c:pt>
                <c:pt idx="91">
                  <c:v>-1.9179896493271544E-2</c:v>
                </c:pt>
                <c:pt idx="92">
                  <c:v>4.9032635892696595E-2</c:v>
                </c:pt>
                <c:pt idx="93">
                  <c:v>5.6392198292057501E-2</c:v>
                </c:pt>
                <c:pt idx="94">
                  <c:v>2.0385512987377806E-2</c:v>
                </c:pt>
                <c:pt idx="95">
                  <c:v>-2.8505505714335425E-2</c:v>
                </c:pt>
                <c:pt idx="96">
                  <c:v>-4.1502051045541312E-2</c:v>
                </c:pt>
                <c:pt idx="97">
                  <c:v>-6.2779628302171986E-3</c:v>
                </c:pt>
                <c:pt idx="98">
                  <c:v>-1.9968419787502939E-2</c:v>
                </c:pt>
                <c:pt idx="99">
                  <c:v>-2.1141618482269243E-2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95-4471-B246-886D00097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238624"/>
        <c:axId val="209240064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'ACF PACF'!$E$2:$E$101</c:f>
              <c:numCache>
                <c:formatCode>General</c:formatCode>
                <c:ptCount val="100"/>
                <c:pt idx="0">
                  <c:v>5.5384877562171128E-2</c:v>
                </c:pt>
                <c:pt idx="1">
                  <c:v>6.5994892239985961E-2</c:v>
                </c:pt>
                <c:pt idx="2">
                  <c:v>6.7665158847446671E-2</c:v>
                </c:pt>
                <c:pt idx="3">
                  <c:v>6.773688265036347E-2</c:v>
                </c:pt>
                <c:pt idx="4">
                  <c:v>6.7891445826300981E-2</c:v>
                </c:pt>
                <c:pt idx="5">
                  <c:v>6.8026199349282196E-2</c:v>
                </c:pt>
                <c:pt idx="6">
                  <c:v>6.8026310263622033E-2</c:v>
                </c:pt>
                <c:pt idx="7">
                  <c:v>6.8027972174013185E-2</c:v>
                </c:pt>
                <c:pt idx="8">
                  <c:v>6.8028299353471683E-2</c:v>
                </c:pt>
                <c:pt idx="9">
                  <c:v>6.8030056717906767E-2</c:v>
                </c:pt>
                <c:pt idx="10">
                  <c:v>6.8153669246072704E-2</c:v>
                </c:pt>
                <c:pt idx="11">
                  <c:v>6.8163696017371406E-2</c:v>
                </c:pt>
                <c:pt idx="12">
                  <c:v>6.8163870164483234E-2</c:v>
                </c:pt>
                <c:pt idx="13">
                  <c:v>6.8309095184830498E-2</c:v>
                </c:pt>
                <c:pt idx="14">
                  <c:v>6.8309631637795104E-2</c:v>
                </c:pt>
                <c:pt idx="15">
                  <c:v>6.8346665194136694E-2</c:v>
                </c:pt>
                <c:pt idx="16">
                  <c:v>6.8384759312856133E-2</c:v>
                </c:pt>
                <c:pt idx="17">
                  <c:v>6.8386588137211157E-2</c:v>
                </c:pt>
                <c:pt idx="18">
                  <c:v>6.8646659500581297E-2</c:v>
                </c:pt>
                <c:pt idx="19">
                  <c:v>6.8962438999775652E-2</c:v>
                </c:pt>
                <c:pt idx="20">
                  <c:v>6.9336756591364471E-2</c:v>
                </c:pt>
                <c:pt idx="21">
                  <c:v>6.9414506003610654E-2</c:v>
                </c:pt>
                <c:pt idx="22">
                  <c:v>6.9481933513825811E-2</c:v>
                </c:pt>
                <c:pt idx="23">
                  <c:v>6.9567035247920447E-2</c:v>
                </c:pt>
                <c:pt idx="24">
                  <c:v>6.9806151143502596E-2</c:v>
                </c:pt>
                <c:pt idx="25">
                  <c:v>7.0092213203705345E-2</c:v>
                </c:pt>
                <c:pt idx="26">
                  <c:v>7.0101627812866066E-2</c:v>
                </c:pt>
                <c:pt idx="27">
                  <c:v>7.0318115579658072E-2</c:v>
                </c:pt>
                <c:pt idx="28">
                  <c:v>7.0356001922005362E-2</c:v>
                </c:pt>
                <c:pt idx="29">
                  <c:v>7.0999607684337954E-2</c:v>
                </c:pt>
                <c:pt idx="30">
                  <c:v>7.1657935949249671E-2</c:v>
                </c:pt>
                <c:pt idx="31">
                  <c:v>7.1743208844943424E-2</c:v>
                </c:pt>
                <c:pt idx="32">
                  <c:v>7.1764798002291671E-2</c:v>
                </c:pt>
                <c:pt idx="33">
                  <c:v>7.1789500822152755E-2</c:v>
                </c:pt>
                <c:pt idx="34">
                  <c:v>7.1800600284018051E-2</c:v>
                </c:pt>
                <c:pt idx="35">
                  <c:v>7.1807983344755175E-2</c:v>
                </c:pt>
                <c:pt idx="36">
                  <c:v>7.1885507035664126E-2</c:v>
                </c:pt>
                <c:pt idx="37">
                  <c:v>7.1888382398164974E-2</c:v>
                </c:pt>
                <c:pt idx="38">
                  <c:v>7.2099216260519614E-2</c:v>
                </c:pt>
                <c:pt idx="39">
                  <c:v>7.2378474183114147E-2</c:v>
                </c:pt>
                <c:pt idx="40">
                  <c:v>7.285785561977895E-2</c:v>
                </c:pt>
                <c:pt idx="41">
                  <c:v>7.3059028611112922E-2</c:v>
                </c:pt>
                <c:pt idx="42">
                  <c:v>7.3145353094011337E-2</c:v>
                </c:pt>
                <c:pt idx="43">
                  <c:v>7.3173096864865853E-2</c:v>
                </c:pt>
                <c:pt idx="44">
                  <c:v>7.317395490849446E-2</c:v>
                </c:pt>
                <c:pt idx="45">
                  <c:v>7.3309810777780898E-2</c:v>
                </c:pt>
                <c:pt idx="46">
                  <c:v>7.330981327264513E-2</c:v>
                </c:pt>
                <c:pt idx="47">
                  <c:v>7.3312425361010292E-2</c:v>
                </c:pt>
                <c:pt idx="48">
                  <c:v>7.3470599449532478E-2</c:v>
                </c:pt>
                <c:pt idx="49">
                  <c:v>7.3495855106488164E-2</c:v>
                </c:pt>
                <c:pt idx="50">
                  <c:v>7.3533191317412497E-2</c:v>
                </c:pt>
                <c:pt idx="51">
                  <c:v>7.3533683687988849E-2</c:v>
                </c:pt>
                <c:pt idx="52">
                  <c:v>7.3538303170092079E-2</c:v>
                </c:pt>
                <c:pt idx="53">
                  <c:v>7.3670957291106717E-2</c:v>
                </c:pt>
                <c:pt idx="54">
                  <c:v>7.3672515568696292E-2</c:v>
                </c:pt>
                <c:pt idx="55">
                  <c:v>7.4058056052007604E-2</c:v>
                </c:pt>
                <c:pt idx="56">
                  <c:v>7.4437158104471934E-2</c:v>
                </c:pt>
                <c:pt idx="57">
                  <c:v>7.4696388533845137E-2</c:v>
                </c:pt>
                <c:pt idx="58">
                  <c:v>7.4909123688341489E-2</c:v>
                </c:pt>
                <c:pt idx="59">
                  <c:v>7.5067539430334368E-2</c:v>
                </c:pt>
                <c:pt idx="60">
                  <c:v>7.5173788456108503E-2</c:v>
                </c:pt>
                <c:pt idx="61">
                  <c:v>7.5181479629802622E-2</c:v>
                </c:pt>
                <c:pt idx="62">
                  <c:v>7.520150535166259E-2</c:v>
                </c:pt>
                <c:pt idx="63">
                  <c:v>7.5239111919033888E-2</c:v>
                </c:pt>
                <c:pt idx="64">
                  <c:v>7.5241844658355997E-2</c:v>
                </c:pt>
                <c:pt idx="65">
                  <c:v>7.5242358506527995E-2</c:v>
                </c:pt>
                <c:pt idx="66">
                  <c:v>7.5307230326456684E-2</c:v>
                </c:pt>
                <c:pt idx="67">
                  <c:v>7.5444017118366208E-2</c:v>
                </c:pt>
                <c:pt idx="68">
                  <c:v>7.580267043472054E-2</c:v>
                </c:pt>
                <c:pt idx="69">
                  <c:v>7.6295376392655184E-2</c:v>
                </c:pt>
                <c:pt idx="70">
                  <c:v>7.6524093686469841E-2</c:v>
                </c:pt>
                <c:pt idx="71">
                  <c:v>7.652448919472471E-2</c:v>
                </c:pt>
                <c:pt idx="72">
                  <c:v>7.6566367737162272E-2</c:v>
                </c:pt>
                <c:pt idx="73">
                  <c:v>7.687474457638703E-2</c:v>
                </c:pt>
                <c:pt idx="74">
                  <c:v>7.692265932356554E-2</c:v>
                </c:pt>
                <c:pt idx="75">
                  <c:v>7.6935834195390129E-2</c:v>
                </c:pt>
                <c:pt idx="76">
                  <c:v>7.6938668542453431E-2</c:v>
                </c:pt>
                <c:pt idx="77">
                  <c:v>7.704954498692955E-2</c:v>
                </c:pt>
                <c:pt idx="78">
                  <c:v>7.717127533269616E-2</c:v>
                </c:pt>
                <c:pt idx="79">
                  <c:v>7.7304780837621684E-2</c:v>
                </c:pt>
                <c:pt idx="80">
                  <c:v>7.7323167077315055E-2</c:v>
                </c:pt>
                <c:pt idx="81">
                  <c:v>7.7326306823893479E-2</c:v>
                </c:pt>
                <c:pt idx="82">
                  <c:v>7.7331869396645811E-2</c:v>
                </c:pt>
                <c:pt idx="83">
                  <c:v>7.7683850563358067E-2</c:v>
                </c:pt>
                <c:pt idx="84">
                  <c:v>7.7889163886252819E-2</c:v>
                </c:pt>
                <c:pt idx="85">
                  <c:v>7.7935574131026156E-2</c:v>
                </c:pt>
                <c:pt idx="86">
                  <c:v>7.7942178806021042E-2</c:v>
                </c:pt>
                <c:pt idx="87">
                  <c:v>7.7988980301252245E-2</c:v>
                </c:pt>
                <c:pt idx="88">
                  <c:v>7.8046126259226078E-2</c:v>
                </c:pt>
                <c:pt idx="89">
                  <c:v>7.8105274967843655E-2</c:v>
                </c:pt>
                <c:pt idx="90">
                  <c:v>7.8213609316001936E-2</c:v>
                </c:pt>
                <c:pt idx="91">
                  <c:v>7.8291638070147149E-2</c:v>
                </c:pt>
                <c:pt idx="92">
                  <c:v>7.8306049914662043E-2</c:v>
                </c:pt>
                <c:pt idx="93">
                  <c:v>7.8400173103771023E-2</c:v>
                </c:pt>
                <c:pt idx="94">
                  <c:v>7.8524498318205557E-2</c:v>
                </c:pt>
                <c:pt idx="95">
                  <c:v>7.8540730452745136E-2</c:v>
                </c:pt>
                <c:pt idx="96">
                  <c:v>7.8572459515928603E-2</c:v>
                </c:pt>
                <c:pt idx="97">
                  <c:v>7.8639674399921797E-2</c:v>
                </c:pt>
                <c:pt idx="98">
                  <c:v>7.8641211754085102E-2</c:v>
                </c:pt>
                <c:pt idx="99">
                  <c:v>7.8656763410745428E-2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95-4471-B246-886D00097C8C}"/>
            </c:ext>
          </c:extLst>
        </c:ser>
        <c:ser>
          <c:idx val="2"/>
          <c:order val="2"/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'ACF PACF'!$F$2:$F$101</c:f>
              <c:numCache>
                <c:formatCode>General</c:formatCode>
                <c:ptCount val="100"/>
                <c:pt idx="0">
                  <c:v>-5.5384877562171128E-2</c:v>
                </c:pt>
                <c:pt idx="1">
                  <c:v>-6.5994892239985961E-2</c:v>
                </c:pt>
                <c:pt idx="2">
                  <c:v>-6.7665158847446671E-2</c:v>
                </c:pt>
                <c:pt idx="3">
                  <c:v>-6.773688265036347E-2</c:v>
                </c:pt>
                <c:pt idx="4">
                  <c:v>-6.7891445826300981E-2</c:v>
                </c:pt>
                <c:pt idx="5">
                  <c:v>-6.8026199349282196E-2</c:v>
                </c:pt>
                <c:pt idx="6">
                  <c:v>-6.8026310263622033E-2</c:v>
                </c:pt>
                <c:pt idx="7">
                  <c:v>-6.8027972174013185E-2</c:v>
                </c:pt>
                <c:pt idx="8">
                  <c:v>-6.8028299353471683E-2</c:v>
                </c:pt>
                <c:pt idx="9">
                  <c:v>-6.8030056717906767E-2</c:v>
                </c:pt>
                <c:pt idx="10">
                  <c:v>-6.8153669246072704E-2</c:v>
                </c:pt>
                <c:pt idx="11">
                  <c:v>-6.8163696017371406E-2</c:v>
                </c:pt>
                <c:pt idx="12">
                  <c:v>-6.8163870164483234E-2</c:v>
                </c:pt>
                <c:pt idx="13">
                  <c:v>-6.8309095184830498E-2</c:v>
                </c:pt>
                <c:pt idx="14">
                  <c:v>-6.8309631637795104E-2</c:v>
                </c:pt>
                <c:pt idx="15">
                  <c:v>-6.8346665194136694E-2</c:v>
                </c:pt>
                <c:pt idx="16">
                  <c:v>-6.8384759312856133E-2</c:v>
                </c:pt>
                <c:pt idx="17">
                  <c:v>-6.8386588137211157E-2</c:v>
                </c:pt>
                <c:pt idx="18">
                  <c:v>-6.8646659500581297E-2</c:v>
                </c:pt>
                <c:pt idx="19">
                  <c:v>-6.8962438999775652E-2</c:v>
                </c:pt>
                <c:pt idx="20">
                  <c:v>-6.9336756591364471E-2</c:v>
                </c:pt>
                <c:pt idx="21">
                  <c:v>-6.9414506003610654E-2</c:v>
                </c:pt>
                <c:pt idx="22">
                  <c:v>-6.9481933513825811E-2</c:v>
                </c:pt>
                <c:pt idx="23">
                  <c:v>-6.9567035247920447E-2</c:v>
                </c:pt>
                <c:pt idx="24">
                  <c:v>-6.9806151143502596E-2</c:v>
                </c:pt>
                <c:pt idx="25">
                  <c:v>-7.0092213203705345E-2</c:v>
                </c:pt>
                <c:pt idx="26">
                  <c:v>-7.0101627812866066E-2</c:v>
                </c:pt>
                <c:pt idx="27">
                  <c:v>-7.0318115579658072E-2</c:v>
                </c:pt>
                <c:pt idx="28">
                  <c:v>-7.0356001922005362E-2</c:v>
                </c:pt>
                <c:pt idx="29">
                  <c:v>-7.0999607684337954E-2</c:v>
                </c:pt>
                <c:pt idx="30">
                  <c:v>-7.1657935949249671E-2</c:v>
                </c:pt>
                <c:pt idx="31">
                  <c:v>-7.1743208844943424E-2</c:v>
                </c:pt>
                <c:pt idx="32">
                  <c:v>-7.1764798002291671E-2</c:v>
                </c:pt>
                <c:pt idx="33">
                  <c:v>-7.1789500822152755E-2</c:v>
                </c:pt>
                <c:pt idx="34">
                  <c:v>-7.1800600284018051E-2</c:v>
                </c:pt>
                <c:pt idx="35">
                  <c:v>-7.1807983344755175E-2</c:v>
                </c:pt>
                <c:pt idx="36">
                  <c:v>-7.1885507035664126E-2</c:v>
                </c:pt>
                <c:pt idx="37">
                  <c:v>-7.1888382398164974E-2</c:v>
                </c:pt>
                <c:pt idx="38">
                  <c:v>-7.2099216260519614E-2</c:v>
                </c:pt>
                <c:pt idx="39">
                  <c:v>-7.2378474183114147E-2</c:v>
                </c:pt>
                <c:pt idx="40">
                  <c:v>-7.285785561977895E-2</c:v>
                </c:pt>
                <c:pt idx="41">
                  <c:v>-7.3059028611112922E-2</c:v>
                </c:pt>
                <c:pt idx="42">
                  <c:v>-7.3145353094011337E-2</c:v>
                </c:pt>
                <c:pt idx="43">
                  <c:v>-7.3173096864865853E-2</c:v>
                </c:pt>
                <c:pt idx="44">
                  <c:v>-7.317395490849446E-2</c:v>
                </c:pt>
                <c:pt idx="45">
                  <c:v>-7.3309810777780898E-2</c:v>
                </c:pt>
                <c:pt idx="46">
                  <c:v>-7.330981327264513E-2</c:v>
                </c:pt>
                <c:pt idx="47">
                  <c:v>-7.3312425361010292E-2</c:v>
                </c:pt>
                <c:pt idx="48">
                  <c:v>-7.3470599449532478E-2</c:v>
                </c:pt>
                <c:pt idx="49">
                  <c:v>-7.3495855106488164E-2</c:v>
                </c:pt>
                <c:pt idx="50">
                  <c:v>-7.3533191317412497E-2</c:v>
                </c:pt>
                <c:pt idx="51">
                  <c:v>-7.3533683687988849E-2</c:v>
                </c:pt>
                <c:pt idx="52">
                  <c:v>-7.3538303170092079E-2</c:v>
                </c:pt>
                <c:pt idx="53">
                  <c:v>-7.3670957291106717E-2</c:v>
                </c:pt>
                <c:pt idx="54">
                  <c:v>-7.3672515568696292E-2</c:v>
                </c:pt>
                <c:pt idx="55">
                  <c:v>-7.4058056052007604E-2</c:v>
                </c:pt>
                <c:pt idx="56">
                  <c:v>-7.4437158104471934E-2</c:v>
                </c:pt>
                <c:pt idx="57">
                  <c:v>-7.4696388533845137E-2</c:v>
                </c:pt>
                <c:pt idx="58">
                  <c:v>-7.4909123688341489E-2</c:v>
                </c:pt>
                <c:pt idx="59">
                  <c:v>-7.5067539430334368E-2</c:v>
                </c:pt>
                <c:pt idx="60">
                  <c:v>-7.5173788456108503E-2</c:v>
                </c:pt>
                <c:pt idx="61">
                  <c:v>-7.5181479629802622E-2</c:v>
                </c:pt>
                <c:pt idx="62">
                  <c:v>-7.520150535166259E-2</c:v>
                </c:pt>
                <c:pt idx="63">
                  <c:v>-7.5239111919033888E-2</c:v>
                </c:pt>
                <c:pt idx="64">
                  <c:v>-7.5241844658355997E-2</c:v>
                </c:pt>
                <c:pt idx="65">
                  <c:v>-7.5242358506527995E-2</c:v>
                </c:pt>
                <c:pt idx="66">
                  <c:v>-7.5307230326456684E-2</c:v>
                </c:pt>
                <c:pt idx="67">
                  <c:v>-7.5444017118366208E-2</c:v>
                </c:pt>
                <c:pt idx="68">
                  <c:v>-7.580267043472054E-2</c:v>
                </c:pt>
                <c:pt idx="69">
                  <c:v>-7.6295376392655184E-2</c:v>
                </c:pt>
                <c:pt idx="70">
                  <c:v>-7.6524093686469841E-2</c:v>
                </c:pt>
                <c:pt idx="71">
                  <c:v>-7.652448919472471E-2</c:v>
                </c:pt>
                <c:pt idx="72">
                  <c:v>-7.6566367737162272E-2</c:v>
                </c:pt>
                <c:pt idx="73">
                  <c:v>-7.687474457638703E-2</c:v>
                </c:pt>
                <c:pt idx="74">
                  <c:v>-7.692265932356554E-2</c:v>
                </c:pt>
                <c:pt idx="75">
                  <c:v>-7.6935834195390129E-2</c:v>
                </c:pt>
                <c:pt idx="76">
                  <c:v>-7.6938668542453431E-2</c:v>
                </c:pt>
                <c:pt idx="77">
                  <c:v>-7.704954498692955E-2</c:v>
                </c:pt>
                <c:pt idx="78">
                  <c:v>-7.717127533269616E-2</c:v>
                </c:pt>
                <c:pt idx="79">
                  <c:v>-7.7304780837621684E-2</c:v>
                </c:pt>
                <c:pt idx="80">
                  <c:v>-7.7323167077315055E-2</c:v>
                </c:pt>
                <c:pt idx="81">
                  <c:v>-7.7326306823893479E-2</c:v>
                </c:pt>
                <c:pt idx="82">
                  <c:v>-7.7331869396645811E-2</c:v>
                </c:pt>
                <c:pt idx="83">
                  <c:v>-7.7683850563358067E-2</c:v>
                </c:pt>
                <c:pt idx="84">
                  <c:v>-7.7889163886252819E-2</c:v>
                </c:pt>
                <c:pt idx="85">
                  <c:v>-7.7935574131026156E-2</c:v>
                </c:pt>
                <c:pt idx="86">
                  <c:v>-7.7942178806021042E-2</c:v>
                </c:pt>
                <c:pt idx="87">
                  <c:v>-7.7988980301252245E-2</c:v>
                </c:pt>
                <c:pt idx="88">
                  <c:v>-7.8046126259226078E-2</c:v>
                </c:pt>
                <c:pt idx="89">
                  <c:v>-7.8105274967843655E-2</c:v>
                </c:pt>
                <c:pt idx="90">
                  <c:v>-7.8213609316001936E-2</c:v>
                </c:pt>
                <c:pt idx="91">
                  <c:v>-7.8291638070147149E-2</c:v>
                </c:pt>
                <c:pt idx="92">
                  <c:v>-7.8306049914662043E-2</c:v>
                </c:pt>
                <c:pt idx="93">
                  <c:v>-7.8400173103771023E-2</c:v>
                </c:pt>
                <c:pt idx="94">
                  <c:v>-7.8524498318205557E-2</c:v>
                </c:pt>
                <c:pt idx="95">
                  <c:v>-7.8540730452745136E-2</c:v>
                </c:pt>
                <c:pt idx="96">
                  <c:v>-7.8572459515928603E-2</c:v>
                </c:pt>
                <c:pt idx="97">
                  <c:v>-7.8639674399921797E-2</c:v>
                </c:pt>
                <c:pt idx="98">
                  <c:v>-7.8641211754085102E-2</c:v>
                </c:pt>
                <c:pt idx="99">
                  <c:v>-7.8656763410745428E-2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95-4471-B246-886D00097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238624"/>
        <c:axId val="209240064"/>
      </c:lineChart>
      <c:catAx>
        <c:axId val="209238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40064"/>
        <c:crosses val="autoZero"/>
        <c:auto val="1"/>
        <c:lblAlgn val="ctr"/>
        <c:lblOffset val="100"/>
        <c:noMultiLvlLbl val="0"/>
      </c:catAx>
      <c:valAx>
        <c:axId val="20924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38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PACF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'ACF PACF'!$H$2:$H$100</c:f>
              <c:numCache>
                <c:formatCode>General</c:formatCode>
                <c:ptCount val="99"/>
                <c:pt idx="0">
                  <c:v>0.45816820676262499</c:v>
                </c:pt>
                <c:pt idx="1">
                  <c:v>-2.424814231400646E-2</c:v>
                </c:pt>
                <c:pt idx="2">
                  <c:v>-0.14968830842412262</c:v>
                </c:pt>
                <c:pt idx="3">
                  <c:v>2.575321738686491E-2</c:v>
                </c:pt>
                <c:pt idx="4">
                  <c:v>-8.2553248525601697E-3</c:v>
                </c:pt>
                <c:pt idx="5">
                  <c:v>2.7855811281907172E-2</c:v>
                </c:pt>
                <c:pt idx="6">
                  <c:v>-1.1759289754584712E-2</c:v>
                </c:pt>
                <c:pt idx="7">
                  <c:v>-1.1722197800027572E-2</c:v>
                </c:pt>
                <c:pt idx="8">
                  <c:v>6.8868190412341504E-4</c:v>
                </c:pt>
                <c:pt idx="9">
                  <c:v>-5.9923399217635218E-2</c:v>
                </c:pt>
                <c:pt idx="10">
                  <c:v>4.2788987381151791E-2</c:v>
                </c:pt>
                <c:pt idx="11">
                  <c:v>7.6443703283704534E-3</c:v>
                </c:pt>
                <c:pt idx="12">
                  <c:v>4.6562565811659525E-2</c:v>
                </c:pt>
                <c:pt idx="13">
                  <c:v>-6.6992715859402835E-2</c:v>
                </c:pt>
                <c:pt idx="14">
                  <c:v>5.3628737850106717E-2</c:v>
                </c:pt>
                <c:pt idx="15">
                  <c:v>-4.6869604566698989E-2</c:v>
                </c:pt>
                <c:pt idx="16">
                  <c:v>3.2896805533473364E-2</c:v>
                </c:pt>
                <c:pt idx="17">
                  <c:v>0.10268427081518619</c:v>
                </c:pt>
                <c:pt idx="18">
                  <c:v>-6.8330541298230879E-3</c:v>
                </c:pt>
                <c:pt idx="19">
                  <c:v>4.3429981948175322E-2</c:v>
                </c:pt>
                <c:pt idx="20">
                  <c:v>-1.3536651343973916E-2</c:v>
                </c:pt>
                <c:pt idx="21">
                  <c:v>3.860936448945259E-2</c:v>
                </c:pt>
                <c:pt idx="22">
                  <c:v>-6.7114393923480564E-2</c:v>
                </c:pt>
                <c:pt idx="23">
                  <c:v>-5.0605245403994262E-2</c:v>
                </c:pt>
                <c:pt idx="24">
                  <c:v>4.2413103320902701E-4</c:v>
                </c:pt>
                <c:pt idx="25">
                  <c:v>6.4195403679893154E-2</c:v>
                </c:pt>
                <c:pt idx="26">
                  <c:v>5.1202900774341628E-2</c:v>
                </c:pt>
                <c:pt idx="27">
                  <c:v>-7.0965652669203197E-2</c:v>
                </c:pt>
                <c:pt idx="28">
                  <c:v>-0.1489519777275303</c:v>
                </c:pt>
                <c:pt idx="29">
                  <c:v>1.2957529518987848E-2</c:v>
                </c:pt>
                <c:pt idx="30">
                  <c:v>6.6787770703569865E-2</c:v>
                </c:pt>
                <c:pt idx="31">
                  <c:v>1.7569893965643697E-2</c:v>
                </c:pt>
                <c:pt idx="32">
                  <c:v>-5.8961313069864255E-2</c:v>
                </c:pt>
                <c:pt idx="33">
                  <c:v>-3.6071068979079225E-2</c:v>
                </c:pt>
                <c:pt idx="34">
                  <c:v>1.667165886795758E-2</c:v>
                </c:pt>
                <c:pt idx="35">
                  <c:v>-2.0027044132231789E-2</c:v>
                </c:pt>
                <c:pt idx="36">
                  <c:v>2.3333791197706469E-2</c:v>
                </c:pt>
                <c:pt idx="37">
                  <c:v>9.504383197526324E-2</c:v>
                </c:pt>
                <c:pt idx="38">
                  <c:v>-2.7006873921429808E-2</c:v>
                </c:pt>
                <c:pt idx="39">
                  <c:v>4.8017762020653193E-2</c:v>
                </c:pt>
                <c:pt idx="40">
                  <c:v>1.9871495612802215E-2</c:v>
                </c:pt>
                <c:pt idx="41">
                  <c:v>4.0889619683018588E-2</c:v>
                </c:pt>
                <c:pt idx="42">
                  <c:v>2.8478238379830084E-2</c:v>
                </c:pt>
                <c:pt idx="43">
                  <c:v>-3.4369853587502053E-2</c:v>
                </c:pt>
                <c:pt idx="44">
                  <c:v>9.0037077905833651E-2</c:v>
                </c:pt>
                <c:pt idx="45">
                  <c:v>-8.4905368414277177E-2</c:v>
                </c:pt>
                <c:pt idx="46">
                  <c:v>2.5553460059809525E-2</c:v>
                </c:pt>
                <c:pt idx="47">
                  <c:v>-3.8780107150117982E-2</c:v>
                </c:pt>
                <c:pt idx="48">
                  <c:v>3.3175512903862378E-2</c:v>
                </c:pt>
                <c:pt idx="49">
                  <c:v>-2.1198224422755593E-2</c:v>
                </c:pt>
                <c:pt idx="50">
                  <c:v>1.6406245889659478E-2</c:v>
                </c:pt>
                <c:pt idx="51">
                  <c:v>4.7028109477814141E-3</c:v>
                </c:pt>
                <c:pt idx="52">
                  <c:v>2.5690857799666053E-2</c:v>
                </c:pt>
                <c:pt idx="53">
                  <c:v>-8.9852091020941119E-2</c:v>
                </c:pt>
                <c:pt idx="54">
                  <c:v>-0.10787510286970679</c:v>
                </c:pt>
                <c:pt idx="55">
                  <c:v>5.2808660732437396E-2</c:v>
                </c:pt>
                <c:pt idx="56">
                  <c:v>-1.4783175847395552E-2</c:v>
                </c:pt>
                <c:pt idx="57">
                  <c:v>7.8023388657325943E-2</c:v>
                </c:pt>
                <c:pt idx="58">
                  <c:v>-6.2870423074670084E-2</c:v>
                </c:pt>
                <c:pt idx="59">
                  <c:v>-4.5881489361658964E-2</c:v>
                </c:pt>
                <c:pt idx="60">
                  <c:v>7.083469459217212E-2</c:v>
                </c:pt>
                <c:pt idx="61">
                  <c:v>1.2918401731186184E-2</c:v>
                </c:pt>
                <c:pt idx="62">
                  <c:v>-4.0835165394975975E-2</c:v>
                </c:pt>
                <c:pt idx="63">
                  <c:v>6.3408067035269876E-3</c:v>
                </c:pt>
                <c:pt idx="64">
                  <c:v>-1.0748146780699869E-2</c:v>
                </c:pt>
                <c:pt idx="65">
                  <c:v>-6.0826229442931035E-2</c:v>
                </c:pt>
                <c:pt idx="66">
                  <c:v>-1.7191493936544594E-3</c:v>
                </c:pt>
                <c:pt idx="67">
                  <c:v>-2.7640461044072112E-2</c:v>
                </c:pt>
                <c:pt idx="68">
                  <c:v>-6.6163390125159843E-2</c:v>
                </c:pt>
                <c:pt idx="69">
                  <c:v>3.2098436993523188E-2</c:v>
                </c:pt>
                <c:pt idx="70">
                  <c:v>-2.0725333215406679E-3</c:v>
                </c:pt>
                <c:pt idx="71">
                  <c:v>5.6586185062449959E-2</c:v>
                </c:pt>
                <c:pt idx="72">
                  <c:v>3.6794720275161424E-2</c:v>
                </c:pt>
                <c:pt idx="73">
                  <c:v>1.1013058068357846E-2</c:v>
                </c:pt>
                <c:pt idx="74">
                  <c:v>1.2647934648016765E-2</c:v>
                </c:pt>
                <c:pt idx="75">
                  <c:v>-2.2063286027446408E-2</c:v>
                </c:pt>
                <c:pt idx="76">
                  <c:v>-7.0708112665188477E-2</c:v>
                </c:pt>
                <c:pt idx="77">
                  <c:v>-6.5853451096107296E-3</c:v>
                </c:pt>
                <c:pt idx="78">
                  <c:v>-3.5234974060092725E-2</c:v>
                </c:pt>
                <c:pt idx="79">
                  <c:v>7.6385647736159287E-3</c:v>
                </c:pt>
                <c:pt idx="80">
                  <c:v>-2.7757756635594263E-2</c:v>
                </c:pt>
                <c:pt idx="81">
                  <c:v>2.1609337633340664E-2</c:v>
                </c:pt>
                <c:pt idx="82">
                  <c:v>-9.6087817305258158E-2</c:v>
                </c:pt>
                <c:pt idx="83">
                  <c:v>-3.5861223993910812E-2</c:v>
                </c:pt>
                <c:pt idx="84">
                  <c:v>-5.4369380807320206E-3</c:v>
                </c:pt>
                <c:pt idx="85">
                  <c:v>3.0475859037473012E-2</c:v>
                </c:pt>
                <c:pt idx="86">
                  <c:v>-2.2427165637047775E-2</c:v>
                </c:pt>
                <c:pt idx="87">
                  <c:v>-1.6520961152525278E-2</c:v>
                </c:pt>
                <c:pt idx="88">
                  <c:v>-1.3173667239530056E-2</c:v>
                </c:pt>
                <c:pt idx="89">
                  <c:v>-5.6169376738689492E-2</c:v>
                </c:pt>
                <c:pt idx="90">
                  <c:v>-3.0824729965928908E-2</c:v>
                </c:pt>
                <c:pt idx="91">
                  <c:v>2.4695258763890539E-2</c:v>
                </c:pt>
                <c:pt idx="92">
                  <c:v>6.258871782756982E-2</c:v>
                </c:pt>
                <c:pt idx="93">
                  <c:v>2.0073380545655342E-2</c:v>
                </c:pt>
                <c:pt idx="94">
                  <c:v>-2.8951952902988125E-2</c:v>
                </c:pt>
                <c:pt idx="95">
                  <c:v>-2.4428850672846839E-2</c:v>
                </c:pt>
                <c:pt idx="96">
                  <c:v>2.6815538330802163E-2</c:v>
                </c:pt>
                <c:pt idx="97">
                  <c:v>1.8837434912224921E-2</c:v>
                </c:pt>
                <c:pt idx="98">
                  <c:v>-4.8986794905301917E-2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E8-4B7F-8B3D-65442B895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4683360"/>
        <c:axId val="44469824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'ACF PACF'!$I$2:$I$101</c:f>
              <c:numCache>
                <c:formatCode>General</c:formatCode>
                <c:ptCount val="100"/>
                <c:pt idx="0">
                  <c:v>5.5384877562171128E-2</c:v>
                </c:pt>
                <c:pt idx="1">
                  <c:v>5.5384877562171128E-2</c:v>
                </c:pt>
                <c:pt idx="2">
                  <c:v>5.5384877562171128E-2</c:v>
                </c:pt>
                <c:pt idx="3">
                  <c:v>5.5384877562171128E-2</c:v>
                </c:pt>
                <c:pt idx="4">
                  <c:v>5.5384877562171128E-2</c:v>
                </c:pt>
                <c:pt idx="5">
                  <c:v>5.5384877562171128E-2</c:v>
                </c:pt>
                <c:pt idx="6">
                  <c:v>5.5384877562171128E-2</c:v>
                </c:pt>
                <c:pt idx="7">
                  <c:v>5.5384877562171128E-2</c:v>
                </c:pt>
                <c:pt idx="8">
                  <c:v>5.5384877562171128E-2</c:v>
                </c:pt>
                <c:pt idx="9">
                  <c:v>5.5384877562171128E-2</c:v>
                </c:pt>
                <c:pt idx="10">
                  <c:v>5.5384877562171128E-2</c:v>
                </c:pt>
                <c:pt idx="11">
                  <c:v>5.5384877562171128E-2</c:v>
                </c:pt>
                <c:pt idx="12">
                  <c:v>5.5384877562171128E-2</c:v>
                </c:pt>
                <c:pt idx="13">
                  <c:v>5.5384877562171128E-2</c:v>
                </c:pt>
                <c:pt idx="14">
                  <c:v>5.5384877562171128E-2</c:v>
                </c:pt>
                <c:pt idx="15">
                  <c:v>5.5384877562171128E-2</c:v>
                </c:pt>
                <c:pt idx="16">
                  <c:v>5.5384877562171128E-2</c:v>
                </c:pt>
                <c:pt idx="17">
                  <c:v>5.5384877562171128E-2</c:v>
                </c:pt>
                <c:pt idx="18">
                  <c:v>5.5384877562171128E-2</c:v>
                </c:pt>
                <c:pt idx="19">
                  <c:v>5.5384877562171128E-2</c:v>
                </c:pt>
                <c:pt idx="20">
                  <c:v>5.5384877562171128E-2</c:v>
                </c:pt>
                <c:pt idx="21">
                  <c:v>5.5384877562171128E-2</c:v>
                </c:pt>
                <c:pt idx="22">
                  <c:v>5.5384877562171128E-2</c:v>
                </c:pt>
                <c:pt idx="23">
                  <c:v>5.5384877562171128E-2</c:v>
                </c:pt>
                <c:pt idx="24">
                  <c:v>5.5384877562171128E-2</c:v>
                </c:pt>
                <c:pt idx="25">
                  <c:v>5.5384877562171128E-2</c:v>
                </c:pt>
                <c:pt idx="26">
                  <c:v>5.5384877562171128E-2</c:v>
                </c:pt>
                <c:pt idx="27">
                  <c:v>5.5384877562171128E-2</c:v>
                </c:pt>
                <c:pt idx="28">
                  <c:v>5.5384877562171128E-2</c:v>
                </c:pt>
                <c:pt idx="29">
                  <c:v>5.5384877562171128E-2</c:v>
                </c:pt>
                <c:pt idx="30">
                  <c:v>5.5384877562171128E-2</c:v>
                </c:pt>
                <c:pt idx="31">
                  <c:v>5.5384877562171128E-2</c:v>
                </c:pt>
                <c:pt idx="32">
                  <c:v>5.5384877562171128E-2</c:v>
                </c:pt>
                <c:pt idx="33">
                  <c:v>5.5384877562171128E-2</c:v>
                </c:pt>
                <c:pt idx="34">
                  <c:v>5.5384877562171128E-2</c:v>
                </c:pt>
                <c:pt idx="35">
                  <c:v>5.5384877562171128E-2</c:v>
                </c:pt>
                <c:pt idx="36">
                  <c:v>5.5384877562171128E-2</c:v>
                </c:pt>
                <c:pt idx="37">
                  <c:v>5.5384877562171128E-2</c:v>
                </c:pt>
                <c:pt idx="38">
                  <c:v>5.5384877562171128E-2</c:v>
                </c:pt>
                <c:pt idx="39">
                  <c:v>5.5384877562171128E-2</c:v>
                </c:pt>
                <c:pt idx="40">
                  <c:v>5.5384877562171128E-2</c:v>
                </c:pt>
                <c:pt idx="41">
                  <c:v>5.5384877562171128E-2</c:v>
                </c:pt>
                <c:pt idx="42">
                  <c:v>5.5384877562171128E-2</c:v>
                </c:pt>
                <c:pt idx="43">
                  <c:v>5.5384877562171128E-2</c:v>
                </c:pt>
                <c:pt idx="44">
                  <c:v>5.5384877562171128E-2</c:v>
                </c:pt>
                <c:pt idx="45">
                  <c:v>5.5384877562171128E-2</c:v>
                </c:pt>
                <c:pt idx="46">
                  <c:v>5.5384877562171128E-2</c:v>
                </c:pt>
                <c:pt idx="47">
                  <c:v>5.5384877562171128E-2</c:v>
                </c:pt>
                <c:pt idx="48">
                  <c:v>5.5384877562171128E-2</c:v>
                </c:pt>
                <c:pt idx="49">
                  <c:v>5.5384877562171128E-2</c:v>
                </c:pt>
                <c:pt idx="50">
                  <c:v>5.5384877562171128E-2</c:v>
                </c:pt>
                <c:pt idx="51">
                  <c:v>5.5384877562171128E-2</c:v>
                </c:pt>
                <c:pt idx="52">
                  <c:v>5.5384877562171128E-2</c:v>
                </c:pt>
                <c:pt idx="53">
                  <c:v>5.5384877562171128E-2</c:v>
                </c:pt>
                <c:pt idx="54">
                  <c:v>5.5384877562171128E-2</c:v>
                </c:pt>
                <c:pt idx="55">
                  <c:v>5.5384877562171128E-2</c:v>
                </c:pt>
                <c:pt idx="56">
                  <c:v>5.5384877562171128E-2</c:v>
                </c:pt>
                <c:pt idx="57">
                  <c:v>5.5384877562171128E-2</c:v>
                </c:pt>
                <c:pt idx="58">
                  <c:v>5.5384877562171128E-2</c:v>
                </c:pt>
                <c:pt idx="59">
                  <c:v>5.5384877562171128E-2</c:v>
                </c:pt>
                <c:pt idx="60">
                  <c:v>5.5384877562171128E-2</c:v>
                </c:pt>
                <c:pt idx="61">
                  <c:v>5.5384877562171128E-2</c:v>
                </c:pt>
                <c:pt idx="62">
                  <c:v>5.5384877562171128E-2</c:v>
                </c:pt>
                <c:pt idx="63">
                  <c:v>5.5384877562171128E-2</c:v>
                </c:pt>
                <c:pt idx="64">
                  <c:v>5.5384877562171128E-2</c:v>
                </c:pt>
                <c:pt idx="65">
                  <c:v>5.5384877562171128E-2</c:v>
                </c:pt>
                <c:pt idx="66">
                  <c:v>5.5384877562171128E-2</c:v>
                </c:pt>
                <c:pt idx="67">
                  <c:v>5.5384877562171128E-2</c:v>
                </c:pt>
                <c:pt idx="68">
                  <c:v>5.5384877562171128E-2</c:v>
                </c:pt>
                <c:pt idx="69">
                  <c:v>5.5384877562171128E-2</c:v>
                </c:pt>
                <c:pt idx="70">
                  <c:v>5.5384877562171128E-2</c:v>
                </c:pt>
                <c:pt idx="71">
                  <c:v>5.5384877562171128E-2</c:v>
                </c:pt>
                <c:pt idx="72">
                  <c:v>5.5384877562171128E-2</c:v>
                </c:pt>
                <c:pt idx="73">
                  <c:v>5.5384877562171128E-2</c:v>
                </c:pt>
                <c:pt idx="74">
                  <c:v>5.5384877562171128E-2</c:v>
                </c:pt>
                <c:pt idx="75">
                  <c:v>5.5384877562171128E-2</c:v>
                </c:pt>
                <c:pt idx="76">
                  <c:v>5.5384877562171128E-2</c:v>
                </c:pt>
                <c:pt idx="77">
                  <c:v>5.5384877562171128E-2</c:v>
                </c:pt>
                <c:pt idx="78">
                  <c:v>5.5384877562171128E-2</c:v>
                </c:pt>
                <c:pt idx="79">
                  <c:v>5.5384877562171128E-2</c:v>
                </c:pt>
                <c:pt idx="80">
                  <c:v>5.5384877562171128E-2</c:v>
                </c:pt>
                <c:pt idx="81">
                  <c:v>5.5384877562171128E-2</c:v>
                </c:pt>
                <c:pt idx="82">
                  <c:v>5.5384877562171128E-2</c:v>
                </c:pt>
                <c:pt idx="83">
                  <c:v>5.5384877562171128E-2</c:v>
                </c:pt>
                <c:pt idx="84">
                  <c:v>5.5384877562171128E-2</c:v>
                </c:pt>
                <c:pt idx="85">
                  <c:v>5.5384877562171128E-2</c:v>
                </c:pt>
                <c:pt idx="86">
                  <c:v>5.5384877562171128E-2</c:v>
                </c:pt>
                <c:pt idx="87">
                  <c:v>5.5384877562171128E-2</c:v>
                </c:pt>
                <c:pt idx="88">
                  <c:v>5.5384877562171128E-2</c:v>
                </c:pt>
                <c:pt idx="89">
                  <c:v>5.5384877562171128E-2</c:v>
                </c:pt>
                <c:pt idx="90">
                  <c:v>5.5384877562171128E-2</c:v>
                </c:pt>
                <c:pt idx="91">
                  <c:v>5.5384877562171128E-2</c:v>
                </c:pt>
                <c:pt idx="92">
                  <c:v>5.5384877562171128E-2</c:v>
                </c:pt>
                <c:pt idx="93">
                  <c:v>5.5384877562171128E-2</c:v>
                </c:pt>
                <c:pt idx="94">
                  <c:v>5.5384877562171128E-2</c:v>
                </c:pt>
                <c:pt idx="95">
                  <c:v>5.5384877562171128E-2</c:v>
                </c:pt>
                <c:pt idx="96">
                  <c:v>5.5384877562171128E-2</c:v>
                </c:pt>
                <c:pt idx="97">
                  <c:v>5.5384877562171128E-2</c:v>
                </c:pt>
                <c:pt idx="98">
                  <c:v>5.5384877562171128E-2</c:v>
                </c:pt>
                <c:pt idx="99">
                  <c:v>5.5384877562171128E-2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E8-4B7F-8B3D-65442B8956E7}"/>
            </c:ext>
          </c:extLst>
        </c:ser>
        <c:ser>
          <c:idx val="2"/>
          <c:order val="2"/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'ACF PACF'!$J$2:$J$101</c:f>
              <c:numCache>
                <c:formatCode>General</c:formatCode>
                <c:ptCount val="100"/>
                <c:pt idx="0">
                  <c:v>-5.5384877562171128E-2</c:v>
                </c:pt>
                <c:pt idx="1">
                  <c:v>-5.5384877562171128E-2</c:v>
                </c:pt>
                <c:pt idx="2">
                  <c:v>-5.5384877562171128E-2</c:v>
                </c:pt>
                <c:pt idx="3">
                  <c:v>-5.5384877562171128E-2</c:v>
                </c:pt>
                <c:pt idx="4">
                  <c:v>-5.5384877562171128E-2</c:v>
                </c:pt>
                <c:pt idx="5">
                  <c:v>-5.5384877562171128E-2</c:v>
                </c:pt>
                <c:pt idx="6">
                  <c:v>-5.5384877562171128E-2</c:v>
                </c:pt>
                <c:pt idx="7">
                  <c:v>-5.5384877562171128E-2</c:v>
                </c:pt>
                <c:pt idx="8">
                  <c:v>-5.5384877562171128E-2</c:v>
                </c:pt>
                <c:pt idx="9">
                  <c:v>-5.5384877562171128E-2</c:v>
                </c:pt>
                <c:pt idx="10">
                  <c:v>-5.5384877562171128E-2</c:v>
                </c:pt>
                <c:pt idx="11">
                  <c:v>-5.5384877562171128E-2</c:v>
                </c:pt>
                <c:pt idx="12">
                  <c:v>-5.5384877562171128E-2</c:v>
                </c:pt>
                <c:pt idx="13">
                  <c:v>-5.5384877562171128E-2</c:v>
                </c:pt>
                <c:pt idx="14">
                  <c:v>-5.5384877562171128E-2</c:v>
                </c:pt>
                <c:pt idx="15">
                  <c:v>-5.5384877562171128E-2</c:v>
                </c:pt>
                <c:pt idx="16">
                  <c:v>-5.5384877562171128E-2</c:v>
                </c:pt>
                <c:pt idx="17">
                  <c:v>-5.5384877562171128E-2</c:v>
                </c:pt>
                <c:pt idx="18">
                  <c:v>-5.5384877562171128E-2</c:v>
                </c:pt>
                <c:pt idx="19">
                  <c:v>-5.5384877562171128E-2</c:v>
                </c:pt>
                <c:pt idx="20">
                  <c:v>-5.5384877562171128E-2</c:v>
                </c:pt>
                <c:pt idx="21">
                  <c:v>-5.5384877562171128E-2</c:v>
                </c:pt>
                <c:pt idx="22">
                  <c:v>-5.5384877562171128E-2</c:v>
                </c:pt>
                <c:pt idx="23">
                  <c:v>-5.5384877562171128E-2</c:v>
                </c:pt>
                <c:pt idx="24">
                  <c:v>-5.5384877562171128E-2</c:v>
                </c:pt>
                <c:pt idx="25">
                  <c:v>-5.5384877562171128E-2</c:v>
                </c:pt>
                <c:pt idx="26">
                  <c:v>-5.5384877562171128E-2</c:v>
                </c:pt>
                <c:pt idx="27">
                  <c:v>-5.5384877562171128E-2</c:v>
                </c:pt>
                <c:pt idx="28">
                  <c:v>-5.5384877562171128E-2</c:v>
                </c:pt>
                <c:pt idx="29">
                  <c:v>-5.5384877562171128E-2</c:v>
                </c:pt>
                <c:pt idx="30">
                  <c:v>-5.5384877562171128E-2</c:v>
                </c:pt>
                <c:pt idx="31">
                  <c:v>-5.5384877562171128E-2</c:v>
                </c:pt>
                <c:pt idx="32">
                  <c:v>-5.5384877562171128E-2</c:v>
                </c:pt>
                <c:pt idx="33">
                  <c:v>-5.5384877562171128E-2</c:v>
                </c:pt>
                <c:pt idx="34">
                  <c:v>-5.5384877562171128E-2</c:v>
                </c:pt>
                <c:pt idx="35">
                  <c:v>-5.5384877562171128E-2</c:v>
                </c:pt>
                <c:pt idx="36">
                  <c:v>-5.5384877562171128E-2</c:v>
                </c:pt>
                <c:pt idx="37">
                  <c:v>-5.5384877562171128E-2</c:v>
                </c:pt>
                <c:pt idx="38">
                  <c:v>-5.5384877562171128E-2</c:v>
                </c:pt>
                <c:pt idx="39">
                  <c:v>-5.5384877562171128E-2</c:v>
                </c:pt>
                <c:pt idx="40">
                  <c:v>-5.5384877562171128E-2</c:v>
                </c:pt>
                <c:pt idx="41">
                  <c:v>-5.5384877562171128E-2</c:v>
                </c:pt>
                <c:pt idx="42">
                  <c:v>-5.5384877562171128E-2</c:v>
                </c:pt>
                <c:pt idx="43">
                  <c:v>-5.5384877562171128E-2</c:v>
                </c:pt>
                <c:pt idx="44">
                  <c:v>-5.5384877562171128E-2</c:v>
                </c:pt>
                <c:pt idx="45">
                  <c:v>-5.5384877562171128E-2</c:v>
                </c:pt>
                <c:pt idx="46">
                  <c:v>-5.5384877562171128E-2</c:v>
                </c:pt>
                <c:pt idx="47">
                  <c:v>-5.5384877562171128E-2</c:v>
                </c:pt>
                <c:pt idx="48">
                  <c:v>-5.5384877562171128E-2</c:v>
                </c:pt>
                <c:pt idx="49">
                  <c:v>-5.5384877562171128E-2</c:v>
                </c:pt>
                <c:pt idx="50">
                  <c:v>-5.5384877562171128E-2</c:v>
                </c:pt>
                <c:pt idx="51">
                  <c:v>-5.5384877562171128E-2</c:v>
                </c:pt>
                <c:pt idx="52">
                  <c:v>-5.5384877562171128E-2</c:v>
                </c:pt>
                <c:pt idx="53">
                  <c:v>-5.5384877562171128E-2</c:v>
                </c:pt>
                <c:pt idx="54">
                  <c:v>-5.5384877562171128E-2</c:v>
                </c:pt>
                <c:pt idx="55">
                  <c:v>-5.5384877562171128E-2</c:v>
                </c:pt>
                <c:pt idx="56">
                  <c:v>-5.5384877562171128E-2</c:v>
                </c:pt>
                <c:pt idx="57">
                  <c:v>-5.5384877562171128E-2</c:v>
                </c:pt>
                <c:pt idx="58">
                  <c:v>-5.5384877562171128E-2</c:v>
                </c:pt>
                <c:pt idx="59">
                  <c:v>-5.5384877562171128E-2</c:v>
                </c:pt>
                <c:pt idx="60">
                  <c:v>-5.5384877562171128E-2</c:v>
                </c:pt>
                <c:pt idx="61">
                  <c:v>-5.5384877562171128E-2</c:v>
                </c:pt>
                <c:pt idx="62">
                  <c:v>-5.5384877562171128E-2</c:v>
                </c:pt>
                <c:pt idx="63">
                  <c:v>-5.5384877562171128E-2</c:v>
                </c:pt>
                <c:pt idx="64">
                  <c:v>-5.5384877562171128E-2</c:v>
                </c:pt>
                <c:pt idx="65">
                  <c:v>-5.5384877562171128E-2</c:v>
                </c:pt>
                <c:pt idx="66">
                  <c:v>-5.5384877562171128E-2</c:v>
                </c:pt>
                <c:pt idx="67">
                  <c:v>-5.5384877562171128E-2</c:v>
                </c:pt>
                <c:pt idx="68">
                  <c:v>-5.5384877562171128E-2</c:v>
                </c:pt>
                <c:pt idx="69">
                  <c:v>-5.5384877562171128E-2</c:v>
                </c:pt>
                <c:pt idx="70">
                  <c:v>-5.5384877562171128E-2</c:v>
                </c:pt>
                <c:pt idx="71">
                  <c:v>-5.5384877562171128E-2</c:v>
                </c:pt>
                <c:pt idx="72">
                  <c:v>-5.5384877562171128E-2</c:v>
                </c:pt>
                <c:pt idx="73">
                  <c:v>-5.5384877562171128E-2</c:v>
                </c:pt>
                <c:pt idx="74">
                  <c:v>-5.5384877562171128E-2</c:v>
                </c:pt>
                <c:pt idx="75">
                  <c:v>-5.5384877562171128E-2</c:v>
                </c:pt>
                <c:pt idx="76">
                  <c:v>-5.5384877562171128E-2</c:v>
                </c:pt>
                <c:pt idx="77">
                  <c:v>-5.5384877562171128E-2</c:v>
                </c:pt>
                <c:pt idx="78">
                  <c:v>-5.5384877562171128E-2</c:v>
                </c:pt>
                <c:pt idx="79">
                  <c:v>-5.5384877562171128E-2</c:v>
                </c:pt>
                <c:pt idx="80">
                  <c:v>-5.5384877562171128E-2</c:v>
                </c:pt>
                <c:pt idx="81">
                  <c:v>-5.5384877562171128E-2</c:v>
                </c:pt>
                <c:pt idx="82">
                  <c:v>-5.5384877562171128E-2</c:v>
                </c:pt>
                <c:pt idx="83">
                  <c:v>-5.5384877562171128E-2</c:v>
                </c:pt>
                <c:pt idx="84">
                  <c:v>-5.5384877562171128E-2</c:v>
                </c:pt>
                <c:pt idx="85">
                  <c:v>-5.5384877562171128E-2</c:v>
                </c:pt>
                <c:pt idx="86">
                  <c:v>-5.5384877562171128E-2</c:v>
                </c:pt>
                <c:pt idx="87">
                  <c:v>-5.5384877562171128E-2</c:v>
                </c:pt>
                <c:pt idx="88">
                  <c:v>-5.5384877562171128E-2</c:v>
                </c:pt>
                <c:pt idx="89">
                  <c:v>-5.5384877562171128E-2</c:v>
                </c:pt>
                <c:pt idx="90">
                  <c:v>-5.5384877562171128E-2</c:v>
                </c:pt>
                <c:pt idx="91">
                  <c:v>-5.5384877562171128E-2</c:v>
                </c:pt>
                <c:pt idx="92">
                  <c:v>-5.5384877562171128E-2</c:v>
                </c:pt>
                <c:pt idx="93">
                  <c:v>-5.5384877562171128E-2</c:v>
                </c:pt>
                <c:pt idx="94">
                  <c:v>-5.5384877562171128E-2</c:v>
                </c:pt>
                <c:pt idx="95">
                  <c:v>-5.5384877562171128E-2</c:v>
                </c:pt>
                <c:pt idx="96">
                  <c:v>-5.5384877562171128E-2</c:v>
                </c:pt>
                <c:pt idx="97">
                  <c:v>-5.5384877562171128E-2</c:v>
                </c:pt>
                <c:pt idx="98">
                  <c:v>-5.5384877562171128E-2</c:v>
                </c:pt>
                <c:pt idx="99">
                  <c:v>-5.5384877562171128E-2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E8-4B7F-8B3D-65442B895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683360"/>
        <c:axId val="444698240"/>
      </c:lineChart>
      <c:catAx>
        <c:axId val="444683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rgbClr val="FFC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98240"/>
        <c:crosses val="autoZero"/>
        <c:auto val="1"/>
        <c:lblAlgn val="ctr"/>
        <c:lblOffset val="100"/>
        <c:noMultiLvlLbl val="0"/>
      </c:catAx>
      <c:valAx>
        <c:axId val="44469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83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>
      <cx:tx>
        <cx:txData>
          <cx:v>Histogram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Histogram</a:t>
          </a:r>
        </a:p>
      </cx:txPr>
    </cx:title>
    <cx:plotArea>
      <cx:plotAreaRegion>
        <cx:series layoutId="clusteredColumn" uniqueId="{A7C24CD4-5C1F-4456-9195-25C5128675D7}">
          <cx:tx>
            <cx:txData>
              <cx:f>_xlchart.v1.0</cx:f>
              <cx:v>Errors</cx:v>
            </cx:txData>
          </cx:tx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4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microsoft.com/office/2014/relationships/chartEx" Target="../charts/chartEx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15240</xdr:colOff>
      <xdr:row>0</xdr:row>
      <xdr:rowOff>0</xdr:rowOff>
    </xdr:from>
    <xdr:to>
      <xdr:col>22</xdr:col>
      <xdr:colOff>396240</xdr:colOff>
      <xdr:row>3</xdr:row>
      <xdr:rowOff>68580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F10EF4-645D-4F18-A65D-17D0D2CAF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8440" y="0"/>
          <a:ext cx="342900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276225</xdr:colOff>
      <xdr:row>0</xdr:row>
      <xdr:rowOff>95250</xdr:rowOff>
    </xdr:from>
    <xdr:to>
      <xdr:col>15</xdr:col>
      <xdr:colOff>248327</xdr:colOff>
      <xdr:row>17</xdr:row>
      <xdr:rowOff>9965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786AD0-22D8-108A-C528-2A70407A5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3425" y="95250"/>
          <a:ext cx="4848902" cy="31532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3</xdr:row>
      <xdr:rowOff>129540</xdr:rowOff>
    </xdr:from>
    <xdr:to>
      <xdr:col>11</xdr:col>
      <xdr:colOff>419100</xdr:colOff>
      <xdr:row>22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F50B02-F355-168E-6F36-996753A6E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30480</xdr:colOff>
      <xdr:row>16</xdr:row>
      <xdr:rowOff>129540</xdr:rowOff>
    </xdr:from>
    <xdr:to>
      <xdr:col>19</xdr:col>
      <xdr:colOff>335280</xdr:colOff>
      <xdr:row>31</xdr:row>
      <xdr:rowOff>129540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293D829-DB74-44CF-A367-46A15AE620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1</xdr:row>
      <xdr:rowOff>0</xdr:rowOff>
    </xdr:from>
    <xdr:to>
      <xdr:col>19</xdr:col>
      <xdr:colOff>304800</xdr:colOff>
      <xdr:row>16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9CE4B9D-2E5A-4B07-97C1-D308F7F3C0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33</xdr:row>
      <xdr:rowOff>0</xdr:rowOff>
    </xdr:from>
    <xdr:to>
      <xdr:col>13</xdr:col>
      <xdr:colOff>304800</xdr:colOff>
      <xdr:row>50</xdr:row>
      <xdr:rowOff>144780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1EE1441-EAAA-4CCB-AD2D-8AC4D79D9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449475</xdr:colOff>
      <xdr:row>3</xdr:row>
      <xdr:rowOff>170920</xdr:rowOff>
    </xdr:from>
    <xdr:to>
      <xdr:col>12</xdr:col>
      <xdr:colOff>93133</xdr:colOff>
      <xdr:row>18</xdr:row>
      <xdr:rowOff>160866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D03C79-8475-2E25-8E5C-81D9FC4CE0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4</xdr:row>
      <xdr:rowOff>0</xdr:rowOff>
    </xdr:from>
    <xdr:to>
      <xdr:col>20</xdr:col>
      <xdr:colOff>304800</xdr:colOff>
      <xdr:row>19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A8B612B-1E8A-4844-9E12-15590DD998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420688</xdr:colOff>
      <xdr:row>20</xdr:row>
      <xdr:rowOff>47625</xdr:rowOff>
    </xdr:from>
    <xdr:to>
      <xdr:col>21</xdr:col>
      <xdr:colOff>114301</xdr:colOff>
      <xdr:row>35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02BA82A-4EE7-4455-A001-72D5CF6855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287655</xdr:colOff>
      <xdr:row>17</xdr:row>
      <xdr:rowOff>100965</xdr:rowOff>
    </xdr:from>
    <xdr:to>
      <xdr:col>10</xdr:col>
      <xdr:colOff>493395</xdr:colOff>
      <xdr:row>32</xdr:row>
      <xdr:rowOff>100965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E514CB-1FF3-43D9-8BE5-B7ADE4076B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259080</xdr:colOff>
      <xdr:row>8</xdr:row>
      <xdr:rowOff>53340</xdr:rowOff>
    </xdr:from>
    <xdr:to>
      <xdr:col>20</xdr:col>
      <xdr:colOff>563880</xdr:colOff>
      <xdr:row>23</xdr:row>
      <xdr:rowOff>53340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8BA2D21-ADA4-40E4-B30D-4840420769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259080</xdr:colOff>
      <xdr:row>23</xdr:row>
      <xdr:rowOff>83820</xdr:rowOff>
    </xdr:from>
    <xdr:to>
      <xdr:col>20</xdr:col>
      <xdr:colOff>563880</xdr:colOff>
      <xdr:row>38</xdr:row>
      <xdr:rowOff>83820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445B5C7-CC03-4CF0-9B49-887CF016A0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396240</xdr:colOff>
      <xdr:row>2</xdr:row>
      <xdr:rowOff>64770</xdr:rowOff>
    </xdr:from>
    <xdr:to>
      <xdr:col>32</xdr:col>
      <xdr:colOff>91440</xdr:colOff>
      <xdr:row>17</xdr:row>
      <xdr:rowOff>64770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32DC001-7989-F0BB-702D-7C08F720AB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5</xdr:col>
      <xdr:colOff>428625</xdr:colOff>
      <xdr:row>8</xdr:row>
      <xdr:rowOff>128587</xdr:rowOff>
    </xdr:from>
    <xdr:ext cx="554383" cy="32040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3D12B572-8300-2EEA-7402-E8FF30EED67D}"/>
                </a:ext>
              </a:extLst>
            </xdr:cNvPr>
            <xdr:cNvSpPr txBox="1"/>
          </xdr:nvSpPr>
          <xdr:spPr>
            <a:xfrm>
              <a:off x="3571875" y="1576387"/>
              <a:ext cx="554383" cy="3204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𝑆𝐸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𝜎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𝑒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e>
                        </m:rad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3D12B572-8300-2EEA-7402-E8FF30EED67D}"/>
                </a:ext>
              </a:extLst>
            </xdr:cNvPr>
            <xdr:cNvSpPr txBox="1"/>
          </xdr:nvSpPr>
          <xdr:spPr>
            <a:xfrm>
              <a:off x="3571875" y="1576387"/>
              <a:ext cx="554383" cy="3204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𝑆𝐸=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</a:t>
              </a:r>
              <a:r>
                <a:rPr lang="en-GB" sz="1100" b="0" i="0">
                  <a:latin typeface="Cambria Math" panose="02040503050406030204" pitchFamily="18" charset="0"/>
                </a:rPr>
                <a:t>𝑒/√𝑛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249011</xdr:colOff>
      <xdr:row>8</xdr:row>
      <xdr:rowOff>123145</xdr:rowOff>
    </xdr:from>
    <xdr:ext cx="597856" cy="3127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A52A4B5D-F511-90EE-8AAB-671C40BA8D8B}"/>
                </a:ext>
              </a:extLst>
            </xdr:cNvPr>
            <xdr:cNvSpPr txBox="1"/>
          </xdr:nvSpPr>
          <xdr:spPr>
            <a:xfrm>
              <a:off x="4630511" y="1592716"/>
              <a:ext cx="597856" cy="3127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acc>
                          <m:accPr>
                            <m:chr m:val="̅"/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</m:acc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𝜇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𝑆𝐸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A52A4B5D-F511-90EE-8AAB-671C40BA8D8B}"/>
                </a:ext>
              </a:extLst>
            </xdr:cNvPr>
            <xdr:cNvSpPr txBox="1"/>
          </xdr:nvSpPr>
          <xdr:spPr>
            <a:xfrm>
              <a:off x="4630511" y="1592716"/>
              <a:ext cx="597856" cy="3127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𝑡=(𝑥 ̅−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𝜇)/</a:t>
              </a:r>
              <a:r>
                <a:rPr lang="en-GB" sz="1100" b="0" i="0">
                  <a:latin typeface="Cambria Math" panose="02040503050406030204" pitchFamily="18" charset="0"/>
                </a:rPr>
                <a:t>𝑆𝐸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</xdr:colOff>
      <xdr:row>1</xdr:row>
      <xdr:rowOff>45720</xdr:rowOff>
    </xdr:from>
    <xdr:to>
      <xdr:col>20</xdr:col>
      <xdr:colOff>327660</xdr:colOff>
      <xdr:row>16</xdr:row>
      <xdr:rowOff>45720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44BF21-0246-43D7-B833-D73D31CF8D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205740</xdr:colOff>
      <xdr:row>1</xdr:row>
      <xdr:rowOff>41910</xdr:rowOff>
    </xdr:from>
    <xdr:to>
      <xdr:col>12</xdr:col>
      <xdr:colOff>510540</xdr:colOff>
      <xdr:row>16</xdr:row>
      <xdr:rowOff>41910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E5CE8E-0809-4F8E-B331-324594CB99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</xdr:colOff>
      <xdr:row>23</xdr:row>
      <xdr:rowOff>22866</xdr:rowOff>
    </xdr:from>
    <xdr:to>
      <xdr:col>7</xdr:col>
      <xdr:colOff>217170</xdr:colOff>
      <xdr:row>38</xdr:row>
      <xdr:rowOff>22866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129028EC-2B43-455E-889C-D173BF62E5D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530" y="4413891"/>
              <a:ext cx="4549140" cy="2857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10</xdr:col>
      <xdr:colOff>99060</xdr:colOff>
      <xdr:row>23</xdr:row>
      <xdr:rowOff>83820</xdr:rowOff>
    </xdr:from>
    <xdr:to>
      <xdr:col>17</xdr:col>
      <xdr:colOff>457200</xdr:colOff>
      <xdr:row>39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CA980B2-9973-416E-B679-14B1F1A752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342900</xdr:colOff>
      <xdr:row>1</xdr:row>
      <xdr:rowOff>26670</xdr:rowOff>
    </xdr:from>
    <xdr:to>
      <xdr:col>19</xdr:col>
      <xdr:colOff>38100</xdr:colOff>
      <xdr:row>16</xdr:row>
      <xdr:rowOff>26670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5198CB0-DD1A-4803-AC6B-FFE770E46C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480060</xdr:colOff>
      <xdr:row>9</xdr:row>
      <xdr:rowOff>87630</xdr:rowOff>
    </xdr:from>
    <xdr:to>
      <xdr:col>9</xdr:col>
      <xdr:colOff>129540</xdr:colOff>
      <xdr:row>24</xdr:row>
      <xdr:rowOff>87630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B0DD42-748E-4261-A163-3738C29DB5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9</xdr:row>
      <xdr:rowOff>76200</xdr:rowOff>
    </xdr:from>
    <xdr:to>
      <xdr:col>17</xdr:col>
      <xdr:colOff>495300</xdr:colOff>
      <xdr:row>24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EFA55E2-9C53-4D98-B5CF-B7E0B5E57D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06">
  <rv s="0">
    <fb>243.85</fb>
    <v>0</v>
  </rv>
  <rv s="0">
    <fb>45660</fb>
    <v>1</v>
  </rv>
  <rv s="0">
    <fb>243.36</fb>
    <v>0</v>
  </rv>
  <rv s="0">
    <fb>45663</fb>
    <v>1</v>
  </rv>
  <rv s="0">
    <fb>245</fb>
    <v>0</v>
  </rv>
  <rv s="0">
    <fb>45664</fb>
    <v>1</v>
  </rv>
  <rv s="0">
    <fb>242.21</fb>
    <v>0</v>
  </rv>
  <rv s="0">
    <fb>45665</fb>
    <v>1</v>
  </rv>
  <rv s="0">
    <fb>242.7</fb>
    <v>0</v>
  </rv>
  <rv s="0">
    <fb>45667</fb>
    <v>1</v>
  </rv>
  <rv s="0">
    <fb>236.85</fb>
    <v>0</v>
  </rv>
  <rv s="0">
    <fb>45670</fb>
    <v>1</v>
  </rv>
  <rv s="0">
    <fb>234.4</fb>
    <v>0</v>
  </rv>
  <rv s="0">
    <fb>45671</fb>
    <v>1</v>
  </rv>
  <rv s="0">
    <fb>233.28</fb>
    <v>0</v>
  </rv>
  <rv s="0">
    <fb>45672</fb>
    <v>1</v>
  </rv>
  <rv s="0">
    <fb>237.87</fb>
    <v>0</v>
  </rv>
  <rv s="0">
    <fb>45673</fb>
    <v>1</v>
  </rv>
  <rv s="0">
    <fb>228.26</fb>
    <v>0</v>
  </rv>
  <rv s="0">
    <fb>45674</fb>
    <v>1</v>
  </rv>
  <rv s="0">
    <fb>229.98</fb>
    <v>0</v>
  </rv>
  <rv s="0">
    <fb>45678</fb>
    <v>1</v>
  </rv>
  <rv s="0">
    <fb>222.64</fb>
    <v>0</v>
  </rv>
  <rv s="0">
    <fb>45679</fb>
    <v>1</v>
  </rv>
  <rv s="0">
    <fb>223.83</fb>
    <v>0</v>
  </rv>
  <rv s="0">
    <fb>45680</fb>
    <v>1</v>
  </rv>
  <rv s="0">
    <fb>223.66</fb>
    <v>0</v>
  </rv>
  <rv s="0">
    <fb>45681</fb>
    <v>1</v>
  </rv>
  <rv s="0">
    <fb>222.78</fb>
    <v>0</v>
  </rv>
  <rv s="0">
    <fb>45684</fb>
    <v>1</v>
  </rv>
  <rv s="0">
    <fb>229.86</fb>
    <v>0</v>
  </rv>
  <rv s="0">
    <fb>45685</fb>
    <v>1</v>
  </rv>
  <rv s="0">
    <fb>238.26</fb>
    <v>0</v>
  </rv>
  <rv s="0">
    <fb>45686</fb>
    <v>1</v>
  </rv>
  <rv s="0">
    <fb>239.36</fb>
    <v>0</v>
  </rv>
  <rv s="0">
    <fb>45687</fb>
    <v>1</v>
  </rv>
  <rv s="0">
    <fb>237.59</fb>
    <v>0</v>
  </rv>
  <rv s="0">
    <fb>45688</fb>
    <v>1</v>
  </rv>
  <rv s="0">
    <fb>236</fb>
    <v>0</v>
  </rv>
  <rv s="0">
    <fb>45691</fb>
    <v>1</v>
  </rv>
  <rv s="0">
    <fb>228.01</fb>
    <v>0</v>
  </rv>
  <rv s="0">
    <fb>45692</fb>
    <v>1</v>
  </rv>
  <rv s="0">
    <fb>232.8</fb>
    <v>0</v>
  </rv>
  <rv s="0">
    <fb>45693</fb>
    <v>1</v>
  </rv>
  <rv s="0">
    <fb>232.47</fb>
    <v>0</v>
  </rv>
  <rv s="0">
    <fb>45694</fb>
    <v>1</v>
  </rv>
  <rv s="0">
    <fb>233.22</fb>
    <v>0</v>
  </rv>
  <rv s="0">
    <fb>45695</fb>
    <v>1</v>
  </rv>
  <rv s="0">
    <fb>227.63</fb>
    <v>0</v>
  </rv>
  <rv s="0">
    <fb>45698</fb>
    <v>1</v>
  </rv>
  <rv s="0">
    <fb>227.65</fb>
    <v>0</v>
  </rv>
  <rv s="0">
    <fb>45699</fb>
    <v>1</v>
  </rv>
  <rv s="0">
    <fb>232.62</fb>
    <v>0</v>
  </rv>
  <rv s="0">
    <fb>45700</fb>
    <v>1</v>
  </rv>
  <rv s="0">
    <fb>236.87</fb>
    <v>0</v>
  </rv>
  <rv s="0">
    <fb>45701</fb>
    <v>1</v>
  </rv>
  <rv s="0">
    <fb>241.53</fb>
    <v>0</v>
  </rv>
  <rv s="0">
    <fb>45702</fb>
    <v>1</v>
  </rv>
  <rv s="0">
    <fb>244.6</fb>
    <v>0</v>
  </rv>
  <rv s="0">
    <fb>45706</fb>
    <v>1</v>
  </rv>
  <rv s="0">
    <fb>244.47</fb>
    <v>0</v>
  </rv>
  <rv s="0">
    <fb>45707</fb>
    <v>1</v>
  </rv>
  <rv s="0">
    <fb>244.87</fb>
    <v>0</v>
  </rv>
  <rv s="0">
    <fb>45708</fb>
    <v>1</v>
  </rv>
  <rv s="0">
    <fb>245.83</fb>
    <v>0</v>
  </rv>
  <rv s="0">
    <fb>45709</fb>
    <v>1</v>
  </rv>
  <rv s="0">
    <fb>245.55</fb>
    <v>0</v>
  </rv>
  <rv s="0">
    <fb>45712</fb>
    <v>1</v>
  </rv>
  <rv s="0">
    <fb>247.1</fb>
    <v>0</v>
  </rv>
  <rv s="0">
    <fb>45713</fb>
    <v>1</v>
  </rv>
  <rv s="0">
    <fb>247.04</fb>
    <v>0</v>
  </rv>
  <rv s="0">
    <fb>45714</fb>
    <v>1</v>
  </rv>
  <rv s="0">
    <fb>240.36</fb>
    <v>0</v>
  </rv>
  <rv s="0">
    <fb>45715</fb>
    <v>1</v>
  </rv>
  <rv s="0">
    <fb>237.3</fb>
    <v>0</v>
  </rv>
  <rv s="0">
    <fb>45716</fb>
    <v>1</v>
  </rv>
  <rv s="0">
    <fb>241.84</fb>
    <v>0</v>
  </rv>
  <rv s="0">
    <fb>45719</fb>
    <v>1</v>
  </rv>
  <rv s="0">
    <fb>238.03</fb>
    <v>0</v>
  </rv>
  <rv s="0">
    <fb>45720</fb>
    <v>1</v>
  </rv>
  <rv s="0">
    <fb>235.93</fb>
    <v>0</v>
  </rv>
  <rv s="0">
    <fb>45721</fb>
    <v>1</v>
  </rv>
  <rv s="0">
    <fb>235.74</fb>
    <v>0</v>
  </rv>
  <rv s="0">
    <fb>45722</fb>
    <v>1</v>
  </rv>
  <rv s="0">
    <fb>235.33</fb>
    <v>0</v>
  </rv>
  <rv s="0">
    <fb>45723</fb>
    <v>1</v>
  </rv>
  <rv s="0">
    <fb>239.07</fb>
    <v>0</v>
  </rv>
  <rv s="0">
    <fb>45726</fb>
    <v>1</v>
  </rv>
  <rv s="0">
    <fb>227.48</fb>
    <v>0</v>
  </rv>
  <rv s="0">
    <fb>45727</fb>
    <v>1</v>
  </rv>
  <rv s="0">
    <fb>220.84</fb>
    <v>0</v>
  </rv>
  <rv s="0">
    <fb>45728</fb>
    <v>1</v>
  </rv>
  <rv s="0">
    <fb>216.98</fb>
    <v>0</v>
  </rv>
  <rv s="0">
    <fb>45729</fb>
    <v>1</v>
  </rv>
  <rv s="0">
    <fb>209.68</fb>
    <v>0</v>
  </rv>
  <rv s="0">
    <fb>45730</fb>
    <v>1</v>
  </rv>
  <rv s="0">
    <fb>213.49</fb>
    <v>0</v>
  </rv>
  <rv s="0">
    <fb>45733</fb>
    <v>1</v>
  </rv>
  <rv s="0">
    <fb>214</fb>
    <v>0</v>
  </rv>
  <rv s="0">
    <fb>45734</fb>
    <v>1</v>
  </rv>
  <rv s="0">
    <fb>212.69</fb>
    <v>0</v>
  </rv>
  <rv s="0">
    <fb>45735</fb>
    <v>1</v>
  </rv>
  <rv s="0">
    <fb>215.24</fb>
    <v>0</v>
  </rv>
  <rv s="0">
    <fb>45736</fb>
    <v>1</v>
  </rv>
  <rv s="0">
    <fb>214.1</fb>
    <v>0</v>
  </rv>
  <rv s="0">
    <fb>45737</fb>
    <v>1</v>
  </rv>
  <rv s="0">
    <fb>218.27</fb>
    <v>0</v>
  </rv>
  <rv s="0">
    <fb>45740</fb>
    <v>1</v>
  </rv>
  <rv s="0">
    <fb>220.73</fb>
    <v>0</v>
  </rv>
  <rv s="0">
    <fb>45741</fb>
    <v>1</v>
  </rv>
  <rv s="0">
    <fb>223.75</fb>
    <v>0</v>
  </rv>
  <rv s="0">
    <fb>45742</fb>
    <v>1</v>
  </rv>
  <rv s="0">
    <fb>221.53</fb>
    <v>0</v>
  </rv>
  <rv s="0">
    <fb>45743</fb>
    <v>1</v>
  </rv>
  <rv s="0">
    <fb>223.85</fb>
    <v>0</v>
  </rv>
  <rv s="0">
    <fb>45744</fb>
    <v>1</v>
  </rv>
  <rv s="0">
    <fb>217.9</fb>
    <v>0</v>
  </rv>
  <rv s="0">
    <fb>45747</fb>
    <v>1</v>
  </rv>
  <rv s="0">
    <fb>222.13</fb>
    <v>0</v>
  </rv>
  <rv s="0">
    <fb>45748</fb>
    <v>1</v>
  </rv>
  <rv s="0">
    <fb>223.19</fb>
    <v>0</v>
  </rv>
  <rv s="0">
    <fb>45749</fb>
    <v>1</v>
  </rv>
  <rv s="0">
    <fb>223.89</fb>
    <v>0</v>
  </rv>
  <rv s="0">
    <fb>45750</fb>
    <v>1</v>
  </rv>
  <rv s="0">
    <fb>203.19</fb>
    <v>0</v>
  </rv>
  <rv s="0">
    <fb>45751</fb>
    <v>1</v>
  </rv>
  <rv s="0">
    <fb>188.38</fb>
    <v>0</v>
  </rv>
  <rv s="0">
    <fb>45754</fb>
    <v>1</v>
  </rv>
  <rv s="0">
    <fb>181.46</fb>
    <v>0</v>
  </rv>
  <rv s="0">
    <fb>45755</fb>
    <v>1</v>
  </rv>
  <rv s="0">
    <fb>172.42</fb>
    <v>0</v>
  </rv>
  <rv s="0">
    <fb>45756</fb>
    <v>1</v>
  </rv>
  <rv s="0">
    <fb>198.85</fb>
    <v>0</v>
  </rv>
  <rv s="0">
    <fb>45757</fb>
    <v>1</v>
  </rv>
  <rv s="0">
    <fb>190.42</fb>
    <v>0</v>
  </rv>
  <rv s="0">
    <fb>45758</fb>
    <v>1</v>
  </rv>
  <rv s="0">
    <fb>198.15</fb>
    <v>0</v>
  </rv>
  <rv s="0">
    <fb>45761</fb>
    <v>1</v>
  </rv>
  <rv s="0">
    <fb>202.52</fb>
    <v>0</v>
  </rv>
  <rv s="0">
    <fb>45762</fb>
    <v>1</v>
  </rv>
  <rv s="0">
    <fb>202.14</fb>
    <v>0</v>
  </rv>
  <rv s="0">
    <fb>45763</fb>
    <v>1</v>
  </rv>
  <rv s="0">
    <fb>194.27</fb>
    <v>0</v>
  </rv>
  <rv s="0">
    <fb>45764</fb>
    <v>1</v>
  </rv>
  <rv s="0">
    <fb>196.98</fb>
    <v>0</v>
  </rv>
  <rv s="0">
    <fb>45768</fb>
    <v>1</v>
  </rv>
  <rv s="0">
    <fb>193.16</fb>
    <v>0</v>
  </rv>
  <rv s="0">
    <fb>45769</fb>
    <v>1</v>
  </rv>
  <rv s="0">
    <fb>199.74</fb>
    <v>0</v>
  </rv>
  <rv s="0">
    <fb>45770</fb>
    <v>1</v>
  </rv>
  <rv s="0">
    <fb>204.6</fb>
    <v>0</v>
  </rv>
  <rv s="0">
    <fb>45771</fb>
    <v>1</v>
  </rv>
  <rv s="0">
    <fb>208.37</fb>
    <v>0</v>
  </rv>
  <rv s="0">
    <fb>45772</fb>
    <v>1</v>
  </rv>
  <rv s="0">
    <fb>209.28</fb>
    <v>0</v>
  </rv>
  <rv s="0">
    <fb>45775</fb>
    <v>1</v>
  </rv>
  <rv s="0">
    <fb>210.14</fb>
    <v>0</v>
  </rv>
  <rv s="0">
    <fb>45776</fb>
    <v>1</v>
  </rv>
  <rv s="0">
    <fb>211.21</fb>
    <v>0</v>
  </rv>
  <rv s="0">
    <fb>45777</fb>
    <v>1</v>
  </rv>
  <rv s="0">
    <fb>212.5</fb>
    <v>0</v>
  </rv>
  <rv s="0">
    <fb>45778</fb>
    <v>1</v>
  </rv>
  <rv s="0">
    <fb>213.32</fb>
    <v>0</v>
  </rv>
  <rv s="0">
    <fb>45779</fb>
    <v>1</v>
  </rv>
  <rv s="0">
    <fb>205.35</fb>
    <v>0</v>
  </rv>
  <rv s="0">
    <fb>45782</fb>
    <v>1</v>
  </rv>
  <rv s="0">
    <fb>198.89</fb>
    <v>0</v>
  </rv>
  <rv s="0">
    <fb>45783</fb>
    <v>1</v>
  </rv>
  <rv s="0">
    <fb>198.51</fb>
    <v>0</v>
  </rv>
  <rv s="0">
    <fb>45784</fb>
    <v>1</v>
  </rv>
  <rv s="0">
    <fb>196.25</fb>
    <v>0</v>
  </rv>
  <rv s="0">
    <fb>45785</fb>
    <v>1</v>
  </rv>
  <rv s="0">
    <fb>197.49</fb>
    <v>0</v>
  </rv>
  <rv s="0">
    <fb>45786</fb>
    <v>1</v>
  </rv>
  <rv s="0">
    <fb>198.53</fb>
    <v>0</v>
  </rv>
  <rv s="0">
    <fb>45789</fb>
    <v>1</v>
  </rv>
  <rv s="0">
    <fb>210.79</fb>
    <v>0</v>
  </rv>
  <rv s="0">
    <fb>45790</fb>
    <v>1</v>
  </rv>
  <rv s="0">
    <fb>212.93</fb>
    <v>0</v>
  </rv>
  <rv s="0">
    <fb>45791</fb>
    <v>1</v>
  </rv>
  <rv s="0">
    <fb>212.33</fb>
    <v>0</v>
  </rv>
  <rv s="0">
    <fb>45792</fb>
    <v>1</v>
  </rv>
  <rv s="0">
    <fb>211.45</fb>
    <v>0</v>
  </rv>
  <rv s="0">
    <fb>45793</fb>
    <v>1</v>
  </rv>
  <rv s="0">
    <fb>211.26</fb>
    <v>0</v>
  </rv>
  <rv s="0">
    <fb>45796</fb>
    <v>1</v>
  </rv>
  <rv s="0">
    <fb>208.78</fb>
    <v>0</v>
  </rv>
  <rv s="0">
    <fb>45797</fb>
    <v>1</v>
  </rv>
  <rv s="0">
    <fb>206.86</fb>
    <v>0</v>
  </rv>
  <rv s="0">
    <fb>45798</fb>
    <v>1</v>
  </rv>
  <rv s="0">
    <fb>202.09</fb>
    <v>0</v>
  </rv>
  <rv s="0">
    <fb>45799</fb>
    <v>1</v>
  </rv>
  <rv s="0">
    <fb>201.36</fb>
    <v>0</v>
  </rv>
  <rv s="0">
    <fb>45800</fb>
    <v>1</v>
  </rv>
  <rv s="0">
    <fb>195.27</fb>
    <v>0</v>
  </rv>
  <rv s="0">
    <fb>45804</fb>
    <v>1</v>
  </rv>
  <rv s="0">
    <fb>200.21</fb>
    <v>0</v>
  </rv>
  <rv s="0">
    <fb>45805</fb>
    <v>1</v>
  </rv>
  <rv s="0">
    <fb>200.42</fb>
    <v>0</v>
  </rv>
  <rv s="0">
    <fb>45806</fb>
    <v>1</v>
  </rv>
  <rv s="0">
    <fb>199.95</fb>
    <v>0</v>
  </rv>
  <rv s="0">
    <fb>45807</fb>
    <v>1</v>
  </rv>
  <rv s="0">
    <fb>200.85</fb>
    <v>0</v>
  </rv>
  <rv s="0">
    <fb>185.64</fb>
    <v>0</v>
  </rv>
  <rv s="0">
    <fb>45294</fb>
    <v>1</v>
  </rv>
  <rv s="0">
    <fb>184.25</fb>
    <v>0</v>
  </rv>
  <rv s="0">
    <fb>45295</fb>
    <v>1</v>
  </rv>
  <rv s="0">
    <fb>181.91</fb>
    <v>0</v>
  </rv>
  <rv s="0">
    <fb>45296</fb>
    <v>1</v>
  </rv>
  <rv s="0">
    <fb>181.18</fb>
    <v>0</v>
  </rv>
  <rv s="0">
    <fb>45299</fb>
    <v>1</v>
  </rv>
  <rv s="0">
    <fb>185.56</fb>
    <v>0</v>
  </rv>
  <rv s="0">
    <fb>45300</fb>
    <v>1</v>
  </rv>
  <rv s="0">
    <fb>185.14</fb>
    <v>0</v>
  </rv>
  <rv s="0">
    <fb>45301</fb>
    <v>1</v>
  </rv>
  <rv s="0">
    <fb>186.19</fb>
    <v>0</v>
  </rv>
  <rv s="0">
    <fb>45302</fb>
    <v>1</v>
  </rv>
  <rv s="0">
    <fb>185.59</fb>
    <v>0</v>
  </rv>
  <rv s="0">
    <fb>45303</fb>
    <v>1</v>
  </rv>
  <rv s="0">
    <fb>185.92</fb>
    <v>0</v>
  </rv>
  <rv s="0">
    <fb>45307</fb>
    <v>1</v>
  </rv>
  <rv s="0">
    <fb>183.63</fb>
    <v>0</v>
  </rv>
  <rv s="0">
    <fb>45308</fb>
    <v>1</v>
  </rv>
  <rv s="0">
    <fb>182.68</fb>
    <v>0</v>
  </rv>
  <rv s="0">
    <fb>45309</fb>
    <v>1</v>
  </rv>
  <rv s="0">
    <fb>188.63</fb>
    <v>0</v>
  </rv>
  <rv s="0">
    <fb>45310</fb>
    <v>1</v>
  </rv>
  <rv s="0">
    <fb>191.56</fb>
    <v>0</v>
  </rv>
  <rv s="0">
    <fb>45313</fb>
    <v>1</v>
  </rv>
  <rv s="0">
    <fb>193.89</fb>
    <v>0</v>
  </rv>
  <rv s="0">
    <fb>45314</fb>
    <v>1</v>
  </rv>
  <rv s="0">
    <fb>195.18</fb>
    <v>0</v>
  </rv>
  <rv s="0">
    <fb>45315</fb>
    <v>1</v>
  </rv>
  <rv s="0">
    <fb>194.5</fb>
    <v>0</v>
  </rv>
  <rv s="0">
    <fb>45316</fb>
    <v>1</v>
  </rv>
  <rv s="0">
    <fb>194.17</fb>
    <v>0</v>
  </rv>
  <rv s="0">
    <fb>45317</fb>
    <v>1</v>
  </rv>
  <rv s="0">
    <fb>192.42</fb>
    <v>0</v>
  </rv>
  <rv s="0">
    <fb>45320</fb>
    <v>1</v>
  </rv>
  <rv s="0">
    <fb>191.73</fb>
    <v>0</v>
  </rv>
  <rv s="0">
    <fb>45321</fb>
    <v>1</v>
  </rv>
  <rv s="0">
    <fb>188.04</fb>
    <v>0</v>
  </rv>
  <rv s="0">
    <fb>45322</fb>
    <v>1</v>
  </rv>
  <rv s="0">
    <fb>184.4</fb>
    <v>0</v>
  </rv>
  <rv s="0">
    <fb>45323</fb>
    <v>1</v>
  </rv>
  <rv s="0">
    <fb>186.86</fb>
    <v>0</v>
  </rv>
  <rv s="0">
    <fb>45324</fb>
    <v>1</v>
  </rv>
  <rv s="0">
    <fb>185.85</fb>
    <v>0</v>
  </rv>
  <rv s="0">
    <fb>45327</fb>
    <v>1</v>
  </rv>
  <rv s="0">
    <fb>187.68</fb>
    <v>0</v>
  </rv>
  <rv s="0">
    <fb>45328</fb>
    <v>1</v>
  </rv>
  <rv s="0">
    <fb>189.3</fb>
    <v>0</v>
  </rv>
  <rv s="0">
    <fb>45329</fb>
    <v>1</v>
  </rv>
  <rv s="0">
    <fb>189.41</fb>
    <v>0</v>
  </rv>
  <rv s="0">
    <fb>45330</fb>
    <v>1</v>
  </rv>
  <rv s="0">
    <fb>188.32</fb>
    <v>0</v>
  </rv>
  <rv s="0">
    <fb>45331</fb>
    <v>1</v>
  </rv>
  <rv s="0">
    <fb>188.85</fb>
    <v>0</v>
  </rv>
  <rv s="0">
    <fb>45334</fb>
    <v>1</v>
  </rv>
  <rv s="0">
    <fb>187.15</fb>
    <v>0</v>
  </rv>
  <rv s="0">
    <fb>45335</fb>
    <v>1</v>
  </rv>
  <rv s="0">
    <fb>185.04</fb>
    <v>0</v>
  </rv>
  <rv s="0">
    <fb>45336</fb>
    <v>1</v>
  </rv>
  <rv s="0">
    <fb>184.15</fb>
    <v>0</v>
  </rv>
  <rv s="0">
    <fb>45337</fb>
    <v>1</v>
  </rv>
  <rv s="0">
    <fb>183.86</fb>
    <v>0</v>
  </rv>
  <rv s="0">
    <fb>45338</fb>
    <v>1</v>
  </rv>
  <rv s="0">
    <fb>182.31</fb>
    <v>0</v>
  </rv>
  <rv s="0">
    <fb>45342</fb>
    <v>1</v>
  </rv>
  <rv s="0">
    <fb>181.56</fb>
    <v>0</v>
  </rv>
  <rv s="0">
    <fb>45343</fb>
    <v>1</v>
  </rv>
  <rv s="0">
    <fb>182.32</fb>
    <v>0</v>
  </rv>
  <rv s="0">
    <fb>45344</fb>
    <v>1</v>
  </rv>
  <rv s="0">
    <fb>184.37</fb>
    <v>0</v>
  </rv>
  <rv s="0">
    <fb>45345</fb>
    <v>1</v>
  </rv>
  <rv s="0">
    <fb>182.52</fb>
    <v>0</v>
  </rv>
  <rv s="0">
    <fb>45348</fb>
    <v>1</v>
  </rv>
  <rv s="0">
    <fb>181.16</fb>
    <v>0</v>
  </rv>
  <rv s="0">
    <fb>45349</fb>
    <v>1</v>
  </rv>
  <rv s="0">
    <fb>182.63</fb>
    <v>0</v>
  </rv>
  <rv s="0">
    <fb>45350</fb>
    <v>1</v>
  </rv>
  <rv s="0">
    <fb>181.42</fb>
    <v>0</v>
  </rv>
  <rv s="0">
    <fb>45351</fb>
    <v>1</v>
  </rv>
  <rv s="0">
    <fb>180.75</fb>
    <v>0</v>
  </rv>
  <rv s="0">
    <fb>45352</fb>
    <v>1</v>
  </rv>
  <rv s="0">
    <fb>179.66</fb>
    <v>0</v>
  </rv>
  <rv s="0">
    <fb>45355</fb>
    <v>1</v>
  </rv>
  <rv s="0">
    <fb>175.1</fb>
    <v>0</v>
  </rv>
  <rv s="0">
    <fb>45356</fb>
    <v>1</v>
  </rv>
  <rv s="0">
    <fb>170.12</fb>
    <v>0</v>
  </rv>
  <rv s="0">
    <fb>45357</fb>
    <v>1</v>
  </rv>
  <rv s="0">
    <fb>169.12</fb>
    <v>0</v>
  </rv>
  <rv s="0">
    <fb>45358</fb>
    <v>1</v>
  </rv>
  <rv s="0">
    <fb>169</fb>
    <v>0</v>
  </rv>
  <rv s="0">
    <fb>45359</fb>
    <v>1</v>
  </rv>
  <rv s="0">
    <fb>170.73</fb>
    <v>0</v>
  </rv>
  <rv s="0">
    <fb>45362</fb>
    <v>1</v>
  </rv>
  <rv s="0">
    <fb>172.75</fb>
    <v>0</v>
  </rv>
  <rv s="0">
    <fb>45363</fb>
    <v>1</v>
  </rv>
  <rv s="0">
    <fb>173.23</fb>
    <v>0</v>
  </rv>
  <rv s="0">
    <fb>45364</fb>
    <v>1</v>
  </rv>
  <rv s="0">
    <fb>171.13</fb>
    <v>0</v>
  </rv>
  <rv s="0">
    <fb>45365</fb>
    <v>1</v>
  </rv>
  <rv s="0">
    <fb>173</fb>
    <v>0</v>
  </rv>
  <rv s="0">
    <fb>45366</fb>
    <v>1</v>
  </rv>
  <rv s="0">
    <fb>172.62</fb>
    <v>0</v>
  </rv>
  <rv s="0">
    <fb>45369</fb>
    <v>1</v>
  </rv>
  <rv s="0">
    <fb>173.72</fb>
    <v>0</v>
  </rv>
  <rv s="0">
    <fb>45370</fb>
    <v>1</v>
  </rv>
  <rv s="0">
    <fb>176.08</fb>
    <v>0</v>
  </rv>
  <rv s="0">
    <fb>45371</fb>
    <v>1</v>
  </rv>
  <rv s="0">
    <fb>178.67</fb>
    <v>0</v>
  </rv>
  <rv s="0">
    <fb>45372</fb>
    <v>1</v>
  </rv>
  <rv s="0">
    <fb>171.37</fb>
    <v>0</v>
  </rv>
  <rv s="0">
    <fb>45373</fb>
    <v>1</v>
  </rv>
  <rv s="0">
    <fb>172.28</fb>
    <v>0</v>
  </rv>
  <rv s="0">
    <fb>45376</fb>
    <v>1</v>
  </rv>
  <rv s="0">
    <fb>170.85</fb>
    <v>0</v>
  </rv>
  <rv s="0">
    <fb>45377</fb>
    <v>1</v>
  </rv>
  <rv s="0">
    <fb>169.71</fb>
    <v>0</v>
  </rv>
  <rv s="0">
    <fb>45378</fb>
    <v>1</v>
  </rv>
  <rv s="0">
    <fb>173.31</fb>
    <v>0</v>
  </rv>
  <rv s="0">
    <fb>45379</fb>
    <v>1</v>
  </rv>
  <rv s="0">
    <fb>171.48</fb>
    <v>0</v>
  </rv>
  <rv s="0">
    <fb>45383</fb>
    <v>1</v>
  </rv>
  <rv s="0">
    <fb>170.03</fb>
    <v>0</v>
  </rv>
  <rv s="0">
    <fb>45384</fb>
    <v>1</v>
  </rv>
  <rv s="0">
    <fb>168.84</fb>
    <v>0</v>
  </rv>
  <rv s="0">
    <fb>45385</fb>
    <v>1</v>
  </rv>
  <rv s="0">
    <fb>169.65</fb>
    <v>0</v>
  </rv>
  <rv s="0">
    <fb>45386</fb>
    <v>1</v>
  </rv>
  <rv s="0">
    <fb>168.82</fb>
    <v>0</v>
  </rv>
  <rv s="0">
    <fb>45387</fb>
    <v>1</v>
  </rv>
  <rv s="0">
    <fb>169.58</fb>
    <v>0</v>
  </rv>
  <rv s="0">
    <fb>45390</fb>
    <v>1</v>
  </rv>
  <rv s="0">
    <fb>168.45</fb>
    <v>0</v>
  </rv>
  <rv s="0">
    <fb>45391</fb>
    <v>1</v>
  </rv>
  <rv s="0">
    <fb>169.67</fb>
    <v>0</v>
  </rv>
  <rv s="0">
    <fb>45392</fb>
    <v>1</v>
  </rv>
  <rv s="0">
    <fb>167.78</fb>
    <v>0</v>
  </rv>
  <rv s="0">
    <fb>45393</fb>
    <v>1</v>
  </rv>
  <rv s="0">
    <fb>175.04</fb>
    <v>0</v>
  </rv>
  <rv s="0">
    <fb>45394</fb>
    <v>1</v>
  </rv>
  <rv s="0">
    <fb>176.55</fb>
    <v>0</v>
  </rv>
  <rv s="0">
    <fb>45397</fb>
    <v>1</v>
  </rv>
  <rv s="0">
    <fb>172.69</fb>
    <v>0</v>
  </rv>
  <rv s="0">
    <fb>45398</fb>
    <v>1</v>
  </rv>
  <rv s="0">
    <fb>169.38</fb>
    <v>0</v>
  </rv>
  <rv s="0">
    <fb>45399</fb>
    <v>1</v>
  </rv>
  <rv s="0">
    <fb>168</fb>
    <v>0</v>
  </rv>
  <rv s="0">
    <fb>45400</fb>
    <v>1</v>
  </rv>
  <rv s="0">
    <fb>167.04</fb>
    <v>0</v>
  </rv>
  <rv s="0">
    <fb>45401</fb>
    <v>1</v>
  </rv>
  <rv s="0">
    <fb>165</fb>
    <v>0</v>
  </rv>
  <rv s="0">
    <fb>45404</fb>
    <v>1</v>
  </rv>
  <rv s="0">
    <fb>165.84</fb>
    <v>0</v>
  </rv>
  <rv s="0">
    <fb>45405</fb>
    <v>1</v>
  </rv>
  <rv s="0">
    <fb>166.9</fb>
    <v>0</v>
  </rv>
  <rv s="0">
    <fb>45406</fb>
    <v>1</v>
  </rv>
  <rv s="0">
    <fb>169.02</fb>
    <v>0</v>
  </rv>
  <rv s="0">
    <fb>45407</fb>
    <v>1</v>
  </rv>
  <rv s="0">
    <fb>169.89</fb>
    <v>0</v>
  </rv>
  <rv s="0">
    <fb>45408</fb>
    <v>1</v>
  </rv>
  <rv s="0">
    <fb>169.3</fb>
    <v>0</v>
  </rv>
  <rv s="0">
    <fb>45411</fb>
    <v>1</v>
  </rv>
  <rv s="0">
    <fb>173.5</fb>
    <v>0</v>
  </rv>
  <rv s="0">
    <fb>45412</fb>
    <v>1</v>
  </rv>
  <rv s="0">
    <fb>170.33</fb>
    <v>0</v>
  </rv>
  <rv s="0">
    <fb>45413</fb>
    <v>1</v>
  </rv>
  <rv s="0">
    <fb>45414</fb>
    <v>1</v>
  </rv>
  <rv s="0">
    <fb>173.03</fb>
    <v>0</v>
  </rv>
  <rv s="0">
    <fb>45415</fb>
    <v>1</v>
  </rv>
  <rv s="0">
    <fb>183.38</fb>
    <v>0</v>
  </rv>
  <rv s="0">
    <fb>45418</fb>
    <v>1</v>
  </rv>
  <rv s="0">
    <fb>181.71</fb>
    <v>0</v>
  </rv>
  <rv s="0">
    <fb>45419</fb>
    <v>1</v>
  </rv>
  <rv s="0">
    <fb>182.4</fb>
    <v>0</v>
  </rv>
  <rv s="0">
    <fb>45420</fb>
    <v>1</v>
  </rv>
  <rv s="0">
    <fb>182.74</fb>
    <v>0</v>
  </rv>
  <rv s="0">
    <fb>45421</fb>
    <v>1</v>
  </rv>
  <rv s="0">
    <fb>184.57</fb>
    <v>0</v>
  </rv>
  <rv s="0">
    <fb>45422</fb>
    <v>1</v>
  </rv>
  <rv s="0">
    <fb>183.05</fb>
    <v>0</v>
  </rv>
  <rv s="0">
    <fb>45425</fb>
    <v>1</v>
  </rv>
  <rv s="0">
    <fb>186.28</fb>
    <v>0</v>
  </rv>
  <rv s="0">
    <fb>45426</fb>
    <v>1</v>
  </rv>
  <rv s="0">
    <fb>187.43</fb>
    <v>0</v>
  </rv>
  <rv s="0">
    <fb>45427</fb>
    <v>1</v>
  </rv>
  <rv s="0">
    <fb>189.72</fb>
    <v>0</v>
  </rv>
  <rv s="0">
    <fb>45428</fb>
    <v>1</v>
  </rv>
  <rv s="0">
    <fb>189.84</fb>
    <v>0</v>
  </rv>
  <rv s="0">
    <fb>45429</fb>
    <v>1</v>
  </rv>
  <rv s="0">
    <fb>189.87</fb>
    <v>0</v>
  </rv>
  <rv s="0">
    <fb>45432</fb>
    <v>1</v>
  </rv>
  <rv s="0">
    <fb>191.04</fb>
    <v>0</v>
  </rv>
  <rv s="0">
    <fb>45433</fb>
    <v>1</v>
  </rv>
  <rv s="0">
    <fb>192.35</fb>
    <v>0</v>
  </rv>
  <rv s="0">
    <fb>45434</fb>
    <v>1</v>
  </rv>
  <rv s="0">
    <fb>190.9</fb>
    <v>0</v>
  </rv>
  <rv s="0">
    <fb>45435</fb>
    <v>1</v>
  </rv>
  <rv s="0">
    <fb>186.88</fb>
    <v>0</v>
  </rv>
  <rv s="0">
    <fb>45436</fb>
    <v>1</v>
  </rv>
  <rv s="0">
    <fb>189.98</fb>
    <v>0</v>
  </rv>
  <rv s="0">
    <fb>45440</fb>
    <v>1</v>
  </rv>
  <rv s="0">
    <fb>189.99</fb>
    <v>0</v>
  </rv>
  <rv s="0">
    <fb>45441</fb>
    <v>1</v>
  </rv>
  <rv s="0">
    <fb>190.29</fb>
    <v>0</v>
  </rv>
  <rv s="0">
    <fb>45442</fb>
    <v>1</v>
  </rv>
  <rv s="0">
    <fb>191.29</fb>
    <v>0</v>
  </rv>
  <rv s="0">
    <fb>45443</fb>
    <v>1</v>
  </rv>
  <rv s="0">
    <fb>192.25</fb>
    <v>0</v>
  </rv>
  <rv s="0">
    <fb>45446</fb>
    <v>1</v>
  </rv>
  <rv s="0">
    <fb>194.03</fb>
    <v>0</v>
  </rv>
  <rv s="0">
    <fb>45447</fb>
    <v>1</v>
  </rv>
  <rv s="0">
    <fb>194.35</fb>
    <v>0</v>
  </rv>
  <rv s="0">
    <fb>45448</fb>
    <v>1</v>
  </rv>
  <rv s="0">
    <fb>195.87</fb>
    <v>0</v>
  </rv>
  <rv s="0">
    <fb>45449</fb>
    <v>1</v>
  </rv>
  <rv s="0">
    <fb>194.48</fb>
    <v>0</v>
  </rv>
  <rv s="0">
    <fb>45450</fb>
    <v>1</v>
  </rv>
  <rv s="0">
    <fb>196.89</fb>
    <v>0</v>
  </rv>
  <rv s="0">
    <fb>45453</fb>
    <v>1</v>
  </rv>
  <rv s="0">
    <fb>193.12</fb>
    <v>0</v>
  </rv>
  <rv s="0">
    <fb>45454</fb>
    <v>1</v>
  </rv>
  <rv s="0">
    <fb>207.15</fb>
    <v>0</v>
  </rv>
  <rv s="0">
    <fb>45455</fb>
    <v>1</v>
  </rv>
  <rv s="0">
    <fb>213.07</fb>
    <v>0</v>
  </rv>
  <rv s="0">
    <fb>45456</fb>
    <v>1</v>
  </rv>
  <rv s="0">
    <fb>214.24</fb>
    <v>0</v>
  </rv>
  <rv s="0">
    <fb>45457</fb>
    <v>1</v>
  </rv>
  <rv s="0">
    <fb>212.49</fb>
    <v>0</v>
  </rv>
  <rv s="0">
    <fb>45460</fb>
    <v>1</v>
  </rv>
  <rv s="0">
    <fb>216.67</fb>
    <v>0</v>
  </rv>
  <rv s="0">
    <fb>45461</fb>
    <v>1</v>
  </rv>
  <rv s="0">
    <fb>214.29</fb>
    <v>0</v>
  </rv>
  <rv s="0">
    <fb>45463</fb>
    <v>1</v>
  </rv>
  <rv s="0">
    <fb>45464</fb>
    <v>1</v>
  </rv>
  <rv s="0">
    <fb>207.49</fb>
    <v>0</v>
  </rv>
  <rv s="0">
    <fb>45467</fb>
    <v>1</v>
  </rv>
  <rv s="0">
    <fb>208.14</fb>
    <v>0</v>
  </rv>
  <rv s="0">
    <fb>45468</fb>
    <v>1</v>
  </rv>
  <rv s="0">
    <fb>209.07</fb>
    <v>0</v>
  </rv>
  <rv s="0">
    <fb>45469</fb>
    <v>1</v>
  </rv>
  <rv s="0">
    <fb>213.25</fb>
    <v>0</v>
  </rv>
  <rv s="0">
    <fb>45470</fb>
    <v>1</v>
  </rv>
  <rv s="0">
    <fb>45471</fb>
    <v>1</v>
  </rv>
  <rv s="0">
    <fb>210.62</fb>
    <v>0</v>
  </rv>
  <rv s="0">
    <fb>45474</fb>
    <v>1</v>
  </rv>
  <rv s="0">
    <fb>216.75</fb>
    <v>0</v>
  </rv>
  <rv s="0">
    <fb>45475</fb>
    <v>1</v>
  </rv>
  <rv s="0">
    <fb>220.27</fb>
    <v>0</v>
  </rv>
  <rv s="0">
    <fb>45476</fb>
    <v>1</v>
  </rv>
  <rv s="0">
    <fb>221.55</fb>
    <v>0</v>
  </rv>
  <rv s="0">
    <fb>45478</fb>
    <v>1</v>
  </rv>
  <rv s="0">
    <fb>226.34</fb>
    <v>0</v>
  </rv>
  <rv s="0">
    <fb>45481</fb>
    <v>1</v>
  </rv>
  <rv s="0">
    <fb>227.82</fb>
    <v>0</v>
  </rv>
  <rv s="0">
    <fb>45482</fb>
    <v>1</v>
  </rv>
  <rv s="0">
    <fb>228.68</fb>
    <v>0</v>
  </rv>
  <rv s="0">
    <fb>45483</fb>
    <v>1</v>
  </rv>
  <rv s="0">
    <fb>232.98</fb>
    <v>0</v>
  </rv>
  <rv s="0">
    <fb>45484</fb>
    <v>1</v>
  </rv>
  <rv s="0">
    <fb>227.57</fb>
    <v>0</v>
  </rv>
  <rv s="0">
    <fb>45485</fb>
    <v>1</v>
  </rv>
  <rv s="0">
    <fb>230.54</fb>
    <v>0</v>
  </rv>
  <rv s="0">
    <fb>45488</fb>
    <v>1</v>
  </rv>
  <rv s="0">
    <fb>45489</fb>
    <v>1</v>
  </rv>
  <rv s="0">
    <fb>234.82</fb>
    <v>0</v>
  </rv>
  <rv s="0">
    <fb>45490</fb>
    <v>1</v>
  </rv>
  <rv s="0">
    <fb>228.88</fb>
    <v>0</v>
  </rv>
  <rv s="0">
    <fb>45491</fb>
    <v>1</v>
  </rv>
  <rv s="0">
    <fb>224.18</fb>
    <v>0</v>
  </rv>
  <rv s="0">
    <fb>45492</fb>
    <v>1</v>
  </rv>
  <rv s="0">
    <fb>224.31</fb>
    <v>0</v>
  </rv>
  <rv s="0">
    <fb>45495</fb>
    <v>1</v>
  </rv>
  <rv s="0">
    <fb>223.96</fb>
    <v>0</v>
  </rv>
  <rv s="0">
    <fb>45496</fb>
    <v>1</v>
  </rv>
  <rv s="0">
    <fb>225.01</fb>
    <v>0</v>
  </rv>
  <rv s="0">
    <fb>45497</fb>
    <v>1</v>
  </rv>
  <rv s="0">
    <fb>218.54</fb>
    <v>0</v>
  </rv>
  <rv s="0">
    <fb>45498</fb>
    <v>1</v>
  </rv>
  <rv s="0">
    <fb>217.49</fb>
    <v>0</v>
  </rv>
  <rv s="0">
    <fb>45499</fb>
    <v>1</v>
  </rv>
  <rv s="0">
    <fb>217.96</fb>
    <v>0</v>
  </rv>
  <rv s="0">
    <fb>45502</fb>
    <v>1</v>
  </rv>
  <rv s="0">
    <fb>218.24</fb>
    <v>0</v>
  </rv>
  <rv s="0">
    <fb>45503</fb>
    <v>1</v>
  </rv>
  <rv s="0">
    <fb>218.8</fb>
    <v>0</v>
  </rv>
  <rv s="0">
    <fb>45504</fb>
    <v>1</v>
  </rv>
  <rv s="0">
    <fb>222.08</fb>
    <v>0</v>
  </rv>
  <rv s="0">
    <fb>45505</fb>
    <v>1</v>
  </rv>
  <rv s="0">
    <fb>218.36</fb>
    <v>0</v>
  </rv>
  <rv s="0">
    <fb>45506</fb>
    <v>1</v>
  </rv>
  <rv s="0">
    <fb>219.86</fb>
    <v>0</v>
  </rv>
  <rv s="0">
    <fb>45509</fb>
    <v>1</v>
  </rv>
  <rv s="0">
    <fb>209.27</fb>
    <v>0</v>
  </rv>
  <rv s="0">
    <fb>45510</fb>
    <v>1</v>
  </rv>
  <rv s="0">
    <fb>207.23</fb>
    <v>0</v>
  </rv>
  <rv s="0">
    <fb>45511</fb>
    <v>1</v>
  </rv>
  <rv s="0">
    <fb>209.82</fb>
    <v>0</v>
  </rv>
  <rv s="0">
    <fb>45512</fb>
    <v>1</v>
  </rv>
  <rv s="0">
    <fb>213.31</fb>
    <v>0</v>
  </rv>
  <rv s="0">
    <fb>45513</fb>
    <v>1</v>
  </rv>
  <rv s="0">
    <fb>216.24</fb>
    <v>0</v>
  </rv>
  <rv s="0">
    <fb>45516</fb>
    <v>1</v>
  </rv>
  <rv s="0">
    <fb>217.53</fb>
    <v>0</v>
  </rv>
  <rv s="0">
    <fb>45517</fb>
    <v>1</v>
  </rv>
  <rv s="0">
    <fb>221.27</fb>
    <v>0</v>
  </rv>
  <rv s="0">
    <fb>45518</fb>
    <v>1</v>
  </rv>
  <rv s="0">
    <fb>221.72</fb>
    <v>0</v>
  </rv>
  <rv s="0">
    <fb>45519</fb>
    <v>1</v>
  </rv>
  <rv s="0">
    <fb>224.72</fb>
    <v>0</v>
  </rv>
  <rv s="0">
    <fb>45520</fb>
    <v>1</v>
  </rv>
  <rv s="0">
    <fb>226.05</fb>
    <v>0</v>
  </rv>
  <rv s="0">
    <fb>45523</fb>
    <v>1</v>
  </rv>
  <rv s="0">
    <fb>225.89</fb>
    <v>0</v>
  </rv>
  <rv s="0">
    <fb>45524</fb>
    <v>1</v>
  </rv>
  <rv s="0">
    <fb>226.51</fb>
    <v>0</v>
  </rv>
  <rv s="0">
    <fb>45525</fb>
    <v>1</v>
  </rv>
  <rv s="0">
    <fb>226.4</fb>
    <v>0</v>
  </rv>
  <rv s="0">
    <fb>45526</fb>
    <v>1</v>
  </rv>
  <rv s="0">
    <fb>224.53</fb>
    <v>0</v>
  </rv>
  <rv s="0">
    <fb>45527</fb>
    <v>1</v>
  </rv>
  <rv s="0">
    <fb>226.84</fb>
    <v>0</v>
  </rv>
  <rv s="0">
    <fb>45530</fb>
    <v>1</v>
  </rv>
  <rv s="0">
    <fb>227.18</fb>
    <v>0</v>
  </rv>
  <rv s="0">
    <fb>45531</fb>
    <v>1</v>
  </rv>
  <rv s="0">
    <fb>228.03</fb>
    <v>0</v>
  </rv>
  <rv s="0">
    <fb>45532</fb>
    <v>1</v>
  </rv>
  <rv s="0">
    <fb>226.49</fb>
    <v>0</v>
  </rv>
  <rv s="0">
    <fb>45533</fb>
    <v>1</v>
  </rv>
  <rv s="0">
    <fb>229.79</fb>
    <v>0</v>
  </rv>
  <rv s="0">
    <fb>45534</fb>
    <v>1</v>
  </rv>
  <rv s="0">
    <fb>229</fb>
    <v>0</v>
  </rv>
  <rv s="0">
    <fb>45538</fb>
    <v>1</v>
  </rv>
  <rv s="0">
    <fb>222.77</fb>
    <v>0</v>
  </rv>
  <rv s="0">
    <fb>45539</fb>
    <v>1</v>
  </rv>
  <rv s="0">
    <fb>220.85</fb>
    <v>0</v>
  </rv>
  <rv s="0">
    <fb>45540</fb>
    <v>1</v>
  </rv>
  <rv s="0">
    <fb>222.38</fb>
    <v>0</v>
  </rv>
  <rv s="0">
    <fb>45541</fb>
    <v>1</v>
  </rv>
  <rv s="0">
    <fb>220.82</fb>
    <v>0</v>
  </rv>
  <rv s="0">
    <fb>45544</fb>
    <v>1</v>
  </rv>
  <rv s="0">
    <fb>220.91</fb>
    <v>0</v>
  </rv>
  <rv s="0">
    <fb>45545</fb>
    <v>1</v>
  </rv>
  <rv s="0">
    <fb>220.11</fb>
    <v>0</v>
  </rv>
  <rv s="0">
    <fb>45546</fb>
    <v>1</v>
  </rv>
  <rv s="0">
    <fb>222.66</fb>
    <v>0</v>
  </rv>
  <rv s="0">
    <fb>45547</fb>
    <v>1</v>
  </rv>
  <rv s="0">
    <fb>45548</fb>
    <v>1</v>
  </rv>
  <rv s="0">
    <fb>222.5</fb>
    <v>0</v>
  </rv>
  <rv s="0">
    <fb>45551</fb>
    <v>1</v>
  </rv>
  <rv s="0">
    <fb>216.32</fb>
    <v>0</v>
  </rv>
  <rv s="0">
    <fb>45552</fb>
    <v>1</v>
  </rv>
  <rv s="0">
    <fb>216.79</fb>
    <v>0</v>
  </rv>
  <rv s="0">
    <fb>45553</fb>
    <v>1</v>
  </rv>
  <rv s="0">
    <fb>220.69</fb>
    <v>0</v>
  </rv>
  <rv s="0">
    <fb>45554</fb>
    <v>1</v>
  </rv>
  <rv s="0">
    <fb>228.87</fb>
    <v>0</v>
  </rv>
  <rv s="0">
    <fb>45555</fb>
    <v>1</v>
  </rv>
  <rv s="0">
    <fb>228.2</fb>
    <v>0</v>
  </rv>
  <rv s="0">
    <fb>45558</fb>
    <v>1</v>
  </rv>
  <rv s="0">
    <fb>226.47</fb>
    <v>0</v>
  </rv>
  <rv s="0">
    <fb>45559</fb>
    <v>1</v>
  </rv>
  <rv s="0">
    <fb>227.37</fb>
    <v>0</v>
  </rv>
  <rv s="0">
    <fb>45560</fb>
    <v>1</v>
  </rv>
  <rv s="0">
    <fb>226.37</fb>
    <v>0</v>
  </rv>
  <rv s="0">
    <fb>45561</fb>
    <v>1</v>
  </rv>
  <rv s="0">
    <fb>227.52</fb>
    <v>0</v>
  </rv>
  <rv s="0">
    <fb>45562</fb>
    <v>1</v>
  </rv>
  <rv s="0">
    <fb>227.79</fb>
    <v>0</v>
  </rv>
  <rv s="0">
    <fb>45565</fb>
    <v>1</v>
  </rv>
  <rv s="0">
    <fb>233</fb>
    <v>0</v>
  </rv>
  <rv s="0">
    <fb>45566</fb>
    <v>1</v>
  </rv>
  <rv s="0">
    <fb>226.21</fb>
    <v>0</v>
  </rv>
  <rv s="0">
    <fb>45567</fb>
    <v>1</v>
  </rv>
  <rv s="0">
    <fb>226.78</fb>
    <v>0</v>
  </rv>
  <rv s="0">
    <fb>45568</fb>
    <v>1</v>
  </rv>
  <rv s="0">
    <fb>225.67</fb>
    <v>0</v>
  </rv>
  <rv s="0">
    <fb>45569</fb>
    <v>1</v>
  </rv>
  <rv s="0">
    <fb>226.8</fb>
    <v>0</v>
  </rv>
  <rv s="0">
    <fb>45572</fb>
    <v>1</v>
  </rv>
  <rv s="0">
    <fb>221.69</fb>
    <v>0</v>
  </rv>
  <rv s="0">
    <fb>45573</fb>
    <v>1</v>
  </rv>
  <rv s="0">
    <fb>225.77</fb>
    <v>0</v>
  </rv>
  <rv s="0">
    <fb>45574</fb>
    <v>1</v>
  </rv>
  <rv s="0">
    <fb>229.54</fb>
    <v>0</v>
  </rv>
  <rv s="0">
    <fb>45575</fb>
    <v>1</v>
  </rv>
  <rv s="0">
    <fb>229.04</fb>
    <v>0</v>
  </rv>
  <rv s="0">
    <fb>45576</fb>
    <v>1</v>
  </rv>
  <rv s="0">
    <fb>227.55</fb>
    <v>0</v>
  </rv>
  <rv s="0">
    <fb>45579</fb>
    <v>1</v>
  </rv>
  <rv s="0">
    <fb>231.3</fb>
    <v>0</v>
  </rv>
  <rv s="0">
    <fb>45580</fb>
    <v>1</v>
  </rv>
  <rv s="0">
    <fb>233.85</fb>
    <v>0</v>
  </rv>
  <rv s="0">
    <fb>45581</fb>
    <v>1</v>
  </rv>
  <rv s="0">
    <fb>231.78</fb>
    <v>0</v>
  </rv>
  <rv s="0">
    <fb>45582</fb>
    <v>1</v>
  </rv>
  <rv s="0">
    <fb>232.15</fb>
    <v>0</v>
  </rv>
  <rv s="0">
    <fb>45583</fb>
    <v>1</v>
  </rv>
  <rv s="0">
    <fb>235</fb>
    <v>0</v>
  </rv>
  <rv s="0">
    <fb>45586</fb>
    <v>1</v>
  </rv>
  <rv s="0">
    <fb>236.48</fb>
    <v>0</v>
  </rv>
  <rv s="0">
    <fb>45587</fb>
    <v>1</v>
  </rv>
  <rv s="0">
    <fb>235.86</fb>
    <v>0</v>
  </rv>
  <rv s="0">
    <fb>45588</fb>
    <v>1</v>
  </rv>
  <rv s="0">
    <fb>230.76</fb>
    <v>0</v>
  </rv>
  <rv s="0">
    <fb>45589</fb>
    <v>1</v>
  </rv>
  <rv s="0">
    <fb>230.57</fb>
    <v>0</v>
  </rv>
  <rv s="0">
    <fb>45590</fb>
    <v>1</v>
  </rv>
  <rv s="0">
    <fb>231.41</fb>
    <v>0</v>
  </rv>
  <rv s="0">
    <fb>45593</fb>
    <v>1</v>
  </rv>
  <rv s="0">
    <fb>233.4</fb>
    <v>0</v>
  </rv>
  <rv s="0">
    <fb>45594</fb>
    <v>1</v>
  </rv>
  <rv s="0">
    <fb>233.67</fb>
    <v>0</v>
  </rv>
  <rv s="0">
    <fb>45595</fb>
    <v>1</v>
  </rv>
  <rv s="0">
    <fb>230.1</fb>
    <v>0</v>
  </rv>
  <rv s="0">
    <fb>45596</fb>
    <v>1</v>
  </rv>
  <rv s="0">
    <fb>225.91</fb>
    <v>0</v>
  </rv>
  <rv s="0">
    <fb>45597</fb>
    <v>1</v>
  </rv>
  <rv s="0">
    <fb>222.91</fb>
    <v>0</v>
  </rv>
  <rv s="0">
    <fb>45600</fb>
    <v>1</v>
  </rv>
  <rv s="0">
    <fb>222.01</fb>
    <v>0</v>
  </rv>
  <rv s="0">
    <fb>45601</fb>
    <v>1</v>
  </rv>
  <rv s="0">
    <fb>223.45</fb>
    <v>0</v>
  </rv>
  <rv s="0">
    <fb>45602</fb>
    <v>1</v>
  </rv>
  <rv s="0">
    <fb>222.72</fb>
    <v>0</v>
  </rv>
  <rv s="0">
    <fb>45603</fb>
    <v>1</v>
  </rv>
  <rv s="0">
    <fb>45604</fb>
    <v>1</v>
  </rv>
  <rv s="0">
    <fb>226.96</fb>
    <v>0</v>
  </rv>
  <rv s="0">
    <fb>45607</fb>
    <v>1</v>
  </rv>
  <rv s="0">
    <fb>224.23</fb>
    <v>0</v>
  </rv>
  <rv s="0">
    <fb>45608</fb>
    <v>1</v>
  </rv>
  <rv s="0">
    <fb>45609</fb>
    <v>1</v>
  </rv>
  <rv s="0">
    <fb>225.12</fb>
    <v>0</v>
  </rv>
  <rv s="0">
    <fb>45610</fb>
    <v>1</v>
  </rv>
  <rv s="0">
    <fb>228.22</fb>
    <v>0</v>
  </rv>
  <rv s="0">
    <fb>45611</fb>
    <v>1</v>
  </rv>
  <rv s="0">
    <fb>225</fb>
    <v>0</v>
  </rv>
  <rv s="0">
    <fb>45614</fb>
    <v>1</v>
  </rv>
  <rv s="0">
    <fb>228.02</fb>
    <v>0</v>
  </rv>
  <rv s="0">
    <fb>45615</fb>
    <v>1</v>
  </rv>
  <rv s="0">
    <fb>228.28</fb>
    <v>0</v>
  </rv>
  <rv s="0">
    <fb>45616</fb>
    <v>1</v>
  </rv>
  <rv s="0">
    <fb>45617</fb>
    <v>1</v>
  </rv>
  <rv s="0">
    <fb>228.52</fb>
    <v>0</v>
  </rv>
  <rv s="0">
    <fb>45618</fb>
    <v>1</v>
  </rv>
  <rv s="0">
    <fb>229.87</fb>
    <v>0</v>
  </rv>
  <rv s="0">
    <fb>45621</fb>
    <v>1</v>
  </rv>
  <rv s="0">
    <fb>232.87</fb>
    <v>0</v>
  </rv>
  <rv s="0">
    <fb>45622</fb>
    <v>1</v>
  </rv>
  <rv s="0">
    <fb>235.06</fb>
    <v>0</v>
  </rv>
  <rv s="0">
    <fb>45623</fb>
    <v>1</v>
  </rv>
  <rv s="0">
    <fb>234.93</fb>
    <v>0</v>
  </rv>
  <rv s="0">
    <fb>45625</fb>
    <v>1</v>
  </rv>
  <rv s="0">
    <fb>237.33</fb>
    <v>0</v>
  </rv>
  <rv s="0">
    <fb>45628</fb>
    <v>1</v>
  </rv>
  <rv s="0">
    <fb>239.59</fb>
    <v>0</v>
  </rv>
  <rv s="0">
    <fb>45629</fb>
    <v>1</v>
  </rv>
  <rv s="0">
    <fb>242.65</fb>
    <v>0</v>
  </rv>
  <rv s="0">
    <fb>45630</fb>
    <v>1</v>
  </rv>
  <rv s="0">
    <fb>243.01</fb>
    <v>0</v>
  </rv>
  <rv s="0">
    <fb>45631</fb>
    <v>1</v>
  </rv>
  <rv s="0">
    <fb>243.04</fb>
    <v>0</v>
  </rv>
  <rv s="0">
    <fb>45632</fb>
    <v>1</v>
  </rv>
  <rv s="0">
    <fb>242.84</fb>
    <v>0</v>
  </rv>
  <rv s="0">
    <fb>45635</fb>
    <v>1</v>
  </rv>
  <rv s="0">
    <fb>246.75</fb>
    <v>0</v>
  </rv>
  <rv s="0">
    <fb>45636</fb>
    <v>1</v>
  </rv>
  <rv s="0">
    <fb>247.77</fb>
    <v>0</v>
  </rv>
  <rv s="0">
    <fb>45637</fb>
    <v>1</v>
  </rv>
  <rv s="0">
    <fb>246.49</fb>
    <v>0</v>
  </rv>
  <rv s="0">
    <fb>45638</fb>
    <v>1</v>
  </rv>
  <rv s="0">
    <fb>247.96</fb>
    <v>0</v>
  </rv>
  <rv s="0">
    <fb>45639</fb>
    <v>1</v>
  </rv>
  <rv s="0">
    <fb>248.13</fb>
    <v>0</v>
  </rv>
  <rv s="0">
    <fb>45642</fb>
    <v>1</v>
  </rv>
  <rv s="0">
    <fb>251.04</fb>
    <v>0</v>
  </rv>
  <rv s="0">
    <fb>45643</fb>
    <v>1</v>
  </rv>
  <rv s="0">
    <fb>253.48</fb>
    <v>0</v>
  </rv>
  <rv s="0">
    <fb>45644</fb>
    <v>1</v>
  </rv>
  <rv s="0">
    <fb>248.05</fb>
    <v>0</v>
  </rv>
  <rv s="0">
    <fb>45645</fb>
    <v>1</v>
  </rv>
  <rv s="0">
    <fb>249.79</fb>
    <v>0</v>
  </rv>
  <rv s="0">
    <fb>45646</fb>
    <v>1</v>
  </rv>
  <rv s="0">
    <fb>254.49</fb>
    <v>0</v>
  </rv>
  <rv s="0">
    <fb>45649</fb>
    <v>1</v>
  </rv>
  <rv s="0">
    <fb>255.27</fb>
    <v>0</v>
  </rv>
  <rv s="0">
    <fb>45650</fb>
    <v>1</v>
  </rv>
  <rv s="0">
    <fb>258.2</fb>
    <v>0</v>
  </rv>
  <rv s="0">
    <fb>45652</fb>
    <v>1</v>
  </rv>
  <rv s="0">
    <fb>259.02</fb>
    <v>0</v>
  </rv>
  <rv s="0">
    <fb>45653</fb>
    <v>1</v>
  </rv>
  <rv s="0">
    <fb>255.59</fb>
    <v>0</v>
  </rv>
  <rv s="0">
    <fb>45656</fb>
    <v>1</v>
  </rv>
  <rv s="0">
    <fb>252.2</fb>
    <v>0</v>
  </rv>
  <rv s="0">
    <fb>250.42</fb>
    <v>0</v>
  </rv>
  <rv s="0">
    <fb>203.27</fb>
    <v>0</v>
  </rv>
  <rv s="0">
    <fb>202.82</fb>
    <v>0</v>
  </rv>
  <rv s="0">
    <fb>200.63</fb>
    <v>0</v>
  </rv>
  <rv s="0">
    <fb>203.92</fb>
    <v>0</v>
  </rv>
  <rv s="0">
    <fb>201.45</fb>
    <v>0</v>
  </rv>
  <rv s="0">
    <fb>202.67</fb>
    <v>0</v>
  </rv>
  <rv s="0">
    <fb>198.78</fb>
    <v>0</v>
  </rv>
  <rv s="0">
    <fb>199.2</fb>
    <v>0</v>
  </rv>
  <rv s="0">
    <fb>196.45</fb>
    <v>0</v>
  </rv>
</rvData>
</file>

<file path=xl/richData/rdrichvaluestructure.xml><?xml version="1.0" encoding="utf-8"?>
<rvStructures xmlns="http://schemas.microsoft.com/office/spreadsheetml/2017/richdata" count="1">
  <s t="_formattednumber">
    <k n="_Format" t="spb"/>
  </s>
</rvStructures>
</file>

<file path=xl/richData/rdsupportingpropertybag.xml><?xml version="1.0" encoding="utf-8"?>
<supportingPropertyBags xmlns="http://schemas.microsoft.com/office/spreadsheetml/2017/richdata2">
  <spbData count="2">
    <spb s="0">
      <v>1</v>
    </spb>
    <spb s="0">
      <v>2</v>
    </spb>
  </spbData>
</supportingPropertyBags>
</file>

<file path=xl/richData/rdsupportingpropertybagstructure.xml><?xml version="1.0" encoding="utf-8"?>
<spbStructures xmlns="http://schemas.microsoft.com/office/spreadsheetml/2017/richdata2" count="1">
  <s>
    <k n="_Self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2">
    <x:dxf>
      <x:numFmt numFmtId="0" formatCode="General"/>
    </x:dxf>
    <x:dxf>
      <x:numFmt numFmtId="19" formatCode="dd/mm/yyyy"/>
    </x:dxf>
  </dxfs>
  <richProperties>
    <rPr n="NumberFormat" t="s"/>
  </richProperties>
  <richStyles>
    <rSty dxfid="0">
      <rpv i="0">_([$$-en-US]* #,##0.00_);_([$$-en-US]* (#,##0.00);_([$$-en-US]* "-"??_);_(@_)</rpv>
    </rSty>
    <rSty dxfid="1"/>
  </richStyles>
</rich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19CBA-8EF0-4CE8-81A2-6BE9BE7B997D}">
  <sheetPr codeName="Sheet1"/>
  <dimension ref="A1:R44"/>
  <sheetViews>
    <sheetView workbookViewId="0">
      <selection activeCell="O30" sqref="O30"/>
    </sheetView>
  </sheetViews>
  <sheetFormatPr defaultRowHeight="15" x14ac:dyDescent="0.25"/>
  <cols>
    <col min="8" max="11" width="9" customWidth="1"/>
    <col min="14" max="14" width="19.140625" customWidth="1"/>
    <col min="15" max="15" width="16.85546875" customWidth="1"/>
    <col min="16" max="16" width="14.7109375" customWidth="1"/>
  </cols>
  <sheetData>
    <row r="1" spans="1:18" x14ac:dyDescent="0.25">
      <c r="B1" s="4" t="s">
        <v>16</v>
      </c>
    </row>
    <row r="2" spans="1:18" x14ac:dyDescent="0.25">
      <c r="A2" s="4" t="s">
        <v>14</v>
      </c>
      <c r="B2" s="4">
        <v>5</v>
      </c>
      <c r="C2" s="4">
        <v>8</v>
      </c>
      <c r="D2" s="4">
        <v>3</v>
      </c>
      <c r="I2" t="s">
        <v>48</v>
      </c>
    </row>
    <row r="3" spans="1:18" x14ac:dyDescent="0.25">
      <c r="A3" s="4">
        <v>2</v>
      </c>
      <c r="B3">
        <f t="shared" ref="B3:D5" si="0">ABS($A3-B$2)</f>
        <v>3</v>
      </c>
      <c r="C3">
        <f t="shared" si="0"/>
        <v>6</v>
      </c>
      <c r="D3">
        <f t="shared" si="0"/>
        <v>1</v>
      </c>
      <c r="E3" t="str">
        <f ca="1">_xlfn.FORMULATEXT(D3)</f>
        <v>=ABS($A3-D$2)</v>
      </c>
      <c r="I3">
        <f>($A3-B$2)^2</f>
        <v>9</v>
      </c>
      <c r="N3" t="s">
        <v>47</v>
      </c>
      <c r="O3" t="s">
        <v>46</v>
      </c>
      <c r="P3" t="s">
        <v>45</v>
      </c>
    </row>
    <row r="4" spans="1:18" x14ac:dyDescent="0.25">
      <c r="A4" s="4">
        <v>5</v>
      </c>
      <c r="B4">
        <f t="shared" si="0"/>
        <v>0</v>
      </c>
      <c r="C4">
        <f t="shared" si="0"/>
        <v>3</v>
      </c>
      <c r="D4">
        <f t="shared" si="0"/>
        <v>2</v>
      </c>
      <c r="E4" s="6" t="s">
        <v>44</v>
      </c>
      <c r="I4">
        <f t="shared" ref="I4:I5" si="1">($A4-B$2)^2</f>
        <v>0</v>
      </c>
      <c r="N4" t="s">
        <v>43</v>
      </c>
      <c r="O4" t="s">
        <v>42</v>
      </c>
      <c r="P4" t="s">
        <v>41</v>
      </c>
      <c r="R4" s="7" t="s">
        <v>40</v>
      </c>
    </row>
    <row r="5" spans="1:18" x14ac:dyDescent="0.25">
      <c r="A5" s="4">
        <v>3</v>
      </c>
      <c r="B5">
        <f t="shared" si="0"/>
        <v>2</v>
      </c>
      <c r="C5">
        <f t="shared" si="0"/>
        <v>5</v>
      </c>
      <c r="D5">
        <f t="shared" si="0"/>
        <v>0</v>
      </c>
      <c r="I5">
        <f t="shared" si="1"/>
        <v>4</v>
      </c>
      <c r="N5" t="s">
        <v>39</v>
      </c>
      <c r="O5" t="s">
        <v>38</v>
      </c>
      <c r="P5" t="s">
        <v>37</v>
      </c>
    </row>
    <row r="6" spans="1:18" x14ac:dyDescent="0.25">
      <c r="C6" t="str">
        <f ca="1">_xlfn.FORMULATEXT(C5)</f>
        <v>=ABS($A5-C$2)</v>
      </c>
      <c r="I6">
        <f>SQRT(SUM(I3:I5))</f>
        <v>3.6055512754639891</v>
      </c>
      <c r="J6" t="s">
        <v>36</v>
      </c>
    </row>
    <row r="7" spans="1:18" x14ac:dyDescent="0.25">
      <c r="B7" s="4" t="s">
        <v>16</v>
      </c>
      <c r="I7" t="s">
        <v>35</v>
      </c>
    </row>
    <row r="8" spans="1:18" x14ac:dyDescent="0.25">
      <c r="A8" s="4" t="s">
        <v>14</v>
      </c>
      <c r="B8" s="4">
        <v>5</v>
      </c>
      <c r="C8" s="4">
        <v>8</v>
      </c>
      <c r="D8" s="4">
        <v>3</v>
      </c>
      <c r="N8" t="s">
        <v>34</v>
      </c>
      <c r="O8" t="s">
        <v>33</v>
      </c>
      <c r="P8" t="s">
        <v>32</v>
      </c>
    </row>
    <row r="9" spans="1:18" x14ac:dyDescent="0.25">
      <c r="A9" s="4">
        <v>2</v>
      </c>
      <c r="B9" s="3">
        <f>B3</f>
        <v>3</v>
      </c>
      <c r="C9">
        <f>C3+B9</f>
        <v>9</v>
      </c>
      <c r="D9">
        <f>D3+C9</f>
        <v>10</v>
      </c>
      <c r="E9" t="str">
        <f ca="1">_xlfn.FORMULATEXT(D9)</f>
        <v>=D3+C9</v>
      </c>
      <c r="N9" t="s">
        <v>31</v>
      </c>
      <c r="O9" t="s">
        <v>30</v>
      </c>
      <c r="P9" t="s">
        <v>29</v>
      </c>
    </row>
    <row r="10" spans="1:18" x14ac:dyDescent="0.25">
      <c r="A10" s="4">
        <v>5</v>
      </c>
      <c r="B10">
        <f>B4+B9</f>
        <v>3</v>
      </c>
      <c r="C10" s="3">
        <f>C4+MIN(B9,C9,B10)</f>
        <v>6</v>
      </c>
      <c r="D10">
        <f>D4+MIN(D9,C9,C10)</f>
        <v>8</v>
      </c>
      <c r="E10" s="6" t="s">
        <v>28</v>
      </c>
      <c r="N10" t="s">
        <v>27</v>
      </c>
      <c r="O10" t="s">
        <v>26</v>
      </c>
      <c r="P10" t="s">
        <v>25</v>
      </c>
    </row>
    <row r="11" spans="1:18" x14ac:dyDescent="0.25">
      <c r="A11" s="4">
        <v>3</v>
      </c>
      <c r="B11">
        <f>B5+B10</f>
        <v>5</v>
      </c>
      <c r="C11">
        <f>C5+MIN(C10,B10,B11)</f>
        <v>8</v>
      </c>
      <c r="D11" s="3">
        <f>D5+MIN(D10,C10,C11)</f>
        <v>6</v>
      </c>
    </row>
    <row r="12" spans="1:18" x14ac:dyDescent="0.25">
      <c r="B12" t="str">
        <f ca="1">_xlfn.FORMULATEXT(B11)</f>
        <v>=B5+B10</v>
      </c>
      <c r="D12" t="str">
        <f ca="1">_xlfn.FORMULATEXT(D11)</f>
        <v>=D5+MIN(D10,C10,C11)</v>
      </c>
    </row>
    <row r="13" spans="1:18" x14ac:dyDescent="0.25">
      <c r="A13" s="3" t="s">
        <v>24</v>
      </c>
      <c r="B13" s="3"/>
      <c r="C13" s="3"/>
      <c r="D13" s="3"/>
      <c r="E13" s="3"/>
      <c r="F13" s="3"/>
      <c r="N13" t="s">
        <v>23</v>
      </c>
      <c r="O13" s="5" t="s">
        <v>22</v>
      </c>
      <c r="P13" s="5" t="s">
        <v>21</v>
      </c>
    </row>
    <row r="14" spans="1:18" x14ac:dyDescent="0.25">
      <c r="A14" s="3" t="s">
        <v>20</v>
      </c>
      <c r="B14" s="3"/>
      <c r="C14" s="3"/>
      <c r="D14" s="3"/>
      <c r="N14" s="5" t="s">
        <v>19</v>
      </c>
    </row>
    <row r="15" spans="1:18" x14ac:dyDescent="0.25">
      <c r="N15" s="5" t="s">
        <v>18</v>
      </c>
    </row>
    <row r="18" spans="1:6" x14ac:dyDescent="0.25">
      <c r="B18" s="4" t="s">
        <v>16</v>
      </c>
      <c r="D18" t="s">
        <v>17</v>
      </c>
    </row>
    <row r="19" spans="1:6" x14ac:dyDescent="0.25">
      <c r="A19" s="4" t="s">
        <v>14</v>
      </c>
      <c r="B19" s="4">
        <v>15</v>
      </c>
      <c r="C19" s="4">
        <v>20</v>
      </c>
      <c r="D19" s="4">
        <v>22</v>
      </c>
      <c r="E19" s="4">
        <v>21</v>
      </c>
      <c r="F19" s="4">
        <v>25</v>
      </c>
    </row>
    <row r="20" spans="1:6" x14ac:dyDescent="0.25">
      <c r="A20" s="4">
        <v>15</v>
      </c>
      <c r="B20">
        <f t="shared" ref="B20:F24" si="2">ABS($A20-B$19)</f>
        <v>0</v>
      </c>
      <c r="C20">
        <f t="shared" si="2"/>
        <v>5</v>
      </c>
      <c r="D20">
        <f t="shared" si="2"/>
        <v>7</v>
      </c>
      <c r="E20">
        <f t="shared" si="2"/>
        <v>6</v>
      </c>
      <c r="F20">
        <f t="shared" si="2"/>
        <v>10</v>
      </c>
    </row>
    <row r="21" spans="1:6" x14ac:dyDescent="0.25">
      <c r="A21" s="4">
        <v>17</v>
      </c>
      <c r="B21">
        <f t="shared" si="2"/>
        <v>2</v>
      </c>
      <c r="C21">
        <f t="shared" si="2"/>
        <v>3</v>
      </c>
      <c r="D21">
        <f t="shared" si="2"/>
        <v>5</v>
      </c>
      <c r="E21">
        <f t="shared" si="2"/>
        <v>4</v>
      </c>
      <c r="F21">
        <f t="shared" si="2"/>
        <v>8</v>
      </c>
    </row>
    <row r="22" spans="1:6" x14ac:dyDescent="0.25">
      <c r="A22" s="4">
        <v>21</v>
      </c>
      <c r="B22">
        <f t="shared" si="2"/>
        <v>6</v>
      </c>
      <c r="C22">
        <f t="shared" si="2"/>
        <v>1</v>
      </c>
      <c r="D22">
        <f t="shared" si="2"/>
        <v>1</v>
      </c>
      <c r="E22">
        <f t="shared" si="2"/>
        <v>0</v>
      </c>
      <c r="F22">
        <f t="shared" si="2"/>
        <v>4</v>
      </c>
    </row>
    <row r="23" spans="1:6" x14ac:dyDescent="0.25">
      <c r="A23" s="4">
        <v>21</v>
      </c>
      <c r="B23">
        <f t="shared" si="2"/>
        <v>6</v>
      </c>
      <c r="C23">
        <f t="shared" si="2"/>
        <v>1</v>
      </c>
      <c r="D23">
        <f t="shared" si="2"/>
        <v>1</v>
      </c>
      <c r="E23">
        <f t="shared" si="2"/>
        <v>0</v>
      </c>
      <c r="F23">
        <f t="shared" si="2"/>
        <v>4</v>
      </c>
    </row>
    <row r="24" spans="1:6" x14ac:dyDescent="0.25">
      <c r="A24" s="4">
        <v>25</v>
      </c>
      <c r="B24">
        <f t="shared" si="2"/>
        <v>10</v>
      </c>
      <c r="C24">
        <f t="shared" si="2"/>
        <v>5</v>
      </c>
      <c r="D24">
        <f t="shared" si="2"/>
        <v>3</v>
      </c>
      <c r="E24">
        <f t="shared" si="2"/>
        <v>4</v>
      </c>
      <c r="F24">
        <f t="shared" si="2"/>
        <v>0</v>
      </c>
    </row>
    <row r="26" spans="1:6" x14ac:dyDescent="0.25">
      <c r="B26" s="4" t="s">
        <v>16</v>
      </c>
      <c r="D26" t="s">
        <v>15</v>
      </c>
    </row>
    <row r="27" spans="1:6" x14ac:dyDescent="0.25">
      <c r="A27" s="4" t="s">
        <v>14</v>
      </c>
      <c r="B27" s="4">
        <v>15</v>
      </c>
      <c r="C27" s="4">
        <v>20</v>
      </c>
      <c r="D27" s="4">
        <v>22</v>
      </c>
      <c r="E27" s="4">
        <v>21</v>
      </c>
      <c r="F27" s="4">
        <v>25</v>
      </c>
    </row>
    <row r="28" spans="1:6" x14ac:dyDescent="0.25">
      <c r="A28" s="4">
        <v>15</v>
      </c>
      <c r="B28">
        <f>B20</f>
        <v>0</v>
      </c>
      <c r="C28">
        <f>C20+B28</f>
        <v>5</v>
      </c>
      <c r="D28">
        <f>D20+C28</f>
        <v>12</v>
      </c>
      <c r="E28">
        <f>E20+D28</f>
        <v>18</v>
      </c>
      <c r="F28">
        <f>F20+E28</f>
        <v>28</v>
      </c>
    </row>
    <row r="29" spans="1:6" x14ac:dyDescent="0.25">
      <c r="A29" s="4">
        <v>17</v>
      </c>
      <c r="B29">
        <f>B21+B28</f>
        <v>2</v>
      </c>
      <c r="C29">
        <f t="shared" ref="C29:F32" si="3">C21+MIN(C28,B28,B29)</f>
        <v>3</v>
      </c>
      <c r="D29">
        <f t="shared" si="3"/>
        <v>8</v>
      </c>
      <c r="E29">
        <f t="shared" si="3"/>
        <v>12</v>
      </c>
      <c r="F29">
        <f t="shared" si="3"/>
        <v>20</v>
      </c>
    </row>
    <row r="30" spans="1:6" x14ac:dyDescent="0.25">
      <c r="A30" s="4">
        <v>21</v>
      </c>
      <c r="B30">
        <f>B22+B29</f>
        <v>8</v>
      </c>
      <c r="C30">
        <f t="shared" si="3"/>
        <v>3</v>
      </c>
      <c r="D30">
        <f t="shared" si="3"/>
        <v>4</v>
      </c>
      <c r="E30">
        <f t="shared" si="3"/>
        <v>4</v>
      </c>
      <c r="F30">
        <f t="shared" si="3"/>
        <v>8</v>
      </c>
    </row>
    <row r="31" spans="1:6" x14ac:dyDescent="0.25">
      <c r="A31" s="4">
        <v>21</v>
      </c>
      <c r="B31">
        <f>B23+B30</f>
        <v>14</v>
      </c>
      <c r="C31">
        <f t="shared" si="3"/>
        <v>4</v>
      </c>
      <c r="D31">
        <f t="shared" si="3"/>
        <v>4</v>
      </c>
      <c r="E31">
        <f t="shared" si="3"/>
        <v>4</v>
      </c>
      <c r="F31">
        <f t="shared" si="3"/>
        <v>8</v>
      </c>
    </row>
    <row r="32" spans="1:6" x14ac:dyDescent="0.25">
      <c r="A32" s="4">
        <v>25</v>
      </c>
      <c r="B32">
        <f>B24+B31</f>
        <v>24</v>
      </c>
      <c r="C32">
        <f t="shared" si="3"/>
        <v>9</v>
      </c>
      <c r="D32">
        <f t="shared" si="3"/>
        <v>7</v>
      </c>
      <c r="E32">
        <f t="shared" si="3"/>
        <v>8</v>
      </c>
      <c r="F32" s="3">
        <f t="shared" si="3"/>
        <v>4</v>
      </c>
    </row>
    <row r="33" spans="2:9" x14ac:dyDescent="0.25">
      <c r="F33" s="3" t="s">
        <v>13</v>
      </c>
      <c r="G33" s="3"/>
      <c r="H33" s="3"/>
      <c r="I33" s="3"/>
    </row>
    <row r="38" spans="2:9" x14ac:dyDescent="0.25">
      <c r="B38" t="s">
        <v>12</v>
      </c>
      <c r="C38" t="s">
        <v>11</v>
      </c>
      <c r="D38" t="s">
        <v>10</v>
      </c>
      <c r="E38" t="s">
        <v>9</v>
      </c>
      <c r="F38" t="s">
        <v>8</v>
      </c>
      <c r="G38" t="s">
        <v>7</v>
      </c>
      <c r="H38" t="s">
        <v>6</v>
      </c>
    </row>
    <row r="39" spans="2:9" x14ac:dyDescent="0.25">
      <c r="B39" t="s">
        <v>5</v>
      </c>
      <c r="D39" s="2"/>
      <c r="E39" s="2"/>
    </row>
    <row r="40" spans="2:9" x14ac:dyDescent="0.25">
      <c r="B40" t="s">
        <v>4</v>
      </c>
      <c r="D40" s="2"/>
      <c r="E40" s="1"/>
    </row>
    <row r="41" spans="2:9" x14ac:dyDescent="0.25">
      <c r="B41" t="s">
        <v>3</v>
      </c>
    </row>
    <row r="42" spans="2:9" x14ac:dyDescent="0.25">
      <c r="B42" t="s">
        <v>2</v>
      </c>
      <c r="C42" s="2"/>
      <c r="D42" s="2"/>
      <c r="F42" s="2"/>
      <c r="G42" s="2"/>
    </row>
    <row r="43" spans="2:9" x14ac:dyDescent="0.25">
      <c r="B43" t="s">
        <v>1</v>
      </c>
      <c r="C43" s="2"/>
      <c r="D43" s="1"/>
      <c r="F43" s="2"/>
      <c r="G43" s="1"/>
    </row>
    <row r="44" spans="2:9" x14ac:dyDescent="0.25">
      <c r="B4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5F8A-FC08-4A20-96AA-B2DAF0C81D5C}">
  <sheetPr codeName="Sheet2"/>
  <dimension ref="A1:V26"/>
  <sheetViews>
    <sheetView workbookViewId="0">
      <selection activeCell="H1" sqref="H1"/>
    </sheetView>
  </sheetViews>
  <sheetFormatPr defaultRowHeight="15" x14ac:dyDescent="0.25"/>
  <cols>
    <col min="1" max="1" width="10.5703125" customWidth="1"/>
    <col min="10" max="10" width="12.5703125" customWidth="1"/>
    <col min="17" max="17" width="13.140625" customWidth="1"/>
  </cols>
  <sheetData>
    <row r="1" spans="1:22" x14ac:dyDescent="0.25">
      <c r="A1" t="s">
        <v>82</v>
      </c>
      <c r="B1" t="s">
        <v>81</v>
      </c>
      <c r="J1" t="s">
        <v>80</v>
      </c>
      <c r="K1" t="s">
        <v>62</v>
      </c>
      <c r="Q1" t="s">
        <v>79</v>
      </c>
      <c r="R1" t="s">
        <v>62</v>
      </c>
    </row>
    <row r="2" spans="1:22" x14ac:dyDescent="0.25">
      <c r="A2">
        <v>1</v>
      </c>
      <c r="B2">
        <v>109.15</v>
      </c>
      <c r="C2" s="8" t="s">
        <v>78</v>
      </c>
      <c r="D2">
        <v>8</v>
      </c>
      <c r="E2" t="s">
        <v>77</v>
      </c>
      <c r="J2" t="s">
        <v>61</v>
      </c>
      <c r="K2">
        <v>109.15</v>
      </c>
      <c r="L2">
        <v>108.1</v>
      </c>
      <c r="M2">
        <v>113.64</v>
      </c>
      <c r="N2">
        <v>110.34</v>
      </c>
      <c r="O2">
        <v>113.06</v>
      </c>
      <c r="Q2" t="s">
        <v>61</v>
      </c>
      <c r="R2">
        <v>109.15</v>
      </c>
      <c r="S2">
        <v>108.1</v>
      </c>
      <c r="T2">
        <v>113.64</v>
      </c>
      <c r="U2">
        <v>110.34</v>
      </c>
      <c r="V2">
        <v>113.06</v>
      </c>
    </row>
    <row r="3" spans="1:22" x14ac:dyDescent="0.25">
      <c r="A3">
        <v>2</v>
      </c>
      <c r="B3">
        <v>108.11</v>
      </c>
      <c r="C3" s="8" t="s">
        <v>76</v>
      </c>
      <c r="D3">
        <v>5</v>
      </c>
      <c r="E3" t="s">
        <v>75</v>
      </c>
      <c r="J3">
        <v>110.34</v>
      </c>
      <c r="K3">
        <f t="shared" ref="K3:O7" si="0">ABS($J3-K$2)</f>
        <v>1.1899999999999977</v>
      </c>
      <c r="L3">
        <f t="shared" si="0"/>
        <v>2.2400000000000091</v>
      </c>
      <c r="M3">
        <f t="shared" si="0"/>
        <v>3.2999999999999972</v>
      </c>
      <c r="N3">
        <f t="shared" si="0"/>
        <v>0</v>
      </c>
      <c r="O3">
        <f t="shared" si="0"/>
        <v>2.7199999999999989</v>
      </c>
      <c r="Q3">
        <v>110.34</v>
      </c>
      <c r="R3">
        <f>K3</f>
        <v>1.1899999999999977</v>
      </c>
      <c r="S3">
        <f>L3+R3</f>
        <v>3.4300000000000068</v>
      </c>
      <c r="T3">
        <f>M3+S3</f>
        <v>6.730000000000004</v>
      </c>
      <c r="U3">
        <f>N3+T3</f>
        <v>6.730000000000004</v>
      </c>
      <c r="V3">
        <f>O3+U3</f>
        <v>9.4500000000000028</v>
      </c>
    </row>
    <row r="4" spans="1:22" x14ac:dyDescent="0.25">
      <c r="A4">
        <v>3</v>
      </c>
      <c r="B4">
        <v>113.64</v>
      </c>
      <c r="C4" s="8" t="s">
        <v>74</v>
      </c>
      <c r="D4">
        <v>2</v>
      </c>
      <c r="E4" t="s">
        <v>73</v>
      </c>
      <c r="J4">
        <v>113.06</v>
      </c>
      <c r="K4">
        <f t="shared" si="0"/>
        <v>3.9099999999999966</v>
      </c>
      <c r="L4">
        <f t="shared" si="0"/>
        <v>4.960000000000008</v>
      </c>
      <c r="M4">
        <f t="shared" si="0"/>
        <v>0.57999999999999829</v>
      </c>
      <c r="N4">
        <f t="shared" si="0"/>
        <v>2.7199999999999989</v>
      </c>
      <c r="O4">
        <f t="shared" si="0"/>
        <v>0</v>
      </c>
      <c r="Q4">
        <v>113.06</v>
      </c>
      <c r="R4">
        <f>K4+R3</f>
        <v>5.0999999999999943</v>
      </c>
      <c r="S4">
        <f t="shared" ref="S4:V7" si="1">L4+MIN(S3,R3,R4)</f>
        <v>6.1500000000000057</v>
      </c>
      <c r="T4">
        <f t="shared" si="1"/>
        <v>4.0100000000000051</v>
      </c>
      <c r="U4">
        <f t="shared" si="1"/>
        <v>6.730000000000004</v>
      </c>
      <c r="V4">
        <f t="shared" si="1"/>
        <v>6.730000000000004</v>
      </c>
    </row>
    <row r="5" spans="1:22" x14ac:dyDescent="0.25">
      <c r="A5">
        <v>4</v>
      </c>
      <c r="B5" s="4">
        <v>110.34</v>
      </c>
      <c r="C5" s="8" t="s">
        <v>72</v>
      </c>
      <c r="D5">
        <v>8</v>
      </c>
      <c r="E5" t="s">
        <v>71</v>
      </c>
      <c r="J5">
        <v>119.77</v>
      </c>
      <c r="K5">
        <f t="shared" si="0"/>
        <v>10.61999999999999</v>
      </c>
      <c r="L5">
        <f t="shared" si="0"/>
        <v>11.670000000000002</v>
      </c>
      <c r="M5">
        <f t="shared" si="0"/>
        <v>6.1299999999999955</v>
      </c>
      <c r="N5">
        <f t="shared" si="0"/>
        <v>9.4299999999999926</v>
      </c>
      <c r="O5">
        <f t="shared" si="0"/>
        <v>6.7099999999999937</v>
      </c>
      <c r="Q5">
        <v>119.77</v>
      </c>
      <c r="R5">
        <f>K5+R4</f>
        <v>15.719999999999985</v>
      </c>
      <c r="S5">
        <f t="shared" si="1"/>
        <v>16.769999999999996</v>
      </c>
      <c r="T5">
        <f t="shared" si="1"/>
        <v>10.14</v>
      </c>
      <c r="U5">
        <f t="shared" si="1"/>
        <v>13.439999999999998</v>
      </c>
      <c r="V5">
        <f t="shared" si="1"/>
        <v>13.439999999999998</v>
      </c>
    </row>
    <row r="6" spans="1:22" x14ac:dyDescent="0.25">
      <c r="A6">
        <v>5</v>
      </c>
      <c r="B6" s="4">
        <v>113.06</v>
      </c>
      <c r="C6" s="8" t="s">
        <v>70</v>
      </c>
      <c r="D6">
        <v>1</v>
      </c>
      <c r="E6" t="s">
        <v>69</v>
      </c>
      <c r="J6">
        <v>130.72999999999999</v>
      </c>
      <c r="K6">
        <f t="shared" si="0"/>
        <v>21.579999999999984</v>
      </c>
      <c r="L6">
        <f t="shared" si="0"/>
        <v>22.629999999999995</v>
      </c>
      <c r="M6">
        <f t="shared" si="0"/>
        <v>17.089999999999989</v>
      </c>
      <c r="N6">
        <f t="shared" si="0"/>
        <v>20.389999999999986</v>
      </c>
      <c r="O6">
        <f t="shared" si="0"/>
        <v>17.669999999999987</v>
      </c>
      <c r="Q6">
        <v>130.72999999999999</v>
      </c>
      <c r="R6">
        <f>K6+R5</f>
        <v>37.299999999999969</v>
      </c>
      <c r="S6">
        <f t="shared" si="1"/>
        <v>38.34999999999998</v>
      </c>
      <c r="T6">
        <f t="shared" si="1"/>
        <v>27.22999999999999</v>
      </c>
      <c r="U6">
        <f t="shared" si="1"/>
        <v>30.529999999999987</v>
      </c>
      <c r="V6">
        <f t="shared" si="1"/>
        <v>31.109999999999985</v>
      </c>
    </row>
    <row r="7" spans="1:22" x14ac:dyDescent="0.25">
      <c r="A7">
        <v>6</v>
      </c>
      <c r="B7" s="4">
        <v>119.77</v>
      </c>
      <c r="C7" s="8"/>
      <c r="J7">
        <v>128.21</v>
      </c>
      <c r="K7">
        <f t="shared" si="0"/>
        <v>19.060000000000002</v>
      </c>
      <c r="L7">
        <f t="shared" si="0"/>
        <v>20.110000000000014</v>
      </c>
      <c r="M7">
        <f t="shared" si="0"/>
        <v>14.570000000000007</v>
      </c>
      <c r="N7">
        <f t="shared" si="0"/>
        <v>17.870000000000005</v>
      </c>
      <c r="O7">
        <f t="shared" si="0"/>
        <v>15.150000000000006</v>
      </c>
      <c r="Q7">
        <v>128.21</v>
      </c>
      <c r="R7">
        <f>K7+R6</f>
        <v>56.359999999999971</v>
      </c>
      <c r="S7">
        <f t="shared" si="1"/>
        <v>57.409999999999982</v>
      </c>
      <c r="T7">
        <f t="shared" si="1"/>
        <v>41.8</v>
      </c>
      <c r="U7">
        <f t="shared" si="1"/>
        <v>45.099999999999994</v>
      </c>
      <c r="V7">
        <f t="shared" si="1"/>
        <v>45.679999999999993</v>
      </c>
    </row>
    <row r="8" spans="1:22" x14ac:dyDescent="0.25">
      <c r="A8">
        <v>7</v>
      </c>
      <c r="B8" s="4">
        <v>130.72999999999999</v>
      </c>
      <c r="C8" s="8"/>
    </row>
    <row r="9" spans="1:22" x14ac:dyDescent="0.25">
      <c r="A9">
        <v>8</v>
      </c>
      <c r="B9" s="4">
        <v>128.21</v>
      </c>
      <c r="C9" s="8"/>
      <c r="J9" t="s">
        <v>68</v>
      </c>
      <c r="K9" t="s">
        <v>62</v>
      </c>
      <c r="Q9" t="s">
        <v>67</v>
      </c>
      <c r="R9" t="s">
        <v>62</v>
      </c>
    </row>
    <row r="10" spans="1:22" x14ac:dyDescent="0.25">
      <c r="A10" s="9">
        <v>9</v>
      </c>
      <c r="B10" s="9">
        <v>130.02000000000001</v>
      </c>
      <c r="C10" s="8"/>
      <c r="J10" t="s">
        <v>61</v>
      </c>
      <c r="K10">
        <v>108.1</v>
      </c>
      <c r="L10">
        <v>113.64</v>
      </c>
      <c r="M10">
        <v>110.34</v>
      </c>
      <c r="N10">
        <v>113.06</v>
      </c>
      <c r="O10">
        <v>119.77</v>
      </c>
      <c r="Q10" t="s">
        <v>61</v>
      </c>
      <c r="R10">
        <v>108.1</v>
      </c>
      <c r="S10">
        <v>113.64</v>
      </c>
      <c r="T10">
        <v>110.34</v>
      </c>
      <c r="U10">
        <v>113.06</v>
      </c>
      <c r="V10">
        <v>119.77</v>
      </c>
    </row>
    <row r="11" spans="1:22" x14ac:dyDescent="0.25">
      <c r="A11" s="9"/>
      <c r="B11" s="9"/>
      <c r="C11" s="8"/>
      <c r="J11">
        <v>110.34</v>
      </c>
      <c r="K11">
        <f t="shared" ref="K11:O15" si="2">ABS($J11-K$10)</f>
        <v>2.2400000000000091</v>
      </c>
      <c r="L11">
        <f t="shared" si="2"/>
        <v>3.2999999999999972</v>
      </c>
      <c r="M11">
        <f t="shared" si="2"/>
        <v>0</v>
      </c>
      <c r="N11">
        <f t="shared" si="2"/>
        <v>2.7199999999999989</v>
      </c>
      <c r="O11">
        <f t="shared" si="2"/>
        <v>9.4299999999999926</v>
      </c>
      <c r="Q11">
        <v>110.34</v>
      </c>
      <c r="R11">
        <f>K11</f>
        <v>2.2400000000000091</v>
      </c>
      <c r="S11">
        <f>L11+R11</f>
        <v>5.5400000000000063</v>
      </c>
      <c r="T11">
        <f>M11+S11</f>
        <v>5.5400000000000063</v>
      </c>
      <c r="U11">
        <f>N11+T11</f>
        <v>8.2600000000000051</v>
      </c>
      <c r="V11">
        <f>O11+U11</f>
        <v>17.689999999999998</v>
      </c>
    </row>
    <row r="12" spans="1:22" x14ac:dyDescent="0.25">
      <c r="B12" t="s">
        <v>61</v>
      </c>
      <c r="D12" t="s">
        <v>62</v>
      </c>
      <c r="J12">
        <v>113.06</v>
      </c>
      <c r="K12">
        <f t="shared" si="2"/>
        <v>4.960000000000008</v>
      </c>
      <c r="L12">
        <f t="shared" si="2"/>
        <v>0.57999999999999829</v>
      </c>
      <c r="M12">
        <f t="shared" si="2"/>
        <v>2.7199999999999989</v>
      </c>
      <c r="N12">
        <f t="shared" si="2"/>
        <v>0</v>
      </c>
      <c r="O12">
        <f t="shared" si="2"/>
        <v>6.7099999999999937</v>
      </c>
      <c r="Q12">
        <v>113.06</v>
      </c>
      <c r="R12">
        <f>K12+R11</f>
        <v>7.2000000000000171</v>
      </c>
      <c r="S12">
        <f t="shared" ref="S12:V15" si="3">L12+MIN(S11,R11,R12)</f>
        <v>2.8200000000000074</v>
      </c>
      <c r="T12">
        <f t="shared" si="3"/>
        <v>5.5400000000000063</v>
      </c>
      <c r="U12">
        <f t="shared" si="3"/>
        <v>5.5400000000000063</v>
      </c>
      <c r="V12">
        <f t="shared" si="3"/>
        <v>12.25</v>
      </c>
    </row>
    <row r="13" spans="1:22" ht="18" x14ac:dyDescent="0.35">
      <c r="B13" t="s">
        <v>66</v>
      </c>
      <c r="D13" t="s">
        <v>56</v>
      </c>
      <c r="E13" t="s">
        <v>65</v>
      </c>
      <c r="F13" t="s">
        <v>52</v>
      </c>
      <c r="J13">
        <v>119.77</v>
      </c>
      <c r="K13">
        <f t="shared" si="2"/>
        <v>11.670000000000002</v>
      </c>
      <c r="L13">
        <f t="shared" si="2"/>
        <v>6.1299999999999955</v>
      </c>
      <c r="M13">
        <f t="shared" si="2"/>
        <v>9.4299999999999926</v>
      </c>
      <c r="N13">
        <f t="shared" si="2"/>
        <v>6.7099999999999937</v>
      </c>
      <c r="O13">
        <f t="shared" si="2"/>
        <v>0</v>
      </c>
      <c r="Q13">
        <v>119.77</v>
      </c>
      <c r="R13">
        <f>K13+R12</f>
        <v>18.870000000000019</v>
      </c>
      <c r="S13">
        <f t="shared" si="3"/>
        <v>8.9500000000000028</v>
      </c>
      <c r="T13">
        <f t="shared" si="3"/>
        <v>12.25</v>
      </c>
      <c r="U13">
        <f t="shared" si="3"/>
        <v>12.25</v>
      </c>
      <c r="V13">
        <f t="shared" si="3"/>
        <v>5.5400000000000063</v>
      </c>
    </row>
    <row r="14" spans="1:22" x14ac:dyDescent="0.25">
      <c r="B14">
        <v>110.34</v>
      </c>
      <c r="D14">
        <v>109.15</v>
      </c>
      <c r="E14">
        <v>108.1</v>
      </c>
      <c r="F14">
        <v>113.64</v>
      </c>
      <c r="J14">
        <v>130.72999999999999</v>
      </c>
      <c r="K14">
        <f t="shared" si="2"/>
        <v>22.629999999999995</v>
      </c>
      <c r="L14">
        <f t="shared" si="2"/>
        <v>17.089999999999989</v>
      </c>
      <c r="M14">
        <f t="shared" si="2"/>
        <v>20.389999999999986</v>
      </c>
      <c r="N14">
        <f t="shared" si="2"/>
        <v>17.669999999999987</v>
      </c>
      <c r="O14">
        <f t="shared" si="2"/>
        <v>10.959999999999994</v>
      </c>
      <c r="Q14">
        <v>130.72999999999999</v>
      </c>
      <c r="R14">
        <f>K14+R13</f>
        <v>41.500000000000014</v>
      </c>
      <c r="S14">
        <f t="shared" si="3"/>
        <v>26.039999999999992</v>
      </c>
      <c r="T14">
        <f t="shared" si="3"/>
        <v>29.339999999999989</v>
      </c>
      <c r="U14">
        <f t="shared" si="3"/>
        <v>29.919999999999987</v>
      </c>
      <c r="V14">
        <f t="shared" si="3"/>
        <v>16.5</v>
      </c>
    </row>
    <row r="15" spans="1:22" x14ac:dyDescent="0.25">
      <c r="B15">
        <v>113.06</v>
      </c>
      <c r="D15">
        <v>108.1</v>
      </c>
      <c r="E15">
        <v>113.64</v>
      </c>
      <c r="F15">
        <v>110.34</v>
      </c>
      <c r="J15">
        <v>128.21</v>
      </c>
      <c r="K15">
        <f t="shared" si="2"/>
        <v>20.110000000000014</v>
      </c>
      <c r="L15">
        <f t="shared" si="2"/>
        <v>14.570000000000007</v>
      </c>
      <c r="M15">
        <f t="shared" si="2"/>
        <v>17.870000000000005</v>
      </c>
      <c r="N15">
        <f t="shared" si="2"/>
        <v>15.150000000000006</v>
      </c>
      <c r="O15">
        <f t="shared" si="2"/>
        <v>8.4400000000000119</v>
      </c>
      <c r="Q15">
        <v>128.21</v>
      </c>
      <c r="R15">
        <f>K15+R14</f>
        <v>61.610000000000028</v>
      </c>
      <c r="S15">
        <f t="shared" si="3"/>
        <v>40.61</v>
      </c>
      <c r="T15">
        <f t="shared" si="3"/>
        <v>43.91</v>
      </c>
      <c r="U15">
        <f t="shared" si="3"/>
        <v>44.489999999999995</v>
      </c>
      <c r="V15">
        <f t="shared" si="3"/>
        <v>24.940000000000012</v>
      </c>
    </row>
    <row r="16" spans="1:22" x14ac:dyDescent="0.25">
      <c r="B16">
        <v>119.77</v>
      </c>
      <c r="D16">
        <v>113.64</v>
      </c>
      <c r="E16">
        <v>110.34</v>
      </c>
      <c r="F16">
        <v>113.06</v>
      </c>
    </row>
    <row r="17" spans="1:22" x14ac:dyDescent="0.25">
      <c r="B17">
        <v>130.72999999999999</v>
      </c>
      <c r="D17">
        <v>110.34</v>
      </c>
      <c r="E17">
        <v>113.06</v>
      </c>
      <c r="F17">
        <v>119.77</v>
      </c>
      <c r="J17" t="s">
        <v>64</v>
      </c>
      <c r="K17" t="s">
        <v>62</v>
      </c>
      <c r="Q17" t="s">
        <v>63</v>
      </c>
      <c r="R17" t="s">
        <v>62</v>
      </c>
    </row>
    <row r="18" spans="1:22" x14ac:dyDescent="0.25">
      <c r="B18">
        <v>128.21</v>
      </c>
      <c r="D18">
        <v>113.06</v>
      </c>
      <c r="E18">
        <v>119.77</v>
      </c>
      <c r="F18">
        <v>130.72999999999999</v>
      </c>
      <c r="J18" t="s">
        <v>61</v>
      </c>
      <c r="K18">
        <v>113.64</v>
      </c>
      <c r="L18">
        <v>110.34</v>
      </c>
      <c r="M18">
        <v>113.06</v>
      </c>
      <c r="N18">
        <v>119.77</v>
      </c>
      <c r="O18">
        <v>130.72999999999999</v>
      </c>
      <c r="Q18" t="s">
        <v>61</v>
      </c>
      <c r="R18">
        <v>113.64</v>
      </c>
      <c r="S18">
        <v>110.34</v>
      </c>
      <c r="T18">
        <v>113.06</v>
      </c>
      <c r="U18">
        <v>119.77</v>
      </c>
      <c r="V18">
        <v>130.72999999999999</v>
      </c>
    </row>
    <row r="19" spans="1:22" x14ac:dyDescent="0.25">
      <c r="J19">
        <v>110.34</v>
      </c>
      <c r="K19">
        <f t="shared" ref="K19:O23" si="4">ABS($J19-K$18)</f>
        <v>3.2999999999999972</v>
      </c>
      <c r="L19">
        <f t="shared" si="4"/>
        <v>0</v>
      </c>
      <c r="M19">
        <f t="shared" si="4"/>
        <v>2.7199999999999989</v>
      </c>
      <c r="N19">
        <f t="shared" si="4"/>
        <v>9.4299999999999926</v>
      </c>
      <c r="O19">
        <f t="shared" si="4"/>
        <v>20.389999999999986</v>
      </c>
      <c r="Q19">
        <v>110.34</v>
      </c>
      <c r="R19">
        <f>K19</f>
        <v>3.2999999999999972</v>
      </c>
      <c r="S19">
        <f>L19+R19</f>
        <v>3.2999999999999972</v>
      </c>
      <c r="T19">
        <f>M19+S19</f>
        <v>6.019999999999996</v>
      </c>
      <c r="U19">
        <f>N19+T19</f>
        <v>15.449999999999989</v>
      </c>
      <c r="V19">
        <f>O19+U19</f>
        <v>35.839999999999975</v>
      </c>
    </row>
    <row r="20" spans="1:22" x14ac:dyDescent="0.25">
      <c r="J20">
        <v>113.06</v>
      </c>
      <c r="K20">
        <f t="shared" si="4"/>
        <v>0.57999999999999829</v>
      </c>
      <c r="L20">
        <f t="shared" si="4"/>
        <v>2.7199999999999989</v>
      </c>
      <c r="M20">
        <f t="shared" si="4"/>
        <v>0</v>
      </c>
      <c r="N20">
        <f t="shared" si="4"/>
        <v>6.7099999999999937</v>
      </c>
      <c r="O20">
        <f t="shared" si="4"/>
        <v>17.669999999999987</v>
      </c>
      <c r="Q20">
        <v>113.06</v>
      </c>
      <c r="R20">
        <f>K20+R19</f>
        <v>3.8799999999999955</v>
      </c>
      <c r="S20">
        <f t="shared" ref="S20:V23" si="5">L20+MIN(S19,R19,R20)</f>
        <v>6.019999999999996</v>
      </c>
      <c r="T20">
        <f t="shared" si="5"/>
        <v>3.2999999999999972</v>
      </c>
      <c r="U20">
        <f t="shared" si="5"/>
        <v>10.009999999999991</v>
      </c>
      <c r="V20">
        <f t="shared" si="5"/>
        <v>27.679999999999978</v>
      </c>
    </row>
    <row r="21" spans="1:22" x14ac:dyDescent="0.25">
      <c r="A21" t="s">
        <v>60</v>
      </c>
      <c r="B21" t="s">
        <v>59</v>
      </c>
      <c r="D21" t="s">
        <v>58</v>
      </c>
      <c r="G21" t="s">
        <v>57</v>
      </c>
      <c r="J21">
        <v>119.77</v>
      </c>
      <c r="K21">
        <f t="shared" si="4"/>
        <v>6.1299999999999955</v>
      </c>
      <c r="L21">
        <f t="shared" si="4"/>
        <v>9.4299999999999926</v>
      </c>
      <c r="M21">
        <f t="shared" si="4"/>
        <v>6.7099999999999937</v>
      </c>
      <c r="N21">
        <f t="shared" si="4"/>
        <v>0</v>
      </c>
      <c r="O21">
        <f t="shared" si="4"/>
        <v>10.959999999999994</v>
      </c>
      <c r="Q21">
        <v>119.77</v>
      </c>
      <c r="R21">
        <f>K21+R20</f>
        <v>10.009999999999991</v>
      </c>
      <c r="S21">
        <f t="shared" si="5"/>
        <v>13.309999999999988</v>
      </c>
      <c r="T21">
        <f t="shared" si="5"/>
        <v>10.009999999999991</v>
      </c>
      <c r="U21">
        <f t="shared" si="5"/>
        <v>3.2999999999999972</v>
      </c>
      <c r="V21">
        <f t="shared" si="5"/>
        <v>14.259999999999991</v>
      </c>
    </row>
    <row r="22" spans="1:22" ht="18" x14ac:dyDescent="0.35">
      <c r="A22" t="s">
        <v>56</v>
      </c>
      <c r="B22">
        <f>B7</f>
        <v>119.77</v>
      </c>
      <c r="D22" s="8" t="s">
        <v>55</v>
      </c>
      <c r="E22">
        <f>1/(V7+0.001)</f>
        <v>2.1890939340207093E-2</v>
      </c>
      <c r="G22">
        <f>((B22*E22)+(B23*E23))/(E22+E23)</f>
        <v>126.85934552972161</v>
      </c>
      <c r="H22" t="s">
        <v>54</v>
      </c>
      <c r="J22">
        <v>130.72999999999999</v>
      </c>
      <c r="K22">
        <f t="shared" si="4"/>
        <v>17.089999999999989</v>
      </c>
      <c r="L22">
        <f t="shared" si="4"/>
        <v>20.389999999999986</v>
      </c>
      <c r="M22">
        <f t="shared" si="4"/>
        <v>17.669999999999987</v>
      </c>
      <c r="N22">
        <f t="shared" si="4"/>
        <v>10.959999999999994</v>
      </c>
      <c r="O22">
        <f t="shared" si="4"/>
        <v>0</v>
      </c>
      <c r="Q22">
        <v>130.72999999999999</v>
      </c>
      <c r="R22">
        <f>K22+R21</f>
        <v>27.09999999999998</v>
      </c>
      <c r="S22">
        <f t="shared" si="5"/>
        <v>30.399999999999977</v>
      </c>
      <c r="T22">
        <f t="shared" si="5"/>
        <v>27.679999999999978</v>
      </c>
      <c r="U22">
        <f t="shared" si="5"/>
        <v>14.259999999999991</v>
      </c>
      <c r="V22">
        <f t="shared" si="5"/>
        <v>3.2999999999999972</v>
      </c>
    </row>
    <row r="23" spans="1:22" ht="18" x14ac:dyDescent="0.35">
      <c r="A23" s="28" t="s">
        <v>65</v>
      </c>
      <c r="B23" s="28">
        <f>B8</f>
        <v>130.72999999999999</v>
      </c>
      <c r="C23" s="28"/>
      <c r="D23" s="29" t="s">
        <v>134</v>
      </c>
      <c r="E23" s="28">
        <f>1/(V15+0.001)</f>
        <v>4.0094623311013974E-2</v>
      </c>
      <c r="F23" s="28"/>
      <c r="G23" s="28">
        <f>((B23*E23)+(B24*E24))/(E23+E24)</f>
        <v>128.68685196021065</v>
      </c>
      <c r="H23" t="s">
        <v>53</v>
      </c>
      <c r="J23">
        <v>128.21</v>
      </c>
      <c r="K23">
        <f t="shared" si="4"/>
        <v>14.570000000000007</v>
      </c>
      <c r="L23">
        <f t="shared" si="4"/>
        <v>17.870000000000005</v>
      </c>
      <c r="M23">
        <f t="shared" si="4"/>
        <v>15.150000000000006</v>
      </c>
      <c r="N23">
        <f t="shared" si="4"/>
        <v>8.4400000000000119</v>
      </c>
      <c r="O23">
        <f t="shared" si="4"/>
        <v>2.5199999999999818</v>
      </c>
      <c r="Q23">
        <v>128.21</v>
      </c>
      <c r="R23">
        <f>K23+R22</f>
        <v>41.669999999999987</v>
      </c>
      <c r="S23">
        <f t="shared" si="5"/>
        <v>44.969999999999985</v>
      </c>
      <c r="T23">
        <f t="shared" si="5"/>
        <v>42.829999999999984</v>
      </c>
      <c r="U23">
        <f t="shared" si="5"/>
        <v>22.700000000000003</v>
      </c>
      <c r="V23">
        <f t="shared" si="5"/>
        <v>5.819999999999979</v>
      </c>
    </row>
    <row r="24" spans="1:22" ht="18" x14ac:dyDescent="0.35">
      <c r="A24" t="s">
        <v>52</v>
      </c>
      <c r="B24">
        <f>B9</f>
        <v>128.21</v>
      </c>
      <c r="D24" s="8" t="s">
        <v>51</v>
      </c>
      <c r="E24">
        <f>1/(V23+0.001)</f>
        <v>0.17179178835251735</v>
      </c>
      <c r="G24">
        <f>((B22*E22)+(B24*E24))/(E22+E24)</f>
        <v>127.25607122053513</v>
      </c>
      <c r="H24" t="s">
        <v>50</v>
      </c>
    </row>
    <row r="25" spans="1:22" x14ac:dyDescent="0.25">
      <c r="B25" t="str">
        <f ca="1">_xlfn.FORMULATEXT(B24)</f>
        <v>=B9</v>
      </c>
      <c r="E25" t="str">
        <f ca="1">_xlfn.FORMULATEXT(E24)</f>
        <v>=1/(V23+0.001)</v>
      </c>
      <c r="G25" t="str">
        <f ca="1">_xlfn.FORMULATEXT(G24)</f>
        <v>=((B22*E22)+(B24*E24))/(E22+E24)</v>
      </c>
    </row>
    <row r="26" spans="1:22" ht="18" x14ac:dyDescent="0.35">
      <c r="G26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83DAA-B799-4217-9CBF-BC2332A73C97}">
  <sheetPr codeName="Sheet3"/>
  <dimension ref="A1:D10"/>
  <sheetViews>
    <sheetView workbookViewId="0">
      <selection activeCell="C10" sqref="C10"/>
    </sheetView>
  </sheetViews>
  <sheetFormatPr defaultRowHeight="15" x14ac:dyDescent="0.25"/>
  <sheetData>
    <row r="1" spans="1:4" x14ac:dyDescent="0.25">
      <c r="A1" t="s">
        <v>82</v>
      </c>
      <c r="B1" t="s">
        <v>81</v>
      </c>
    </row>
    <row r="2" spans="1:4" x14ac:dyDescent="0.25">
      <c r="A2">
        <v>1</v>
      </c>
      <c r="B2">
        <v>109.15</v>
      </c>
    </row>
    <row r="3" spans="1:4" x14ac:dyDescent="0.25">
      <c r="A3">
        <v>2</v>
      </c>
      <c r="B3">
        <v>108.11</v>
      </c>
    </row>
    <row r="4" spans="1:4" x14ac:dyDescent="0.25">
      <c r="A4">
        <v>3</v>
      </c>
      <c r="B4">
        <v>113.64</v>
      </c>
    </row>
    <row r="5" spans="1:4" x14ac:dyDescent="0.25">
      <c r="A5">
        <v>4</v>
      </c>
      <c r="B5" s="4">
        <v>110.34</v>
      </c>
    </row>
    <row r="6" spans="1:4" x14ac:dyDescent="0.25">
      <c r="A6">
        <v>5</v>
      </c>
      <c r="B6" s="4">
        <v>113.06</v>
      </c>
    </row>
    <row r="7" spans="1:4" x14ac:dyDescent="0.25">
      <c r="A7">
        <v>6</v>
      </c>
      <c r="B7" s="4">
        <v>119.77</v>
      </c>
    </row>
    <row r="8" spans="1:4" x14ac:dyDescent="0.25">
      <c r="A8">
        <v>7</v>
      </c>
      <c r="B8" s="4">
        <v>130.72999999999999</v>
      </c>
    </row>
    <row r="9" spans="1:4" x14ac:dyDescent="0.25">
      <c r="A9">
        <v>8</v>
      </c>
      <c r="B9" s="4">
        <v>128.21</v>
      </c>
    </row>
    <row r="10" spans="1:4" x14ac:dyDescent="0.25">
      <c r="A10" s="9">
        <v>9</v>
      </c>
      <c r="B10" s="9">
        <v>130.02000000000001</v>
      </c>
      <c r="C10" cm="1">
        <f t="array" ref="C10">kNN_DTW_Forecast(B2:B9,B5:B9,2,1,8)</f>
        <v>128.21</v>
      </c>
      <c r="D10" t="str">
        <f ca="1">_xlfn.FORMULATEXT(C10)</f>
        <v>=kNN_DTW_Forecast(B2:B9,B5:B9,2,1,8)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EAAEE-4EF0-4D85-A07D-8457B2123D9A}">
  <sheetPr codeName="Sheet4"/>
  <dimension ref="A1:H105"/>
  <sheetViews>
    <sheetView workbookViewId="0">
      <selection activeCell="C105" sqref="C105"/>
    </sheetView>
  </sheetViews>
  <sheetFormatPr defaultRowHeight="15" x14ac:dyDescent="0.25"/>
  <cols>
    <col min="1" max="1" width="12.85546875" customWidth="1"/>
    <col min="2" max="2" width="12" customWidth="1"/>
    <col min="3" max="3" width="9.5703125" bestFit="1" customWidth="1"/>
    <col min="4" max="4" width="9.28515625" bestFit="1" customWidth="1"/>
    <col min="5" max="5" width="9.7109375" customWidth="1"/>
  </cols>
  <sheetData>
    <row r="1" spans="1:8" x14ac:dyDescent="0.25">
      <c r="A1" t="s">
        <v>83</v>
      </c>
      <c r="B1" t="s">
        <v>84</v>
      </c>
      <c r="C1" t="s">
        <v>85</v>
      </c>
      <c r="D1" t="s">
        <v>86</v>
      </c>
      <c r="F1" s="11" t="s">
        <v>74</v>
      </c>
      <c r="G1">
        <v>3</v>
      </c>
      <c r="H1" t="s">
        <v>87</v>
      </c>
    </row>
    <row r="2" spans="1:8" x14ac:dyDescent="0.25">
      <c r="A2" s="10">
        <v>45659</v>
      </c>
      <c r="B2" vm="1">
        <v>243.85</v>
      </c>
      <c r="F2" s="11" t="s">
        <v>70</v>
      </c>
      <c r="G2">
        <v>1</v>
      </c>
      <c r="H2" t="s">
        <v>88</v>
      </c>
    </row>
    <row r="3" spans="1:8" x14ac:dyDescent="0.25">
      <c r="A3" s="10" vm="2">
        <v>45660</v>
      </c>
      <c r="B3" vm="3">
        <v>243.36</v>
      </c>
      <c r="F3" s="11" t="s">
        <v>72</v>
      </c>
      <c r="G3">
        <v>1</v>
      </c>
      <c r="H3" t="s">
        <v>89</v>
      </c>
    </row>
    <row r="4" spans="1:8" x14ac:dyDescent="0.25">
      <c r="A4" s="10" vm="4">
        <v>45663</v>
      </c>
      <c r="B4" vm="5">
        <v>245</v>
      </c>
    </row>
    <row r="5" spans="1:8" x14ac:dyDescent="0.25">
      <c r="A5" s="10" vm="6">
        <v>45664</v>
      </c>
      <c r="B5" vm="7">
        <v>242.21</v>
      </c>
    </row>
    <row r="6" spans="1:8" x14ac:dyDescent="0.25">
      <c r="A6" s="10" vm="8">
        <v>45665</v>
      </c>
      <c r="B6" vm="9">
        <v>242.7</v>
      </c>
    </row>
    <row r="7" spans="1:8" x14ac:dyDescent="0.25">
      <c r="A7" s="10" vm="10">
        <v>45667</v>
      </c>
      <c r="B7" vm="11">
        <v>236.85</v>
      </c>
    </row>
    <row r="8" spans="1:8" x14ac:dyDescent="0.25">
      <c r="A8" s="10" vm="12">
        <v>45670</v>
      </c>
      <c r="B8" vm="13">
        <v>234.4</v>
      </c>
    </row>
    <row r="9" spans="1:8" x14ac:dyDescent="0.25">
      <c r="A9" s="10" vm="14">
        <v>45671</v>
      </c>
      <c r="B9" vm="15">
        <v>233.28</v>
      </c>
    </row>
    <row r="10" spans="1:8" x14ac:dyDescent="0.25">
      <c r="A10" s="10" vm="16">
        <v>45672</v>
      </c>
      <c r="B10" vm="17">
        <v>237.87</v>
      </c>
    </row>
    <row r="11" spans="1:8" x14ac:dyDescent="0.25">
      <c r="A11" s="10" vm="18">
        <v>45673</v>
      </c>
      <c r="B11" vm="19">
        <v>228.26</v>
      </c>
    </row>
    <row r="12" spans="1:8" x14ac:dyDescent="0.25">
      <c r="A12" s="10" vm="20">
        <v>45674</v>
      </c>
      <c r="B12" vm="21">
        <v>229.98</v>
      </c>
    </row>
    <row r="13" spans="1:8" x14ac:dyDescent="0.25">
      <c r="A13" s="10" vm="22">
        <v>45678</v>
      </c>
      <c r="B13" vm="23">
        <v>222.64</v>
      </c>
    </row>
    <row r="14" spans="1:8" x14ac:dyDescent="0.25">
      <c r="A14" s="10" vm="24">
        <v>45679</v>
      </c>
      <c r="B14" vm="25">
        <v>223.83</v>
      </c>
    </row>
    <row r="15" spans="1:8" x14ac:dyDescent="0.25">
      <c r="A15" s="10" vm="26">
        <v>45680</v>
      </c>
      <c r="B15" vm="27">
        <v>223.66</v>
      </c>
    </row>
    <row r="16" spans="1:8" x14ac:dyDescent="0.25">
      <c r="A16" s="10" vm="28">
        <v>45681</v>
      </c>
      <c r="B16" vm="29">
        <v>222.78</v>
      </c>
    </row>
    <row r="17" spans="1:4" x14ac:dyDescent="0.25">
      <c r="A17" s="10" vm="30">
        <v>45684</v>
      </c>
      <c r="B17" vm="31">
        <v>229.86</v>
      </c>
    </row>
    <row r="18" spans="1:4" x14ac:dyDescent="0.25">
      <c r="A18" s="10" vm="32">
        <v>45685</v>
      </c>
      <c r="B18" vm="33">
        <v>238.26</v>
      </c>
    </row>
    <row r="19" spans="1:4" x14ac:dyDescent="0.25">
      <c r="A19" s="10" vm="34">
        <v>45686</v>
      </c>
      <c r="B19" vm="35">
        <v>239.36</v>
      </c>
    </row>
    <row r="20" spans="1:4" x14ac:dyDescent="0.25">
      <c r="A20" s="10" vm="36">
        <v>45687</v>
      </c>
      <c r="B20" vm="37">
        <v>237.59</v>
      </c>
    </row>
    <row r="21" spans="1:4" x14ac:dyDescent="0.25">
      <c r="A21" s="10" vm="38">
        <v>45688</v>
      </c>
      <c r="B21" vm="39">
        <v>236</v>
      </c>
    </row>
    <row r="22" spans="1:4" x14ac:dyDescent="0.25">
      <c r="A22" s="10" vm="40">
        <v>45691</v>
      </c>
      <c r="B22" vm="41">
        <v>228.01</v>
      </c>
    </row>
    <row r="23" spans="1:4" x14ac:dyDescent="0.25">
      <c r="A23" s="10" vm="42">
        <v>45692</v>
      </c>
      <c r="B23" vm="43">
        <v>232.8</v>
      </c>
    </row>
    <row r="24" spans="1:4" x14ac:dyDescent="0.25">
      <c r="A24" s="10" vm="44">
        <v>45693</v>
      </c>
      <c r="B24" vm="45">
        <v>232.47</v>
      </c>
    </row>
    <row r="25" spans="1:4" x14ac:dyDescent="0.25">
      <c r="A25" s="10" vm="46">
        <v>45694</v>
      </c>
      <c r="B25" vm="47">
        <v>233.22</v>
      </c>
    </row>
    <row r="26" spans="1:4" x14ac:dyDescent="0.25">
      <c r="A26" s="10" vm="48">
        <v>45695</v>
      </c>
      <c r="B26" vm="49">
        <v>227.63</v>
      </c>
    </row>
    <row r="27" spans="1:4" x14ac:dyDescent="0.25">
      <c r="A27" s="10" vm="50">
        <v>45698</v>
      </c>
      <c r="B27" vm="51">
        <v>227.65</v>
      </c>
    </row>
    <row r="28" spans="1:4" x14ac:dyDescent="0.25">
      <c r="A28" s="10" vm="52">
        <v>45699</v>
      </c>
      <c r="B28" vm="53">
        <v>232.62</v>
      </c>
    </row>
    <row r="29" spans="1:4" x14ac:dyDescent="0.25">
      <c r="A29" s="10" vm="54">
        <v>45700</v>
      </c>
      <c r="B29" vm="55">
        <v>236.87</v>
      </c>
    </row>
    <row r="30" spans="1:4" x14ac:dyDescent="0.25">
      <c r="A30" s="10" vm="56">
        <v>45701</v>
      </c>
      <c r="B30" vm="57">
        <v>241.53</v>
      </c>
    </row>
    <row r="31" spans="1:4" x14ac:dyDescent="0.25">
      <c r="A31" s="10" vm="58">
        <v>45702</v>
      </c>
      <c r="B31" vm="59">
        <v>244.6</v>
      </c>
      <c r="C31" s="12" cm="1">
        <f t="array" ref="C31">kNN_DTW_Forecast($B$2:B30,B26:B30,$G$1,$G$2,$G$3)</f>
        <v>239.94066506252148</v>
      </c>
      <c r="D31" s="12">
        <f>B31-C31</f>
        <v>4.6593349374785191</v>
      </c>
    </row>
    <row r="32" spans="1:4" x14ac:dyDescent="0.25">
      <c r="A32" s="10" vm="60">
        <v>45706</v>
      </c>
      <c r="B32" vm="61">
        <v>244.47</v>
      </c>
      <c r="C32" s="12" cm="1">
        <f t="array" ref="C32">kNN_DTW_Forecast($B$2:B31,B27:B31,$G$1,$G$2,$G$3)</f>
        <v>243.35180807404336</v>
      </c>
      <c r="D32" s="12">
        <f t="shared" ref="D32:D95" si="0">B32-C32</f>
        <v>1.1181919259566371</v>
      </c>
    </row>
    <row r="33" spans="1:4" x14ac:dyDescent="0.25">
      <c r="A33" s="10" vm="62">
        <v>45707</v>
      </c>
      <c r="B33" vm="63">
        <v>244.87</v>
      </c>
      <c r="C33" s="12" cm="1">
        <f t="array" ref="C33">kNN_DTW_Forecast($B$2:B32,B28:B32,$G$1,$G$2,$G$3)</f>
        <v>241.34933047514272</v>
      </c>
      <c r="D33" s="12">
        <f t="shared" si="0"/>
        <v>3.5206695248572828</v>
      </c>
    </row>
    <row r="34" spans="1:4" x14ac:dyDescent="0.25">
      <c r="A34" s="10" vm="64">
        <v>45708</v>
      </c>
      <c r="B34" vm="65">
        <v>245.83</v>
      </c>
      <c r="C34" s="12" cm="1">
        <f t="array" ref="C34">kNN_DTW_Forecast($B$2:B33,B29:B33,$G$1,$G$2,$G$3)</f>
        <v>242.83101673362313</v>
      </c>
      <c r="D34" s="12">
        <f t="shared" si="0"/>
        <v>2.9989832663768823</v>
      </c>
    </row>
    <row r="35" spans="1:4" x14ac:dyDescent="0.25">
      <c r="A35" s="10" vm="66">
        <v>45709</v>
      </c>
      <c r="B35" vm="67">
        <v>245.55</v>
      </c>
      <c r="C35" s="12" cm="1">
        <f t="array" ref="C35">kNN_DTW_Forecast($B$2:B34,B30:B34,$G$1,$G$2,$G$3)</f>
        <v>242.5740256472225</v>
      </c>
      <c r="D35" s="12">
        <f t="shared" si="0"/>
        <v>2.9759743527775129</v>
      </c>
    </row>
    <row r="36" spans="1:4" x14ac:dyDescent="0.25">
      <c r="A36" s="10" vm="68">
        <v>45712</v>
      </c>
      <c r="B36" vm="69">
        <v>247.1</v>
      </c>
      <c r="C36" s="12" cm="1">
        <f t="array" ref="C36">kNN_DTW_Forecast($B$2:B35,B31:B35,$G$1,$G$2,$G$3)</f>
        <v>243.08217580318785</v>
      </c>
      <c r="D36" s="12">
        <f t="shared" si="0"/>
        <v>4.0178241968121426</v>
      </c>
    </row>
    <row r="37" spans="1:4" x14ac:dyDescent="0.25">
      <c r="A37" s="10" vm="70">
        <v>45713</v>
      </c>
      <c r="B37" vm="71">
        <v>247.04</v>
      </c>
      <c r="C37" s="12" cm="1">
        <f t="array" ref="C37">kNN_DTW_Forecast($B$2:B36,B32:B36,$G$1,$G$2,$G$3)</f>
        <v>246.76005210573052</v>
      </c>
      <c r="D37" s="12">
        <f t="shared" si="0"/>
        <v>0.27994789426946909</v>
      </c>
    </row>
    <row r="38" spans="1:4" x14ac:dyDescent="0.25">
      <c r="A38" s="10" vm="72">
        <v>45714</v>
      </c>
      <c r="B38" vm="73">
        <v>240.36</v>
      </c>
      <c r="C38" s="12" cm="1">
        <f t="array" ref="C38">kNN_DTW_Forecast($B$2:B37,B33:B37,$G$1,$G$2,$G$3)</f>
        <v>247.04538012655746</v>
      </c>
      <c r="D38" s="12">
        <f t="shared" si="0"/>
        <v>-6.6853801265574475</v>
      </c>
    </row>
    <row r="39" spans="1:4" x14ac:dyDescent="0.25">
      <c r="A39" s="10" vm="74">
        <v>45715</v>
      </c>
      <c r="B39" vm="75">
        <v>237.3</v>
      </c>
      <c r="C39" s="12" cm="1">
        <f t="array" ref="C39">kNN_DTW_Forecast($B$2:B38,B34:B38,$G$1,$G$2,$G$3)</f>
        <v>243.17385798427784</v>
      </c>
      <c r="D39" s="12">
        <f t="shared" si="0"/>
        <v>-5.8738579842778336</v>
      </c>
    </row>
    <row r="40" spans="1:4" x14ac:dyDescent="0.25">
      <c r="A40" s="10" vm="76">
        <v>45716</v>
      </c>
      <c r="B40" vm="77">
        <v>241.84</v>
      </c>
      <c r="C40" s="12" cm="1">
        <f t="array" ref="C40">kNN_DTW_Forecast($B$2:B39,B35:B39,$G$1,$G$2,$G$3)</f>
        <v>236.62313056979306</v>
      </c>
      <c r="D40" s="12">
        <f t="shared" si="0"/>
        <v>5.2168694302069412</v>
      </c>
    </row>
    <row r="41" spans="1:4" x14ac:dyDescent="0.25">
      <c r="A41" s="10" vm="78">
        <v>45719</v>
      </c>
      <c r="B41" vm="79">
        <v>238.03</v>
      </c>
      <c r="C41" s="12" cm="1">
        <f t="array" ref="C41">kNN_DTW_Forecast($B$2:B40,B36:B40,$G$1,$G$2,$G$3)</f>
        <v>240.46649767545975</v>
      </c>
      <c r="D41" s="12">
        <f t="shared" si="0"/>
        <v>-2.4364976754597478</v>
      </c>
    </row>
    <row r="42" spans="1:4" x14ac:dyDescent="0.25">
      <c r="A42" s="10" vm="80">
        <v>45720</v>
      </c>
      <c r="B42" vm="81">
        <v>235.93</v>
      </c>
      <c r="C42" s="12" cm="1">
        <f t="array" ref="C42">kNN_DTW_Forecast($B$2:B41,B37:B41,$G$1,$G$2,$G$3)</f>
        <v>238.87886022523196</v>
      </c>
      <c r="D42" s="12">
        <f t="shared" si="0"/>
        <v>-2.9488602252319538</v>
      </c>
    </row>
    <row r="43" spans="1:4" x14ac:dyDescent="0.25">
      <c r="A43" s="10" vm="82">
        <v>45721</v>
      </c>
      <c r="B43" vm="83">
        <v>235.74</v>
      </c>
      <c r="C43" s="12" cm="1">
        <f t="array" ref="C43">kNN_DTW_Forecast($B$2:B42,B38:B42,$G$1,$G$2,$G$3)</f>
        <v>236.71277575250224</v>
      </c>
      <c r="D43" s="12">
        <f t="shared" si="0"/>
        <v>-0.97277575250222981</v>
      </c>
    </row>
    <row r="44" spans="1:4" x14ac:dyDescent="0.25">
      <c r="A44" s="10" vm="84">
        <v>45722</v>
      </c>
      <c r="B44" vm="85">
        <v>235.33</v>
      </c>
      <c r="C44" s="12" cm="1">
        <f t="array" ref="C44">kNN_DTW_Forecast($B$2:B43,B39:B43,$G$1,$G$2,$G$3)</f>
        <v>236.22784363314398</v>
      </c>
      <c r="D44" s="12">
        <f t="shared" si="0"/>
        <v>-0.89784363314396387</v>
      </c>
    </row>
    <row r="45" spans="1:4" x14ac:dyDescent="0.25">
      <c r="A45" s="10" vm="86">
        <v>45723</v>
      </c>
      <c r="B45" vm="87">
        <v>239.07</v>
      </c>
      <c r="C45" s="12" cm="1">
        <f t="array" ref="C45">kNN_DTW_Forecast($B$2:B44,B40:B44,$G$1,$G$2,$G$3)</f>
        <v>236.4073779250424</v>
      </c>
      <c r="D45" s="12">
        <f t="shared" si="0"/>
        <v>2.6626220749575964</v>
      </c>
    </row>
    <row r="46" spans="1:4" x14ac:dyDescent="0.25">
      <c r="A46" s="10" vm="88">
        <v>45726</v>
      </c>
      <c r="B46" vm="89">
        <v>227.48</v>
      </c>
      <c r="C46" s="12" cm="1">
        <f t="array" ref="C46">kNN_DTW_Forecast($B$2:B45,B41:B45,$G$1,$G$2,$G$3)</f>
        <v>234.46675681875271</v>
      </c>
      <c r="D46" s="12">
        <f t="shared" si="0"/>
        <v>-6.986756818752724</v>
      </c>
    </row>
    <row r="47" spans="1:4" x14ac:dyDescent="0.25">
      <c r="A47" s="10" vm="90">
        <v>45727</v>
      </c>
      <c r="B47" vm="91">
        <v>220.84</v>
      </c>
      <c r="C47" s="12" cm="1">
        <f t="array" ref="C47">kNN_DTW_Forecast($B$2:B46,B42:B46,$G$1,$G$2,$G$3)</f>
        <v>227.03745051275322</v>
      </c>
      <c r="D47" s="12">
        <f t="shared" si="0"/>
        <v>-6.1974505127532211</v>
      </c>
    </row>
    <row r="48" spans="1:4" x14ac:dyDescent="0.25">
      <c r="A48" s="10" vm="92">
        <v>45728</v>
      </c>
      <c r="B48" vm="93">
        <v>216.98</v>
      </c>
      <c r="C48" s="12" cm="1">
        <f t="array" ref="C48">kNN_DTW_Forecast($B$2:B47,B43:B47,$G$1,$G$2,$G$3)</f>
        <v>221.99900684858039</v>
      </c>
      <c r="D48" s="12">
        <f t="shared" si="0"/>
        <v>-5.0190068485804034</v>
      </c>
    </row>
    <row r="49" spans="1:4" x14ac:dyDescent="0.25">
      <c r="A49" s="10" vm="94">
        <v>45729</v>
      </c>
      <c r="B49" vm="95">
        <v>209.68</v>
      </c>
      <c r="C49" s="12" cm="1">
        <f t="array" ref="C49">kNN_DTW_Forecast($B$2:B48,B44:B48,$G$1,$G$2,$G$3)</f>
        <v>218.58183481086147</v>
      </c>
      <c r="D49" s="12">
        <f t="shared" si="0"/>
        <v>-8.9018348108614589</v>
      </c>
    </row>
    <row r="50" spans="1:4" x14ac:dyDescent="0.25">
      <c r="A50" s="10" vm="96">
        <v>45730</v>
      </c>
      <c r="B50" vm="97">
        <v>213.49</v>
      </c>
      <c r="C50" s="12" cm="1">
        <f t="array" ref="C50">kNN_DTW_Forecast($B$2:B49,B45:B49,$G$1,$G$2,$G$3)</f>
        <v>213.83672517281306</v>
      </c>
      <c r="D50" s="12">
        <f t="shared" si="0"/>
        <v>-0.34672517281305204</v>
      </c>
    </row>
    <row r="51" spans="1:4" x14ac:dyDescent="0.25">
      <c r="A51" s="10" vm="98">
        <v>45733</v>
      </c>
      <c r="B51" vm="99">
        <v>214</v>
      </c>
      <c r="C51" s="12" cm="1">
        <f t="array" ref="C51">kNN_DTW_Forecast($B$2:B50,B46:B50,$G$1,$G$2,$G$3)</f>
        <v>218.55017676133374</v>
      </c>
      <c r="D51" s="12">
        <f t="shared" si="0"/>
        <v>-4.5501767613337449</v>
      </c>
    </row>
    <row r="52" spans="1:4" x14ac:dyDescent="0.25">
      <c r="A52" s="10" vm="100">
        <v>45734</v>
      </c>
      <c r="B52" vm="101">
        <v>212.69</v>
      </c>
      <c r="C52" s="12" cm="1">
        <f t="array" ref="C52">kNN_DTW_Forecast($B$2:B51,B47:B51,$G$1,$G$2,$G$3)</f>
        <v>213.92848597044576</v>
      </c>
      <c r="D52" s="12">
        <f t="shared" si="0"/>
        <v>-1.2384859704457654</v>
      </c>
    </row>
    <row r="53" spans="1:4" x14ac:dyDescent="0.25">
      <c r="A53" s="10" vm="102">
        <v>45735</v>
      </c>
      <c r="B53" vm="103">
        <v>215.24</v>
      </c>
      <c r="C53" s="12" cm="1">
        <f t="array" ref="C53">kNN_DTW_Forecast($B$2:B52,B48:B52,$G$1,$G$2,$G$3)</f>
        <v>212.90197811849902</v>
      </c>
      <c r="D53" s="12">
        <f t="shared" si="0"/>
        <v>2.3380218815009925</v>
      </c>
    </row>
    <row r="54" spans="1:4" x14ac:dyDescent="0.25">
      <c r="A54" s="10" vm="104">
        <v>45736</v>
      </c>
      <c r="B54" vm="105">
        <v>214.1</v>
      </c>
      <c r="C54" s="12" cm="1">
        <f t="array" ref="C54">kNN_DTW_Forecast($B$2:B53,B49:B53,$G$1,$G$2,$G$3)</f>
        <v>214.42608227731159</v>
      </c>
      <c r="D54" s="12">
        <f t="shared" si="0"/>
        <v>-0.326082277311599</v>
      </c>
    </row>
    <row r="55" spans="1:4" x14ac:dyDescent="0.25">
      <c r="A55" s="10" vm="106">
        <v>45737</v>
      </c>
      <c r="B55" vm="107">
        <v>218.27</v>
      </c>
      <c r="C55" s="12" cm="1">
        <f t="array" ref="C55">kNN_DTW_Forecast($B$2:B54,B50:B54,$G$1,$G$2,$G$3)</f>
        <v>214.44811847277998</v>
      </c>
      <c r="D55" s="12">
        <f t="shared" si="0"/>
        <v>3.8218815272200288</v>
      </c>
    </row>
    <row r="56" spans="1:4" x14ac:dyDescent="0.25">
      <c r="A56" s="10" vm="108">
        <v>45740</v>
      </c>
      <c r="B56" vm="109">
        <v>220.73</v>
      </c>
      <c r="C56" s="12" cm="1">
        <f t="array" ref="C56">kNN_DTW_Forecast($B$2:B55,B51:B55,$G$1,$G$2,$G$3)</f>
        <v>217.00930221908243</v>
      </c>
      <c r="D56" s="12">
        <f t="shared" si="0"/>
        <v>3.7206977809175612</v>
      </c>
    </row>
    <row r="57" spans="1:4" x14ac:dyDescent="0.25">
      <c r="A57" s="10" vm="110">
        <v>45741</v>
      </c>
      <c r="B57" vm="111">
        <v>223.75</v>
      </c>
      <c r="C57" s="12" cm="1">
        <f t="array" ref="C57">kNN_DTW_Forecast($B$2:B56,B52:B56,$G$1,$G$2,$G$3)</f>
        <v>220.18058048808285</v>
      </c>
      <c r="D57" s="12">
        <f t="shared" si="0"/>
        <v>3.5694195119171468</v>
      </c>
    </row>
    <row r="58" spans="1:4" x14ac:dyDescent="0.25">
      <c r="A58" s="10" vm="112">
        <v>45742</v>
      </c>
      <c r="B58" vm="113">
        <v>221.53</v>
      </c>
      <c r="C58" s="12" cm="1">
        <f t="array" ref="C58">kNN_DTW_Forecast($B$2:B57,B53:B57,$G$1,$G$2,$G$3)</f>
        <v>222.96651600125608</v>
      </c>
      <c r="D58" s="12">
        <f t="shared" si="0"/>
        <v>-1.4365160012560807</v>
      </c>
    </row>
    <row r="59" spans="1:4" x14ac:dyDescent="0.25">
      <c r="A59" s="10" vm="114">
        <v>45743</v>
      </c>
      <c r="B59" vm="115">
        <v>223.85</v>
      </c>
      <c r="C59" s="12" cm="1">
        <f t="array" ref="C59">kNN_DTW_Forecast($B$2:B58,B54:B58,$G$1,$G$2,$G$3)</f>
        <v>221.98594140025168</v>
      </c>
      <c r="D59" s="12">
        <f t="shared" si="0"/>
        <v>1.8640585997483186</v>
      </c>
    </row>
    <row r="60" spans="1:4" x14ac:dyDescent="0.25">
      <c r="A60" s="10" vm="116">
        <v>45744</v>
      </c>
      <c r="B60" vm="117">
        <v>217.9</v>
      </c>
      <c r="C60" s="12" cm="1">
        <f t="array" ref="C60">kNN_DTW_Forecast($B$2:B59,B55:B59,$G$1,$G$2,$G$3)</f>
        <v>223.09978570903976</v>
      </c>
      <c r="D60" s="12">
        <f t="shared" si="0"/>
        <v>-5.1997857090397588</v>
      </c>
    </row>
    <row r="61" spans="1:4" x14ac:dyDescent="0.25">
      <c r="A61" s="10" vm="118">
        <v>45747</v>
      </c>
      <c r="B61" vm="119">
        <v>222.13</v>
      </c>
      <c r="C61" s="12" cm="1">
        <f t="array" ref="C61">kNN_DTW_Forecast($B$2:B60,B56:B60,$G$1,$G$2,$G$3)</f>
        <v>224.81270111161072</v>
      </c>
      <c r="D61" s="12">
        <f t="shared" si="0"/>
        <v>-2.6827011116107258</v>
      </c>
    </row>
    <row r="62" spans="1:4" x14ac:dyDescent="0.25">
      <c r="A62" s="10" vm="120">
        <v>45748</v>
      </c>
      <c r="B62" vm="121">
        <v>223.19</v>
      </c>
      <c r="C62" s="12" cm="1">
        <f t="array" ref="C62">kNN_DTW_Forecast($B$2:B61,B57:B61,$G$1,$G$2,$G$3)</f>
        <v>220.51422017921811</v>
      </c>
      <c r="D62" s="12">
        <f t="shared" si="0"/>
        <v>2.6757798207818837</v>
      </c>
    </row>
    <row r="63" spans="1:4" x14ac:dyDescent="0.25">
      <c r="A63" s="10" vm="122">
        <v>45749</v>
      </c>
      <c r="B63" vm="123">
        <v>223.89</v>
      </c>
      <c r="C63" s="12" cm="1">
        <f t="array" ref="C63">kNN_DTW_Forecast($B$2:B62,B58:B62,$G$1,$G$2,$G$3)</f>
        <v>221.78276541155469</v>
      </c>
      <c r="D63" s="12">
        <f t="shared" si="0"/>
        <v>2.1072345884452943</v>
      </c>
    </row>
    <row r="64" spans="1:4" x14ac:dyDescent="0.25">
      <c r="A64" s="10" vm="124">
        <v>45750</v>
      </c>
      <c r="B64" vm="125">
        <v>203.19</v>
      </c>
      <c r="C64" s="12" cm="1">
        <f t="array" ref="C64">kNN_DTW_Forecast($B$2:B63,B59:B63,$G$1,$G$2,$G$3)</f>
        <v>222.45771154984774</v>
      </c>
      <c r="D64" s="12">
        <f t="shared" si="0"/>
        <v>-19.267711549847746</v>
      </c>
    </row>
    <row r="65" spans="1:4" x14ac:dyDescent="0.25">
      <c r="A65" s="10" vm="126">
        <v>45751</v>
      </c>
      <c r="B65" vm="127">
        <v>188.38</v>
      </c>
      <c r="C65" s="12" cm="1">
        <f t="array" ref="C65">kNN_DTW_Forecast($B$2:B64,B60:B64,$G$1,$G$2,$G$3)</f>
        <v>222.91081207362714</v>
      </c>
      <c r="D65" s="12">
        <f t="shared" si="0"/>
        <v>-34.530812073627146</v>
      </c>
    </row>
    <row r="66" spans="1:4" x14ac:dyDescent="0.25">
      <c r="A66" s="10" vm="128">
        <v>45754</v>
      </c>
      <c r="B66" vm="129">
        <v>181.46</v>
      </c>
      <c r="C66" s="12" cm="1">
        <f t="array" ref="C66">kNN_DTW_Forecast($B$2:B65,B61:B65,$G$1,$G$2,$G$3)</f>
        <v>195.85593579568013</v>
      </c>
      <c r="D66" s="12">
        <f t="shared" si="0"/>
        <v>-14.395935795680117</v>
      </c>
    </row>
    <row r="67" spans="1:4" x14ac:dyDescent="0.25">
      <c r="A67" s="10" vm="130">
        <v>45755</v>
      </c>
      <c r="B67" vm="131">
        <v>172.42</v>
      </c>
      <c r="C67" s="12" cm="1">
        <f t="array" ref="C67">kNN_DTW_Forecast($B$2:B66,B62:B66,$G$1,$G$2,$G$3)</f>
        <v>182.22410136144734</v>
      </c>
      <c r="D67" s="12">
        <f t="shared" si="0"/>
        <v>-9.8041013614473513</v>
      </c>
    </row>
    <row r="68" spans="1:4" x14ac:dyDescent="0.25">
      <c r="A68" s="10" vm="132">
        <v>45756</v>
      </c>
      <c r="B68" vm="133">
        <v>198.85</v>
      </c>
      <c r="C68" s="12" cm="1">
        <f t="array" ref="C68">kNN_DTW_Forecast($B$2:B67,B63:B67,$G$1,$G$2,$G$3)</f>
        <v>173.66733824260271</v>
      </c>
      <c r="D68" s="12">
        <f t="shared" si="0"/>
        <v>25.182661757397284</v>
      </c>
    </row>
    <row r="69" spans="1:4" x14ac:dyDescent="0.25">
      <c r="A69" s="10" vm="134">
        <v>45757</v>
      </c>
      <c r="B69" vm="135">
        <v>190.42</v>
      </c>
      <c r="C69" s="12" cm="1">
        <f t="array" ref="C69">kNN_DTW_Forecast($B$2:B68,B64:B68,$G$1,$G$2,$G$3)</f>
        <v>189.69016539370298</v>
      </c>
      <c r="D69" s="12">
        <f t="shared" si="0"/>
        <v>0.72983460629700403</v>
      </c>
    </row>
    <row r="70" spans="1:4" x14ac:dyDescent="0.25">
      <c r="A70" s="10" vm="136">
        <v>45758</v>
      </c>
      <c r="B70" vm="137">
        <v>198.15</v>
      </c>
      <c r="C70" s="12" cm="1">
        <f t="array" ref="C70">kNN_DTW_Forecast($B$2:B69,B65:B69,$G$1,$G$2,$G$3)</f>
        <v>191.98843491548419</v>
      </c>
      <c r="D70" s="12">
        <f t="shared" si="0"/>
        <v>6.1615650845158143</v>
      </c>
    </row>
    <row r="71" spans="1:4" x14ac:dyDescent="0.25">
      <c r="A71" s="10" vm="138">
        <v>45761</v>
      </c>
      <c r="B71" vm="139">
        <v>202.52</v>
      </c>
      <c r="C71" s="12" cm="1">
        <f t="array" ref="C71">kNN_DTW_Forecast($B$2:B70,B66:B70,$G$1,$G$2,$G$3)</f>
        <v>196.86166660803943</v>
      </c>
      <c r="D71" s="12">
        <f t="shared" si="0"/>
        <v>5.658333391960582</v>
      </c>
    </row>
    <row r="72" spans="1:4" x14ac:dyDescent="0.25">
      <c r="A72" s="10" vm="140">
        <v>45762</v>
      </c>
      <c r="B72" vm="141">
        <v>202.14</v>
      </c>
      <c r="C72" s="12" cm="1">
        <f t="array" ref="C72">kNN_DTW_Forecast($B$2:B71,B67:B71,$G$1,$G$2,$G$3)</f>
        <v>201.76443394973094</v>
      </c>
      <c r="D72" s="12">
        <f t="shared" si="0"/>
        <v>0.37556605026904322</v>
      </c>
    </row>
    <row r="73" spans="1:4" x14ac:dyDescent="0.25">
      <c r="A73" s="10" vm="142">
        <v>45763</v>
      </c>
      <c r="B73" vm="143">
        <v>194.27</v>
      </c>
      <c r="C73" s="12" cm="1">
        <f t="array" ref="C73">kNN_DTW_Forecast($B$2:B72,B68:B72,$G$1,$G$2,$G$3)</f>
        <v>197.94153389466771</v>
      </c>
      <c r="D73" s="12">
        <f t="shared" si="0"/>
        <v>-3.6715338946677036</v>
      </c>
    </row>
    <row r="74" spans="1:4" x14ac:dyDescent="0.25">
      <c r="A74" s="10" vm="144">
        <v>45764</v>
      </c>
      <c r="B74" vm="145">
        <v>196.98</v>
      </c>
      <c r="C74" s="12" cm="1">
        <f t="array" ref="C74">kNN_DTW_Forecast($B$2:B73,B69:B73,$G$1,$G$2,$G$3)</f>
        <v>196.57183031161563</v>
      </c>
      <c r="D74" s="12">
        <f t="shared" si="0"/>
        <v>0.40816968838436196</v>
      </c>
    </row>
    <row r="75" spans="1:4" x14ac:dyDescent="0.25">
      <c r="A75" s="10" vm="146">
        <v>45768</v>
      </c>
      <c r="B75" vm="147">
        <v>193.16</v>
      </c>
      <c r="C75" s="12" cm="1">
        <f t="array" ref="C75">kNN_DTW_Forecast($B$2:B74,B70:B74,$G$1,$G$2,$G$3)</f>
        <v>196.20803816736489</v>
      </c>
      <c r="D75" s="12">
        <f t="shared" si="0"/>
        <v>-3.0480381673648935</v>
      </c>
    </row>
    <row r="76" spans="1:4" x14ac:dyDescent="0.25">
      <c r="A76" s="10" vm="148">
        <v>45769</v>
      </c>
      <c r="B76" vm="149">
        <v>199.74</v>
      </c>
      <c r="C76" s="12" cm="1">
        <f t="array" ref="C76">kNN_DTW_Forecast($B$2:B75,B71:B75,$G$1,$G$2,$G$3)</f>
        <v>193.42206112960156</v>
      </c>
      <c r="D76" s="12">
        <f t="shared" si="0"/>
        <v>6.31793887039845</v>
      </c>
    </row>
    <row r="77" spans="1:4" x14ac:dyDescent="0.25">
      <c r="A77" s="10" vm="150">
        <v>45770</v>
      </c>
      <c r="B77" vm="151">
        <v>204.6</v>
      </c>
      <c r="C77" s="12" cm="1">
        <f t="array" ref="C77">kNN_DTW_Forecast($B$2:B76,B72:B76,$G$1,$G$2,$G$3)</f>
        <v>198.24349046867215</v>
      </c>
      <c r="D77" s="12">
        <f t="shared" si="0"/>
        <v>6.3565095313278448</v>
      </c>
    </row>
    <row r="78" spans="1:4" x14ac:dyDescent="0.25">
      <c r="A78" s="10" vm="152">
        <v>45771</v>
      </c>
      <c r="B78" vm="153">
        <v>208.37</v>
      </c>
      <c r="C78" s="12" cm="1">
        <f t="array" ref="C78">kNN_DTW_Forecast($B$2:B77,B73:B77,$G$1,$G$2,$G$3)</f>
        <v>199.91191083943596</v>
      </c>
      <c r="D78" s="12">
        <f t="shared" si="0"/>
        <v>8.4580891605640431</v>
      </c>
    </row>
    <row r="79" spans="1:4" x14ac:dyDescent="0.25">
      <c r="A79" s="10" vm="154">
        <v>45772</v>
      </c>
      <c r="B79" vm="155">
        <v>209.28</v>
      </c>
      <c r="C79" s="12" cm="1">
        <f t="array" ref="C79">kNN_DTW_Forecast($B$2:B78,B74:B78,$G$1,$G$2,$G$3)</f>
        <v>204.01706977636309</v>
      </c>
      <c r="D79" s="12">
        <f t="shared" si="0"/>
        <v>5.2629302236369142</v>
      </c>
    </row>
    <row r="80" spans="1:4" x14ac:dyDescent="0.25">
      <c r="A80" s="10" vm="156">
        <v>45775</v>
      </c>
      <c r="B80" vm="157">
        <v>210.14</v>
      </c>
      <c r="C80" s="12" cm="1">
        <f t="array" ref="C80">kNN_DTW_Forecast($B$2:B79,B75:B79,$G$1,$G$2,$G$3)</f>
        <v>209.12891889758379</v>
      </c>
      <c r="D80" s="12">
        <f t="shared" si="0"/>
        <v>1.011081102416199</v>
      </c>
    </row>
    <row r="81" spans="1:4" x14ac:dyDescent="0.25">
      <c r="A81" s="10" vm="158">
        <v>45776</v>
      </c>
      <c r="B81" vm="159">
        <v>211.21</v>
      </c>
      <c r="C81" s="12" cm="1">
        <f t="array" ref="C81">kNN_DTW_Forecast($B$2:B80,B76:B80,$G$1,$G$2,$G$3)</f>
        <v>209.91221785673065</v>
      </c>
      <c r="D81" s="12">
        <f t="shared" si="0"/>
        <v>1.2977821432693588</v>
      </c>
    </row>
    <row r="82" spans="1:4" x14ac:dyDescent="0.25">
      <c r="A82" s="10" vm="160">
        <v>45777</v>
      </c>
      <c r="B82" vm="161">
        <v>212.5</v>
      </c>
      <c r="C82" s="12" cm="1">
        <f t="array" ref="C82">kNN_DTW_Forecast($B$2:B81,B77:B81,$G$1,$G$2,$G$3)</f>
        <v>211.87168731917473</v>
      </c>
      <c r="D82" s="12">
        <f t="shared" si="0"/>
        <v>0.62831268082527458</v>
      </c>
    </row>
    <row r="83" spans="1:4" x14ac:dyDescent="0.25">
      <c r="A83" s="10" vm="162">
        <v>45778</v>
      </c>
      <c r="B83" vm="163">
        <v>213.32</v>
      </c>
      <c r="C83" s="12" cm="1">
        <f t="array" ref="C83">kNN_DTW_Forecast($B$2:B82,B78:B82,$G$1,$G$2,$G$3)</f>
        <v>213.01111114758697</v>
      </c>
      <c r="D83" s="12">
        <f t="shared" si="0"/>
        <v>0.30888885241301978</v>
      </c>
    </row>
    <row r="84" spans="1:4" x14ac:dyDescent="0.25">
      <c r="A84" s="10" vm="164">
        <v>45779</v>
      </c>
      <c r="B84" vm="165">
        <v>205.35</v>
      </c>
      <c r="C84" s="12" cm="1">
        <f t="array" ref="C84">kNN_DTW_Forecast($B$2:B83,B79:B83,$G$1,$G$2,$G$3)</f>
        <v>213.47912741294161</v>
      </c>
      <c r="D84" s="12">
        <f t="shared" si="0"/>
        <v>-8.1291274129416138</v>
      </c>
    </row>
    <row r="85" spans="1:4" x14ac:dyDescent="0.25">
      <c r="A85" s="10" vm="166">
        <v>45782</v>
      </c>
      <c r="B85" vm="167">
        <v>198.89</v>
      </c>
      <c r="C85" s="12" cm="1">
        <f t="array" ref="C85">kNN_DTW_Forecast($B$2:B84,B80:B84,$G$1,$G$2,$G$3)</f>
        <v>208.57969717809112</v>
      </c>
      <c r="D85" s="12">
        <f t="shared" si="0"/>
        <v>-9.6896971780911372</v>
      </c>
    </row>
    <row r="86" spans="1:4" x14ac:dyDescent="0.25">
      <c r="A86" s="10" vm="168">
        <v>45783</v>
      </c>
      <c r="B86" vm="169">
        <v>198.51</v>
      </c>
      <c r="C86" s="12" cm="1">
        <f t="array" ref="C86">kNN_DTW_Forecast($B$2:B85,B81:B85,$G$1,$G$2,$G$3)</f>
        <v>200.31150215128568</v>
      </c>
      <c r="D86" s="12">
        <f t="shared" si="0"/>
        <v>-1.801502151285689</v>
      </c>
    </row>
    <row r="87" spans="1:4" x14ac:dyDescent="0.25">
      <c r="A87" s="10" vm="170">
        <v>45784</v>
      </c>
      <c r="B87" vm="171">
        <v>196.25</v>
      </c>
      <c r="C87" s="12" cm="1">
        <f t="array" ref="C87">kNN_DTW_Forecast($B$2:B86,B82:B86,$G$1,$G$2,$G$3)</f>
        <v>198.5331521464318</v>
      </c>
      <c r="D87" s="12">
        <f t="shared" si="0"/>
        <v>-2.283152146431803</v>
      </c>
    </row>
    <row r="88" spans="1:4" x14ac:dyDescent="0.25">
      <c r="A88" s="10" vm="172">
        <v>45785</v>
      </c>
      <c r="B88" vm="173">
        <v>197.49</v>
      </c>
      <c r="C88" s="12" cm="1">
        <f t="array" ref="C88">kNN_DTW_Forecast($B$2:B87,B83:B87,$G$1,$G$2,$G$3)</f>
        <v>196.5467093634519</v>
      </c>
      <c r="D88" s="12">
        <f t="shared" si="0"/>
        <v>0.94329063654811307</v>
      </c>
    </row>
    <row r="89" spans="1:4" x14ac:dyDescent="0.25">
      <c r="A89" s="10" vm="174">
        <v>45786</v>
      </c>
      <c r="B89" vm="175">
        <v>198.53</v>
      </c>
      <c r="C89" s="12" cm="1">
        <f t="array" ref="C89">kNN_DTW_Forecast($B$2:B88,B84:B88,$G$1,$G$2,$G$3)</f>
        <v>200.22873281608256</v>
      </c>
      <c r="D89" s="12">
        <f t="shared" si="0"/>
        <v>-1.6987328160825541</v>
      </c>
    </row>
    <row r="90" spans="1:4" x14ac:dyDescent="0.25">
      <c r="A90" s="10" vm="176">
        <v>45789</v>
      </c>
      <c r="B90" vm="177">
        <v>210.79</v>
      </c>
      <c r="C90" s="12" cm="1">
        <f t="array" ref="C90">kNN_DTW_Forecast($B$2:B89,B85:B89,$G$1,$G$2,$G$3)</f>
        <v>196.46884333430469</v>
      </c>
      <c r="D90" s="12">
        <f t="shared" si="0"/>
        <v>14.321156665695298</v>
      </c>
    </row>
    <row r="91" spans="1:4" x14ac:dyDescent="0.25">
      <c r="A91" s="10" vm="178">
        <v>45790</v>
      </c>
      <c r="B91" vm="179">
        <v>212.93</v>
      </c>
      <c r="C91" s="12" cm="1">
        <f t="array" ref="C91">kNN_DTW_Forecast($B$2:B90,B86:B90,$G$1,$G$2,$G$3)</f>
        <v>210.1083428519041</v>
      </c>
      <c r="D91" s="12">
        <f t="shared" si="0"/>
        <v>2.821657148095909</v>
      </c>
    </row>
    <row r="92" spans="1:4" x14ac:dyDescent="0.25">
      <c r="A92" s="10" vm="180">
        <v>45791</v>
      </c>
      <c r="B92" vm="181">
        <v>212.33</v>
      </c>
      <c r="C92" s="12" cm="1">
        <f t="array" ref="C92">kNN_DTW_Forecast($B$2:B91,B87:B91,$G$1,$G$2,$G$3)</f>
        <v>212.18023332630875</v>
      </c>
      <c r="D92" s="12">
        <f t="shared" si="0"/>
        <v>0.14976667369126062</v>
      </c>
    </row>
    <row r="93" spans="1:4" x14ac:dyDescent="0.25">
      <c r="A93" s="10" vm="182">
        <v>45792</v>
      </c>
      <c r="B93" vm="183">
        <v>211.45</v>
      </c>
      <c r="C93" s="12" cm="1">
        <f t="array" ref="C93">kNN_DTW_Forecast($B$2:B92,B88:B92,$G$1,$G$2,$G$3)</f>
        <v>212.21812155829298</v>
      </c>
      <c r="D93" s="12">
        <f t="shared" si="0"/>
        <v>-0.76812155829298945</v>
      </c>
    </row>
    <row r="94" spans="1:4" x14ac:dyDescent="0.25">
      <c r="A94" s="10" vm="184">
        <v>45793</v>
      </c>
      <c r="B94" vm="185">
        <v>211.26</v>
      </c>
      <c r="C94" s="12" cm="1">
        <f t="array" ref="C94">kNN_DTW_Forecast($B$2:B93,B89:B93,$G$1,$G$2,$G$3)</f>
        <v>211.57545120093948</v>
      </c>
      <c r="D94" s="12">
        <f t="shared" si="0"/>
        <v>-0.31545120093949208</v>
      </c>
    </row>
    <row r="95" spans="1:4" x14ac:dyDescent="0.25">
      <c r="A95" s="10" vm="186">
        <v>45796</v>
      </c>
      <c r="B95" vm="187">
        <v>208.78</v>
      </c>
      <c r="C95" s="12" cm="1">
        <f t="array" ref="C95">kNN_DTW_Forecast($B$2:B94,B90:B94,$G$1,$G$2,$G$3)</f>
        <v>209.3971576650959</v>
      </c>
      <c r="D95" s="12">
        <f t="shared" si="0"/>
        <v>-0.61715766509590253</v>
      </c>
    </row>
    <row r="96" spans="1:4" x14ac:dyDescent="0.25">
      <c r="A96" s="10" vm="188">
        <v>45797</v>
      </c>
      <c r="B96" vm="189">
        <v>206.86</v>
      </c>
      <c r="C96" s="12" cm="1">
        <f t="array" ref="C96">kNN_DTW_Forecast($B$2:B95,B91:B95,$G$1,$G$2,$G$3)</f>
        <v>205.74802894319456</v>
      </c>
      <c r="D96" s="12">
        <f t="shared" ref="D96:D104" si="1">B96-C96</f>
        <v>1.1119710568054586</v>
      </c>
    </row>
    <row r="97" spans="1:4" x14ac:dyDescent="0.25">
      <c r="A97" s="10" vm="190">
        <v>45798</v>
      </c>
      <c r="B97" vm="191">
        <v>202.09</v>
      </c>
      <c r="C97" s="12" cm="1">
        <f t="array" ref="C97">kNN_DTW_Forecast($B$2:B96,B92:B96,$G$1,$G$2,$G$3)</f>
        <v>205.21911726403317</v>
      </c>
      <c r="D97" s="12">
        <f t="shared" si="1"/>
        <v>-3.1291172640331695</v>
      </c>
    </row>
    <row r="98" spans="1:4" x14ac:dyDescent="0.25">
      <c r="A98" s="10" vm="192">
        <v>45799</v>
      </c>
      <c r="B98" vm="193">
        <v>201.36</v>
      </c>
      <c r="C98" s="12" cm="1">
        <f t="array" ref="C98">kNN_DTW_Forecast($B$2:B97,B93:B97,$G$1,$G$2,$G$3)</f>
        <v>200.85514034735772</v>
      </c>
      <c r="D98" s="12">
        <f t="shared" si="1"/>
        <v>0.50485965264229549</v>
      </c>
    </row>
    <row r="99" spans="1:4" x14ac:dyDescent="0.25">
      <c r="A99" s="10" vm="194">
        <v>45800</v>
      </c>
      <c r="B99" vm="195">
        <v>195.27</v>
      </c>
      <c r="C99" s="12" cm="1">
        <f t="array" ref="C99">kNN_DTW_Forecast($B$2:B98,B94:B98,$G$1,$G$2,$G$3)</f>
        <v>201.17177297390197</v>
      </c>
      <c r="D99" s="12">
        <f t="shared" si="1"/>
        <v>-5.9017729739019558</v>
      </c>
    </row>
    <row r="100" spans="1:4" x14ac:dyDescent="0.25">
      <c r="A100" s="10" vm="196">
        <v>45804</v>
      </c>
      <c r="B100" vm="197">
        <v>200.21</v>
      </c>
      <c r="C100" s="12" cm="1">
        <f t="array" ref="C100">kNN_DTW_Forecast($B$2:B99,B95:B99,$G$1,$G$2,$G$3)</f>
        <v>196.14877138394723</v>
      </c>
      <c r="D100" s="12">
        <f t="shared" si="1"/>
        <v>4.0612286160527731</v>
      </c>
    </row>
    <row r="101" spans="1:4" x14ac:dyDescent="0.25">
      <c r="A101" s="10" vm="198">
        <v>45805</v>
      </c>
      <c r="B101" vm="199">
        <v>200.42</v>
      </c>
      <c r="C101" s="12" cm="1">
        <f t="array" ref="C101">kNN_DTW_Forecast($B$2:B100,B96:B100,$G$1,$G$2,$G$3)</f>
        <v>199.57397348742015</v>
      </c>
      <c r="D101" s="12">
        <f t="shared" si="1"/>
        <v>0.84602651257984007</v>
      </c>
    </row>
    <row r="102" spans="1:4" x14ac:dyDescent="0.25">
      <c r="A102" s="10" vm="200">
        <v>45806</v>
      </c>
      <c r="B102" vm="201">
        <v>199.95</v>
      </c>
      <c r="C102" s="12" cm="1">
        <f t="array" ref="C102">kNN_DTW_Forecast($B$2:B101,B97:B101,$G$1,$G$2,$G$3)</f>
        <v>202.18709682901581</v>
      </c>
      <c r="D102" s="12">
        <f t="shared" si="1"/>
        <v>-2.237096829015826</v>
      </c>
    </row>
    <row r="103" spans="1:4" x14ac:dyDescent="0.25">
      <c r="A103" s="10" vm="202">
        <v>45807</v>
      </c>
      <c r="B103" vm="203">
        <v>200.85</v>
      </c>
      <c r="C103" s="12" cm="1">
        <f t="array" ref="C103">kNN_DTW_Forecast($B$2:B102,B98:B102,$G$1,$G$2,$G$3)</f>
        <v>200.39180552386296</v>
      </c>
      <c r="D103" s="12">
        <f t="shared" si="1"/>
        <v>0.45819447613703801</v>
      </c>
    </row>
    <row r="104" spans="1:4" x14ac:dyDescent="0.25">
      <c r="A104" s="10">
        <v>45810</v>
      </c>
      <c r="B104" s="13">
        <v>201.7</v>
      </c>
      <c r="C104" s="12" cm="1">
        <f t="array" ref="C104">kNN_DTW_Forecast($B$2:B103,B99:B103,$G$1,$G$2,$G$3)</f>
        <v>200.54754806273576</v>
      </c>
      <c r="D104" s="12">
        <f t="shared" si="1"/>
        <v>1.1524519372642317</v>
      </c>
    </row>
    <row r="105" spans="1:4" x14ac:dyDescent="0.25">
      <c r="A105" s="10">
        <v>45811</v>
      </c>
      <c r="C105" s="12" cm="1">
        <f t="array" ref="C105">kNN_DTW_Forecast($B$2:B104,B100:B104,$G$1,$G$2,$G$3)</f>
        <v>201.36128698055234</v>
      </c>
      <c r="D105" s="12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64A42-48BD-42E6-9F4E-DDF6C090DBDE}">
  <sheetPr codeName="Sheet5"/>
  <dimension ref="A1:H370"/>
  <sheetViews>
    <sheetView tabSelected="1" zoomScaleNormal="100" workbookViewId="0">
      <selection activeCell="E1" sqref="E1"/>
    </sheetView>
  </sheetViews>
  <sheetFormatPr defaultRowHeight="15" x14ac:dyDescent="0.25"/>
  <cols>
    <col min="1" max="1" width="13" customWidth="1"/>
    <col min="2" max="2" width="10.140625" customWidth="1"/>
  </cols>
  <sheetData>
    <row r="1" spans="1:8" x14ac:dyDescent="0.25">
      <c r="A1" t="s">
        <v>83</v>
      </c>
      <c r="B1" t="s">
        <v>84</v>
      </c>
      <c r="C1" t="s">
        <v>85</v>
      </c>
      <c r="D1" s="6" t="s">
        <v>86</v>
      </c>
      <c r="F1" s="11" t="s">
        <v>74</v>
      </c>
      <c r="G1">
        <v>5</v>
      </c>
      <c r="H1" t="s">
        <v>87</v>
      </c>
    </row>
    <row r="2" spans="1:8" x14ac:dyDescent="0.25">
      <c r="A2" s="10">
        <v>45293</v>
      </c>
      <c r="B2" vm="204">
        <v>185.64</v>
      </c>
      <c r="F2" s="11" t="s">
        <v>70</v>
      </c>
      <c r="G2">
        <v>1</v>
      </c>
      <c r="H2" t="s">
        <v>88</v>
      </c>
    </row>
    <row r="3" spans="1:8" x14ac:dyDescent="0.25">
      <c r="A3" s="10" vm="205">
        <v>45294</v>
      </c>
      <c r="B3" vm="206">
        <v>184.25</v>
      </c>
      <c r="F3" s="11" t="s">
        <v>72</v>
      </c>
      <c r="G3">
        <v>3</v>
      </c>
      <c r="H3" t="s">
        <v>89</v>
      </c>
    </row>
    <row r="4" spans="1:8" x14ac:dyDescent="0.25">
      <c r="A4" s="10" vm="207">
        <v>45295</v>
      </c>
      <c r="B4" vm="208">
        <v>181.91</v>
      </c>
    </row>
    <row r="5" spans="1:8" x14ac:dyDescent="0.25">
      <c r="A5" s="10" vm="209">
        <v>45296</v>
      </c>
      <c r="B5" vm="210">
        <v>181.18</v>
      </c>
    </row>
    <row r="6" spans="1:8" x14ac:dyDescent="0.25">
      <c r="A6" s="10" vm="211">
        <v>45299</v>
      </c>
      <c r="B6" vm="212">
        <v>185.56</v>
      </c>
    </row>
    <row r="7" spans="1:8" x14ac:dyDescent="0.25">
      <c r="A7" s="10" vm="213">
        <v>45300</v>
      </c>
      <c r="B7" vm="214">
        <v>185.14</v>
      </c>
    </row>
    <row r="8" spans="1:8" x14ac:dyDescent="0.25">
      <c r="A8" s="10" vm="215">
        <v>45301</v>
      </c>
      <c r="B8" vm="216">
        <v>186.19</v>
      </c>
    </row>
    <row r="9" spans="1:8" x14ac:dyDescent="0.25">
      <c r="A9" s="10" vm="217">
        <v>45302</v>
      </c>
      <c r="B9" vm="218">
        <v>185.59</v>
      </c>
    </row>
    <row r="10" spans="1:8" x14ac:dyDescent="0.25">
      <c r="A10" s="10" vm="219">
        <v>45303</v>
      </c>
      <c r="B10" vm="220">
        <v>185.92</v>
      </c>
    </row>
    <row r="11" spans="1:8" x14ac:dyDescent="0.25">
      <c r="A11" s="10" vm="221">
        <v>45307</v>
      </c>
      <c r="B11" vm="222">
        <v>183.63</v>
      </c>
    </row>
    <row r="12" spans="1:8" x14ac:dyDescent="0.25">
      <c r="A12" s="10" vm="223">
        <v>45308</v>
      </c>
      <c r="B12" vm="224">
        <v>182.68</v>
      </c>
    </row>
    <row r="13" spans="1:8" x14ac:dyDescent="0.25">
      <c r="A13" s="10" vm="225">
        <v>45309</v>
      </c>
      <c r="B13" vm="226">
        <v>188.63</v>
      </c>
    </row>
    <row r="14" spans="1:8" x14ac:dyDescent="0.25">
      <c r="A14" s="10" vm="227">
        <v>45310</v>
      </c>
      <c r="B14" vm="228">
        <v>191.56</v>
      </c>
    </row>
    <row r="15" spans="1:8" x14ac:dyDescent="0.25">
      <c r="A15" s="10" vm="229">
        <v>45313</v>
      </c>
      <c r="B15" vm="230">
        <v>193.89</v>
      </c>
    </row>
    <row r="16" spans="1:8" x14ac:dyDescent="0.25">
      <c r="A16" s="10" vm="231">
        <v>45314</v>
      </c>
      <c r="B16" vm="232">
        <v>195.18</v>
      </c>
    </row>
    <row r="17" spans="1:4" x14ac:dyDescent="0.25">
      <c r="A17" s="10" vm="233">
        <v>45315</v>
      </c>
      <c r="B17" vm="234">
        <v>194.5</v>
      </c>
    </row>
    <row r="18" spans="1:4" x14ac:dyDescent="0.25">
      <c r="A18" s="10" vm="235">
        <v>45316</v>
      </c>
      <c r="B18" vm="236">
        <v>194.17</v>
      </c>
    </row>
    <row r="19" spans="1:4" x14ac:dyDescent="0.25">
      <c r="A19" s="10" vm="237">
        <v>45317</v>
      </c>
      <c r="B19" vm="238">
        <v>192.42</v>
      </c>
    </row>
    <row r="20" spans="1:4" x14ac:dyDescent="0.25">
      <c r="A20" s="10" vm="239">
        <v>45320</v>
      </c>
      <c r="B20" vm="240">
        <v>191.73</v>
      </c>
    </row>
    <row r="21" spans="1:4" x14ac:dyDescent="0.25">
      <c r="A21" s="10" vm="241">
        <v>45321</v>
      </c>
      <c r="B21" vm="242">
        <v>188.04</v>
      </c>
    </row>
    <row r="22" spans="1:4" x14ac:dyDescent="0.25">
      <c r="A22" s="10" vm="243">
        <v>45322</v>
      </c>
      <c r="B22" vm="244">
        <v>184.4</v>
      </c>
    </row>
    <row r="23" spans="1:4" x14ac:dyDescent="0.25">
      <c r="A23" s="10" vm="245">
        <v>45323</v>
      </c>
      <c r="B23" vm="246">
        <v>186.86</v>
      </c>
    </row>
    <row r="24" spans="1:4" x14ac:dyDescent="0.25">
      <c r="A24" s="10" vm="247">
        <v>45324</v>
      </c>
      <c r="B24" vm="248">
        <v>185.85</v>
      </c>
    </row>
    <row r="25" spans="1:4" x14ac:dyDescent="0.25">
      <c r="A25" s="10" vm="249">
        <v>45327</v>
      </c>
      <c r="B25" vm="250">
        <v>187.68</v>
      </c>
    </row>
    <row r="26" spans="1:4" x14ac:dyDescent="0.25">
      <c r="A26" s="10" vm="251">
        <v>45328</v>
      </c>
      <c r="B26" vm="252">
        <v>189.3</v>
      </c>
    </row>
    <row r="27" spans="1:4" x14ac:dyDescent="0.25">
      <c r="A27" s="10" vm="253">
        <v>45329</v>
      </c>
      <c r="B27" vm="254">
        <v>189.41</v>
      </c>
    </row>
    <row r="28" spans="1:4" x14ac:dyDescent="0.25">
      <c r="A28" s="10" vm="255">
        <v>45330</v>
      </c>
      <c r="B28" vm="256">
        <v>188.32</v>
      </c>
    </row>
    <row r="29" spans="1:4" x14ac:dyDescent="0.25">
      <c r="A29" s="10" vm="257">
        <v>45331</v>
      </c>
      <c r="B29" vm="258">
        <v>188.85</v>
      </c>
    </row>
    <row r="30" spans="1:4" x14ac:dyDescent="0.25">
      <c r="A30" s="10" vm="259">
        <v>45334</v>
      </c>
      <c r="B30" vm="260">
        <v>187.15</v>
      </c>
    </row>
    <row r="31" spans="1:4" x14ac:dyDescent="0.25">
      <c r="A31" s="10" vm="261">
        <v>45335</v>
      </c>
      <c r="B31" vm="262">
        <v>185.04</v>
      </c>
      <c r="C31" s="12" cm="1">
        <f t="array" ref="C31">kNN_DTW_Forecast($B$2:B30,B26:B30,$G$1,$G$2,$G$3)</f>
        <v>187.97951387643786</v>
      </c>
      <c r="D31" s="12">
        <f t="shared" ref="D31:D95" si="0">B31-C31</f>
        <v>-2.9395138764378714</v>
      </c>
    </row>
    <row r="32" spans="1:4" x14ac:dyDescent="0.25">
      <c r="A32" s="10" vm="263">
        <v>45336</v>
      </c>
      <c r="B32" vm="264">
        <v>184.15</v>
      </c>
      <c r="C32" s="12" cm="1">
        <f t="array" ref="C32">kNN_DTW_Forecast($B$2:B31,B27:B31,$G$1,$G$2,$G$3)</f>
        <v>186.38775001926115</v>
      </c>
      <c r="D32" s="12">
        <f t="shared" si="0"/>
        <v>-2.2377500192611421</v>
      </c>
    </row>
    <row r="33" spans="1:4" x14ac:dyDescent="0.25">
      <c r="A33" s="10" vm="265">
        <v>45337</v>
      </c>
      <c r="B33" vm="266">
        <v>183.86</v>
      </c>
      <c r="C33" s="12" cm="1">
        <f t="array" ref="C33">kNN_DTW_Forecast($B$2:B32,B28:B32,$G$1,$G$2,$G$3)</f>
        <v>184.79332097440229</v>
      </c>
      <c r="D33" s="12">
        <f t="shared" si="0"/>
        <v>-0.93332097440227813</v>
      </c>
    </row>
    <row r="34" spans="1:4" x14ac:dyDescent="0.25">
      <c r="A34" s="10" vm="267">
        <v>45338</v>
      </c>
      <c r="B34" vm="268">
        <v>182.31</v>
      </c>
      <c r="C34" s="12" cm="1">
        <f t="array" ref="C34">kNN_DTW_Forecast($B$2:B33,B29:B33,$G$1,$G$2,$G$3)</f>
        <v>184.20215398128903</v>
      </c>
      <c r="D34" s="12">
        <f t="shared" si="0"/>
        <v>-1.8921539812890273</v>
      </c>
    </row>
    <row r="35" spans="1:4" x14ac:dyDescent="0.25">
      <c r="A35" s="10" vm="269">
        <v>45342</v>
      </c>
      <c r="B35" vm="270">
        <v>181.56</v>
      </c>
      <c r="C35" s="12" cm="1">
        <f t="array" ref="C35">kNN_DTW_Forecast($B$2:B34,B30:B34,$G$1,$G$2,$G$3)</f>
        <v>184.59871032118056</v>
      </c>
      <c r="D35" s="12">
        <f t="shared" si="0"/>
        <v>-3.0387103211805595</v>
      </c>
    </row>
    <row r="36" spans="1:4" x14ac:dyDescent="0.25">
      <c r="A36" s="10" vm="271">
        <v>45343</v>
      </c>
      <c r="B36" vm="272">
        <v>182.32</v>
      </c>
      <c r="C36" s="12" cm="1">
        <f t="array" ref="C36">kNN_DTW_Forecast($B$2:B35,B31:B35,$G$1,$G$2,$G$3)</f>
        <v>184.12366212999919</v>
      </c>
      <c r="D36" s="12">
        <f t="shared" si="0"/>
        <v>-1.8036621299991964</v>
      </c>
    </row>
    <row r="37" spans="1:4" x14ac:dyDescent="0.25">
      <c r="A37" s="10" vm="273">
        <v>45344</v>
      </c>
      <c r="B37" vm="274">
        <v>184.37</v>
      </c>
      <c r="C37" s="12" cm="1">
        <f t="array" ref="C37">kNN_DTW_Forecast($B$2:B36,B32:B36,$G$1,$G$2,$G$3)</f>
        <v>183.06753251693888</v>
      </c>
      <c r="D37" s="12">
        <f t="shared" si="0"/>
        <v>1.3024674830611218</v>
      </c>
    </row>
    <row r="38" spans="1:4" x14ac:dyDescent="0.25">
      <c r="A38" s="10" vm="275">
        <v>45345</v>
      </c>
      <c r="B38" vm="276">
        <v>182.52</v>
      </c>
      <c r="C38" s="12" cm="1">
        <f t="array" ref="C38">kNN_DTW_Forecast($B$2:B37,B33:B37,$G$1,$G$2,$G$3)</f>
        <v>184.53079059925813</v>
      </c>
      <c r="D38" s="12">
        <f t="shared" si="0"/>
        <v>-2.0107905992581152</v>
      </c>
    </row>
    <row r="39" spans="1:4" x14ac:dyDescent="0.25">
      <c r="A39" s="10" vm="277">
        <v>45348</v>
      </c>
      <c r="B39" vm="278">
        <v>181.16</v>
      </c>
      <c r="C39" s="12" cm="1">
        <f t="array" ref="C39">kNN_DTW_Forecast($B$2:B38,B34:B38,$G$1,$G$2,$G$3)</f>
        <v>184.19424472611391</v>
      </c>
      <c r="D39" s="12">
        <f t="shared" si="0"/>
        <v>-3.0342447261139114</v>
      </c>
    </row>
    <row r="40" spans="1:4" x14ac:dyDescent="0.25">
      <c r="A40" s="10" vm="279">
        <v>45349</v>
      </c>
      <c r="B40" vm="280">
        <v>182.63</v>
      </c>
      <c r="C40" s="12" cm="1">
        <f t="array" ref="C40">kNN_DTW_Forecast($B$2:B39,B35:B39,$G$1,$G$2,$G$3)</f>
        <v>182.09410102202483</v>
      </c>
      <c r="D40" s="12">
        <f t="shared" si="0"/>
        <v>0.53589897797516528</v>
      </c>
    </row>
    <row r="41" spans="1:4" x14ac:dyDescent="0.25">
      <c r="A41" s="10" vm="281">
        <v>45350</v>
      </c>
      <c r="B41" vm="282">
        <v>181.42</v>
      </c>
      <c r="C41" s="12" cm="1">
        <f t="array" ref="C41">kNN_DTW_Forecast($B$2:B40,B36:B40,$G$1,$G$2,$G$3)</f>
        <v>182.52683859498842</v>
      </c>
      <c r="D41" s="12">
        <f t="shared" si="0"/>
        <v>-1.1068385949884316</v>
      </c>
    </row>
    <row r="42" spans="1:4" x14ac:dyDescent="0.25">
      <c r="A42" s="10" vm="283">
        <v>45351</v>
      </c>
      <c r="B42" vm="284">
        <v>180.75</v>
      </c>
      <c r="C42" s="12" cm="1">
        <f t="array" ref="C42">kNN_DTW_Forecast($B$2:B41,B37:B41,$G$1,$G$2,$G$3)</f>
        <v>182.78333951439947</v>
      </c>
      <c r="D42" s="12">
        <f t="shared" si="0"/>
        <v>-2.0333395143994721</v>
      </c>
    </row>
    <row r="43" spans="1:4" x14ac:dyDescent="0.25">
      <c r="A43" s="10" vm="285">
        <v>45352</v>
      </c>
      <c r="B43" vm="286">
        <v>179.66</v>
      </c>
      <c r="C43" s="12" cm="1">
        <f t="array" ref="C43">kNN_DTW_Forecast($B$2:B42,B38:B42,$G$1,$G$2,$G$3)</f>
        <v>181.39615285939016</v>
      </c>
      <c r="D43" s="12">
        <f t="shared" si="0"/>
        <v>-1.7361528593901596</v>
      </c>
    </row>
    <row r="44" spans="1:4" x14ac:dyDescent="0.25">
      <c r="A44" s="10" vm="287">
        <v>45355</v>
      </c>
      <c r="B44" vm="288">
        <v>175.1</v>
      </c>
      <c r="C44" s="12" cm="1">
        <f t="array" ref="C44">kNN_DTW_Forecast($B$2:B43,B39:B43,$G$1,$G$2,$G$3)</f>
        <v>180.80840958589266</v>
      </c>
      <c r="D44" s="12">
        <f t="shared" si="0"/>
        <v>-5.7084095858926673</v>
      </c>
    </row>
    <row r="45" spans="1:4" x14ac:dyDescent="0.25">
      <c r="A45" s="10" vm="289">
        <v>45356</v>
      </c>
      <c r="B45" vm="290">
        <v>170.12</v>
      </c>
      <c r="C45" s="12" cm="1">
        <f t="array" ref="C45">kNN_DTW_Forecast($B$2:B44,B40:B44,$G$1,$G$2,$G$3)</f>
        <v>178.77617060646475</v>
      </c>
      <c r="D45" s="12">
        <f t="shared" si="0"/>
        <v>-8.656170606464741</v>
      </c>
    </row>
    <row r="46" spans="1:4" x14ac:dyDescent="0.25">
      <c r="A46" s="10" vm="291">
        <v>45357</v>
      </c>
      <c r="B46" vm="292">
        <v>169.12</v>
      </c>
      <c r="C46" s="12" cm="1">
        <f t="array" ref="C46">kNN_DTW_Forecast($B$2:B45,B41:B45,$G$1,$G$2,$G$3)</f>
        <v>174.2702218883073</v>
      </c>
      <c r="D46" s="12">
        <f t="shared" si="0"/>
        <v>-5.1502218883072999</v>
      </c>
    </row>
    <row r="47" spans="1:4" x14ac:dyDescent="0.25">
      <c r="A47" s="10" vm="293">
        <v>45358</v>
      </c>
      <c r="B47" vm="294">
        <v>169</v>
      </c>
      <c r="C47" s="12" cm="1">
        <f t="array" ref="C47">kNN_DTW_Forecast($B$2:B46,B42:B46,$G$1,$G$2,$G$3)</f>
        <v>169.93652506915916</v>
      </c>
      <c r="D47" s="12">
        <f t="shared" si="0"/>
        <v>-0.93652506915915978</v>
      </c>
    </row>
    <row r="48" spans="1:4" x14ac:dyDescent="0.25">
      <c r="A48" s="10" vm="295">
        <v>45359</v>
      </c>
      <c r="B48" vm="296">
        <v>170.73</v>
      </c>
      <c r="C48" s="12" cm="1">
        <f t="array" ref="C48">kNN_DTW_Forecast($B$2:B47,B43:B47,$G$1,$G$2,$G$3)</f>
        <v>169.19749434221464</v>
      </c>
      <c r="D48" s="12">
        <f t="shared" si="0"/>
        <v>1.5325056577853502</v>
      </c>
    </row>
    <row r="49" spans="1:4" x14ac:dyDescent="0.25">
      <c r="A49" s="10" vm="297">
        <v>45362</v>
      </c>
      <c r="B49" vm="298">
        <v>172.75</v>
      </c>
      <c r="C49" s="12" cm="1">
        <f t="array" ref="C49">kNN_DTW_Forecast($B$2:B48,B44:B48,$G$1,$G$2,$G$3)</f>
        <v>169.96605757967822</v>
      </c>
      <c r="D49" s="12">
        <f t="shared" si="0"/>
        <v>2.7839424203217789</v>
      </c>
    </row>
    <row r="50" spans="1:4" x14ac:dyDescent="0.25">
      <c r="A50" s="10" vm="299">
        <v>45363</v>
      </c>
      <c r="B50" vm="300">
        <v>173.23</v>
      </c>
      <c r="C50" s="12" cm="1">
        <f t="array" ref="C50">kNN_DTW_Forecast($B$2:B49,B45:B49,$G$1,$G$2,$G$3)</f>
        <v>171.49798589369945</v>
      </c>
      <c r="D50" s="12">
        <f t="shared" si="0"/>
        <v>1.7320141063005394</v>
      </c>
    </row>
    <row r="51" spans="1:4" x14ac:dyDescent="0.25">
      <c r="A51" s="10" vm="301">
        <v>45364</v>
      </c>
      <c r="B51" vm="302">
        <v>171.13</v>
      </c>
      <c r="C51" s="12" cm="1">
        <f t="array" ref="C51">kNN_DTW_Forecast($B$2:B50,B46:B50,$G$1,$G$2,$G$3)</f>
        <v>172.90810086417864</v>
      </c>
      <c r="D51" s="12">
        <f t="shared" si="0"/>
        <v>-1.77810086417864</v>
      </c>
    </row>
    <row r="52" spans="1:4" x14ac:dyDescent="0.25">
      <c r="A52" s="10" vm="303">
        <v>45365</v>
      </c>
      <c r="B52" vm="304">
        <v>173</v>
      </c>
      <c r="C52" s="12" cm="1">
        <f t="array" ref="C52">kNN_DTW_Forecast($B$2:B51,B47:B51,$G$1,$G$2,$G$3)</f>
        <v>171.98214517156813</v>
      </c>
      <c r="D52" s="12">
        <f t="shared" si="0"/>
        <v>1.0178548284318651</v>
      </c>
    </row>
    <row r="53" spans="1:4" x14ac:dyDescent="0.25">
      <c r="A53" s="10" vm="305">
        <v>45366</v>
      </c>
      <c r="B53" vm="306">
        <v>172.62</v>
      </c>
      <c r="C53" s="12" cm="1">
        <f t="array" ref="C53">kNN_DTW_Forecast($B$2:B52,B48:B52,$G$1,$G$2,$G$3)</f>
        <v>172.54319477848395</v>
      </c>
      <c r="D53" s="12">
        <f t="shared" si="0"/>
        <v>7.6805221516053734E-2</v>
      </c>
    </row>
    <row r="54" spans="1:4" x14ac:dyDescent="0.25">
      <c r="A54" s="10" vm="307">
        <v>45369</v>
      </c>
      <c r="B54" vm="308">
        <v>173.72</v>
      </c>
      <c r="C54" s="12" cm="1">
        <f t="array" ref="C54">kNN_DTW_Forecast($B$2:B53,B49:B53,$G$1,$G$2,$G$3)</f>
        <v>172.54481923823673</v>
      </c>
      <c r="D54" s="12">
        <f t="shared" si="0"/>
        <v>1.1751807617632721</v>
      </c>
    </row>
    <row r="55" spans="1:4" x14ac:dyDescent="0.25">
      <c r="A55" s="10" vm="309">
        <v>45370</v>
      </c>
      <c r="B55" vm="310">
        <v>176.08</v>
      </c>
      <c r="C55" s="12" cm="1">
        <f t="array" ref="C55">kNN_DTW_Forecast($B$2:B54,B50:B54,$G$1,$G$2,$G$3)</f>
        <v>173.10005698427341</v>
      </c>
      <c r="D55" s="12">
        <f t="shared" si="0"/>
        <v>2.9799430157266045</v>
      </c>
    </row>
    <row r="56" spans="1:4" x14ac:dyDescent="0.25">
      <c r="A56" s="10" vm="311">
        <v>45371</v>
      </c>
      <c r="B56" vm="312">
        <v>178.67</v>
      </c>
      <c r="C56" s="12" cm="1">
        <f t="array" ref="C56">kNN_DTW_Forecast($B$2:B55,B51:B55,$G$1,$G$2,$G$3)</f>
        <v>173.77826117418132</v>
      </c>
      <c r="D56" s="12">
        <f t="shared" si="0"/>
        <v>4.8917388258186634</v>
      </c>
    </row>
    <row r="57" spans="1:4" x14ac:dyDescent="0.25">
      <c r="A57" s="10" vm="313">
        <v>45372</v>
      </c>
      <c r="B57" vm="314">
        <v>171.37</v>
      </c>
      <c r="C57" s="12" cm="1">
        <f t="array" ref="C57">kNN_DTW_Forecast($B$2:B56,B52:B56,$G$1,$G$2,$G$3)</f>
        <v>176.33546412091849</v>
      </c>
      <c r="D57" s="12">
        <f t="shared" si="0"/>
        <v>-4.9654641209184831</v>
      </c>
    </row>
    <row r="58" spans="1:4" x14ac:dyDescent="0.25">
      <c r="A58" s="10" vm="315">
        <v>45373</v>
      </c>
      <c r="B58" vm="316">
        <v>172.28</v>
      </c>
      <c r="C58" s="12" cm="1">
        <f t="array" ref="C58">kNN_DTW_Forecast($B$2:B57,B53:B57,$G$1,$G$2,$G$3)</f>
        <v>174.77794924276847</v>
      </c>
      <c r="D58" s="12">
        <f t="shared" si="0"/>
        <v>-2.4979492427684704</v>
      </c>
    </row>
    <row r="59" spans="1:4" x14ac:dyDescent="0.25">
      <c r="A59" s="10" vm="317">
        <v>45376</v>
      </c>
      <c r="B59" vm="318">
        <v>170.85</v>
      </c>
      <c r="C59" s="12" cm="1">
        <f t="array" ref="C59">kNN_DTW_Forecast($B$2:B58,B54:B58,$G$1,$G$2,$G$3)</f>
        <v>172.93065214366158</v>
      </c>
      <c r="D59" s="12">
        <f t="shared" si="0"/>
        <v>-2.080652143661581</v>
      </c>
    </row>
    <row r="60" spans="1:4" x14ac:dyDescent="0.25">
      <c r="A60" s="10" vm="319">
        <v>45377</v>
      </c>
      <c r="B60" vm="320">
        <v>169.71</v>
      </c>
      <c r="C60" s="12" cm="1">
        <f t="array" ref="C60">kNN_DTW_Forecast($B$2:B59,B55:B59,$G$1,$G$2,$G$3)</f>
        <v>171.91964297806118</v>
      </c>
      <c r="D60" s="12">
        <f t="shared" si="0"/>
        <v>-2.2096429780611686</v>
      </c>
    </row>
    <row r="61" spans="1:4" x14ac:dyDescent="0.25">
      <c r="A61" s="10" vm="321">
        <v>45378</v>
      </c>
      <c r="B61" vm="322">
        <v>173.31</v>
      </c>
      <c r="C61" s="12" cm="1">
        <f t="array" ref="C61">kNN_DTW_Forecast($B$2:B60,B56:B60,$G$1,$G$2,$G$3)</f>
        <v>170.31366953287818</v>
      </c>
      <c r="D61" s="12">
        <f t="shared" si="0"/>
        <v>2.9963304671218225</v>
      </c>
    </row>
    <row r="62" spans="1:4" x14ac:dyDescent="0.25">
      <c r="A62" s="10" vm="323">
        <v>45379</v>
      </c>
      <c r="B62" vm="324">
        <v>171.48</v>
      </c>
      <c r="C62" s="12" cm="1">
        <f t="array" ref="C62">kNN_DTW_Forecast($B$2:B61,B57:B61,$G$1,$G$2,$G$3)</f>
        <v>173.79749656444181</v>
      </c>
      <c r="D62" s="12">
        <f t="shared" si="0"/>
        <v>-2.3174965644418251</v>
      </c>
    </row>
    <row r="63" spans="1:4" x14ac:dyDescent="0.25">
      <c r="A63" s="10" vm="325">
        <v>45383</v>
      </c>
      <c r="B63" vm="326">
        <v>170.03</v>
      </c>
      <c r="C63" s="12" cm="1">
        <f t="array" ref="C63">kNN_DTW_Forecast($B$2:B62,B58:B62,$G$1,$G$2,$G$3)</f>
        <v>172.51060852313714</v>
      </c>
      <c r="D63" s="12">
        <f t="shared" si="0"/>
        <v>-2.4806085231371355</v>
      </c>
    </row>
    <row r="64" spans="1:4" x14ac:dyDescent="0.25">
      <c r="A64" s="10" vm="327">
        <v>45384</v>
      </c>
      <c r="B64" vm="328">
        <v>168.84</v>
      </c>
      <c r="C64" s="12" cm="1">
        <f t="array" ref="C64">kNN_DTW_Forecast($B$2:B63,B59:B63,$G$1,$G$2,$G$3)</f>
        <v>171.50990094228686</v>
      </c>
      <c r="D64" s="12">
        <f t="shared" si="0"/>
        <v>-2.6699009422868585</v>
      </c>
    </row>
    <row r="65" spans="1:4" x14ac:dyDescent="0.25">
      <c r="A65" s="10" vm="329">
        <v>45385</v>
      </c>
      <c r="B65" vm="330">
        <v>169.65</v>
      </c>
      <c r="C65" s="12" cm="1">
        <f t="array" ref="C65">kNN_DTW_Forecast($B$2:B64,B60:B64,$G$1,$G$2,$G$3)</f>
        <v>170.41622722824357</v>
      </c>
      <c r="D65" s="12">
        <f t="shared" si="0"/>
        <v>-0.76622722824356515</v>
      </c>
    </row>
    <row r="66" spans="1:4" x14ac:dyDescent="0.25">
      <c r="A66" s="10" vm="331">
        <v>45386</v>
      </c>
      <c r="B66" vm="332">
        <v>168.82</v>
      </c>
      <c r="C66" s="12" cm="1">
        <f t="array" ref="C66">kNN_DTW_Forecast($B$2:B65,B61:B65,$G$1,$G$2,$G$3)</f>
        <v>171.09596061739424</v>
      </c>
      <c r="D66" s="12">
        <f t="shared" si="0"/>
        <v>-2.2759606173942473</v>
      </c>
    </row>
    <row r="67" spans="1:4" x14ac:dyDescent="0.25">
      <c r="A67" s="10" vm="333">
        <v>45387</v>
      </c>
      <c r="B67" vm="334">
        <v>169.58</v>
      </c>
      <c r="C67" s="12" cm="1">
        <f t="array" ref="C67">kNN_DTW_Forecast($B$2:B66,B62:B66,$G$1,$G$2,$G$3)</f>
        <v>170.40627008210197</v>
      </c>
      <c r="D67" s="12">
        <f t="shared" si="0"/>
        <v>-0.8262700821019564</v>
      </c>
    </row>
    <row r="68" spans="1:4" x14ac:dyDescent="0.25">
      <c r="A68" s="10" vm="335">
        <v>45390</v>
      </c>
      <c r="B68" vm="336">
        <v>168.45</v>
      </c>
      <c r="C68" s="12" cm="1">
        <f t="array" ref="C68">kNN_DTW_Forecast($B$2:B67,B63:B67,$G$1,$G$2,$G$3)</f>
        <v>170.15071270553648</v>
      </c>
      <c r="D68" s="12">
        <f t="shared" si="0"/>
        <v>-1.700712705536489</v>
      </c>
    </row>
    <row r="69" spans="1:4" x14ac:dyDescent="0.25">
      <c r="A69" s="10" vm="337">
        <v>45391</v>
      </c>
      <c r="B69" vm="338">
        <v>169.67</v>
      </c>
      <c r="C69" s="12" cm="1">
        <f t="array" ref="C69">kNN_DTW_Forecast($B$2:B68,B64:B68,$G$1,$G$2,$G$3)</f>
        <v>169.5926534312907</v>
      </c>
      <c r="D69" s="12">
        <f t="shared" si="0"/>
        <v>7.7346568709288022E-2</v>
      </c>
    </row>
    <row r="70" spans="1:4" x14ac:dyDescent="0.25">
      <c r="A70" s="10" vm="339">
        <v>45392</v>
      </c>
      <c r="B70" vm="340">
        <v>167.78</v>
      </c>
      <c r="C70" s="12" cm="1">
        <f t="array" ref="C70">kNN_DTW_Forecast($B$2:B69,B65:B69,$G$1,$G$2,$G$3)</f>
        <v>169.30578215097654</v>
      </c>
      <c r="D70" s="12">
        <f t="shared" si="0"/>
        <v>-1.5257821509765392</v>
      </c>
    </row>
    <row r="71" spans="1:4" x14ac:dyDescent="0.25">
      <c r="A71" s="10" vm="341">
        <v>45393</v>
      </c>
      <c r="B71" vm="342">
        <v>175.04</v>
      </c>
      <c r="C71" s="12" cm="1">
        <f t="array" ref="C71">kNN_DTW_Forecast($B$2:B70,B66:B70,$G$1,$G$2,$G$3)</f>
        <v>169.04346582422454</v>
      </c>
      <c r="D71" s="12">
        <f t="shared" si="0"/>
        <v>5.9965341757754516</v>
      </c>
    </row>
    <row r="72" spans="1:4" x14ac:dyDescent="0.25">
      <c r="A72" s="10" vm="343">
        <v>45394</v>
      </c>
      <c r="B72" vm="344">
        <v>176.55</v>
      </c>
      <c r="C72" s="12" cm="1">
        <f t="array" ref="C72">kNN_DTW_Forecast($B$2:B71,B67:B71,$G$1,$G$2,$G$3)</f>
        <v>170.96451460301921</v>
      </c>
      <c r="D72" s="12">
        <f t="shared" si="0"/>
        <v>5.5854853969808005</v>
      </c>
    </row>
    <row r="73" spans="1:4" x14ac:dyDescent="0.25">
      <c r="A73" s="10" vm="345">
        <v>45397</v>
      </c>
      <c r="B73" vm="346">
        <v>172.69</v>
      </c>
      <c r="C73" s="12" cm="1">
        <f t="array" ref="C73">kNN_DTW_Forecast($B$2:B72,B68:B72,$G$1,$G$2,$G$3)</f>
        <v>175.51637102864609</v>
      </c>
      <c r="D73" s="12">
        <f t="shared" si="0"/>
        <v>-2.8263710286460935</v>
      </c>
    </row>
    <row r="74" spans="1:4" x14ac:dyDescent="0.25">
      <c r="A74" s="10" vm="347">
        <v>45398</v>
      </c>
      <c r="B74" vm="348">
        <v>169.38</v>
      </c>
      <c r="C74" s="12" cm="1">
        <f t="array" ref="C74">kNN_DTW_Forecast($B$2:B73,B69:B73,$G$1,$G$2,$G$3)</f>
        <v>173.7997078502251</v>
      </c>
      <c r="D74" s="12">
        <f t="shared" si="0"/>
        <v>-4.4197078502251088</v>
      </c>
    </row>
    <row r="75" spans="1:4" x14ac:dyDescent="0.25">
      <c r="A75" s="10" vm="349">
        <v>45399</v>
      </c>
      <c r="B75" vm="350">
        <v>168</v>
      </c>
      <c r="C75" s="12" cm="1">
        <f t="array" ref="C75">kNN_DTW_Forecast($B$2:B74,B70:B74,$G$1,$G$2,$G$3)</f>
        <v>170.00691845022655</v>
      </c>
      <c r="D75" s="12">
        <f t="shared" si="0"/>
        <v>-2.00691845022655</v>
      </c>
    </row>
    <row r="76" spans="1:4" x14ac:dyDescent="0.25">
      <c r="A76" s="10" vm="351">
        <v>45400</v>
      </c>
      <c r="B76" vm="352">
        <v>167.04</v>
      </c>
      <c r="C76" s="12" cm="1">
        <f t="array" ref="C76">kNN_DTW_Forecast($B$2:B75,B71:B75,$G$1,$G$2,$G$3)</f>
        <v>169.94746209819382</v>
      </c>
      <c r="D76" s="12">
        <f t="shared" si="0"/>
        <v>-2.9074620981938324</v>
      </c>
    </row>
    <row r="77" spans="1:4" x14ac:dyDescent="0.25">
      <c r="A77" s="10" vm="353">
        <v>45401</v>
      </c>
      <c r="B77" vm="354">
        <v>165</v>
      </c>
      <c r="C77" s="12" cm="1">
        <f t="array" ref="C77">kNN_DTW_Forecast($B$2:B76,B72:B76,$G$1,$G$2,$G$3)</f>
        <v>168.71461476330643</v>
      </c>
      <c r="D77" s="12">
        <f t="shared" si="0"/>
        <v>-3.7146147633064288</v>
      </c>
    </row>
    <row r="78" spans="1:4" x14ac:dyDescent="0.25">
      <c r="A78" s="10" vm="355">
        <v>45404</v>
      </c>
      <c r="B78" vm="356">
        <v>165.84</v>
      </c>
      <c r="C78" s="12" cm="1">
        <f t="array" ref="C78">kNN_DTW_Forecast($B$2:B77,B73:B77,$G$1,$G$2,$G$3)</f>
        <v>169.07368692498338</v>
      </c>
      <c r="D78" s="12">
        <f t="shared" si="0"/>
        <v>-3.233686924983374</v>
      </c>
    </row>
    <row r="79" spans="1:4" x14ac:dyDescent="0.25">
      <c r="A79" s="10" vm="357">
        <v>45405</v>
      </c>
      <c r="B79" vm="358">
        <v>166.9</v>
      </c>
      <c r="C79" s="12" cm="1">
        <f t="array" ref="C79">kNN_DTW_Forecast($B$2:B78,B74:B78,$G$1,$G$2,$G$3)</f>
        <v>168.96124231385861</v>
      </c>
      <c r="D79" s="12">
        <f t="shared" si="0"/>
        <v>-2.0612423138585996</v>
      </c>
    </row>
    <row r="80" spans="1:4" x14ac:dyDescent="0.25">
      <c r="A80" s="10" vm="359">
        <v>45406</v>
      </c>
      <c r="B80" vm="360">
        <v>169.02</v>
      </c>
      <c r="C80" s="12" cm="1">
        <f t="array" ref="C80">kNN_DTW_Forecast($B$2:B79,B75:B79,$G$1,$G$2,$G$3)</f>
        <v>168.12260663911616</v>
      </c>
      <c r="D80" s="12">
        <f t="shared" si="0"/>
        <v>0.89739336088385357</v>
      </c>
    </row>
    <row r="81" spans="1:4" x14ac:dyDescent="0.25">
      <c r="A81" s="10" vm="361">
        <v>45407</v>
      </c>
      <c r="B81" vm="362">
        <v>169.89</v>
      </c>
      <c r="C81" s="12" cm="1">
        <f t="array" ref="C81">kNN_DTW_Forecast($B$2:B80,B76:B80,$G$1,$G$2,$G$3)</f>
        <v>169.18757610855565</v>
      </c>
      <c r="D81" s="12">
        <f t="shared" si="0"/>
        <v>0.70242389144434014</v>
      </c>
    </row>
    <row r="82" spans="1:4" x14ac:dyDescent="0.25">
      <c r="A82" s="10" vm="363">
        <v>45408</v>
      </c>
      <c r="B82" vm="364">
        <v>169.3</v>
      </c>
      <c r="C82" s="12" cm="1">
        <f t="array" ref="C82">kNN_DTW_Forecast($B$2:B81,B77:B81,$G$1,$G$2,$G$3)</f>
        <v>169.23461578808448</v>
      </c>
      <c r="D82" s="12">
        <f t="shared" si="0"/>
        <v>6.5384211915528567E-2</v>
      </c>
    </row>
    <row r="83" spans="1:4" x14ac:dyDescent="0.25">
      <c r="A83" s="10" vm="365">
        <v>45411</v>
      </c>
      <c r="B83" vm="366">
        <v>173.5</v>
      </c>
      <c r="C83" s="12" cm="1">
        <f t="array" ref="C83">kNN_DTW_Forecast($B$2:B82,B78:B82,$G$1,$G$2,$G$3)</f>
        <v>169.39434030218163</v>
      </c>
      <c r="D83" s="12">
        <f t="shared" si="0"/>
        <v>4.1056596978183677</v>
      </c>
    </row>
    <row r="84" spans="1:4" x14ac:dyDescent="0.25">
      <c r="A84" s="10" vm="367">
        <v>45412</v>
      </c>
      <c r="B84" vm="368">
        <v>170.33</v>
      </c>
      <c r="C84" s="12" cm="1">
        <f t="array" ref="C84">kNN_DTW_Forecast($B$2:B83,B79:B83,$G$1,$G$2,$G$3)</f>
        <v>173.49420357489237</v>
      </c>
      <c r="D84" s="12">
        <f t="shared" si="0"/>
        <v>-3.1642035748923547</v>
      </c>
    </row>
    <row r="85" spans="1:4" x14ac:dyDescent="0.25">
      <c r="A85" s="10" vm="369">
        <v>45413</v>
      </c>
      <c r="B85" vm="364">
        <v>169.3</v>
      </c>
      <c r="C85" s="12" cm="1">
        <f t="array" ref="C85">kNN_DTW_Forecast($B$2:B84,B80:B84,$G$1,$G$2,$G$3)</f>
        <v>170.47186420863687</v>
      </c>
      <c r="D85" s="12">
        <f t="shared" si="0"/>
        <v>-1.1718642086368618</v>
      </c>
    </row>
    <row r="86" spans="1:4" x14ac:dyDescent="0.25">
      <c r="A86" s="10" vm="370">
        <v>45414</v>
      </c>
      <c r="B86" vm="371">
        <v>173.03</v>
      </c>
      <c r="C86" s="12" cm="1">
        <f t="array" ref="C86">kNN_DTW_Forecast($B$2:B85,B81:B85,$G$1,$G$2,$G$3)</f>
        <v>169.19111704730079</v>
      </c>
      <c r="D86" s="12">
        <f t="shared" si="0"/>
        <v>3.8388829526992083</v>
      </c>
    </row>
    <row r="87" spans="1:4" x14ac:dyDescent="0.25">
      <c r="A87" s="10" vm="372">
        <v>45415</v>
      </c>
      <c r="B87" vm="373">
        <v>183.38</v>
      </c>
      <c r="C87" s="12" cm="1">
        <f t="array" ref="C87">kNN_DTW_Forecast($B$2:B86,B82:B86,$G$1,$G$2,$G$3)</f>
        <v>171.60456911532788</v>
      </c>
      <c r="D87" s="12">
        <f t="shared" si="0"/>
        <v>11.775430884672119</v>
      </c>
    </row>
    <row r="88" spans="1:4" x14ac:dyDescent="0.25">
      <c r="A88" s="10" vm="374">
        <v>45418</v>
      </c>
      <c r="B88" vm="375">
        <v>181.71</v>
      </c>
      <c r="C88" s="12" cm="1">
        <f t="array" ref="C88">kNN_DTW_Forecast($B$2:B87,B83:B87,$G$1,$G$2,$G$3)</f>
        <v>174.72755989391251</v>
      </c>
      <c r="D88" s="12">
        <f t="shared" si="0"/>
        <v>6.9824401060874948</v>
      </c>
    </row>
    <row r="89" spans="1:4" x14ac:dyDescent="0.25">
      <c r="A89" s="10" vm="376">
        <v>45419</v>
      </c>
      <c r="B89" vm="377">
        <v>182.4</v>
      </c>
      <c r="C89" s="12" cm="1">
        <f t="array" ref="C89">kNN_DTW_Forecast($B$2:B88,B84:B88,$G$1,$G$2,$G$3)</f>
        <v>178.31007885998133</v>
      </c>
      <c r="D89" s="12">
        <f t="shared" si="0"/>
        <v>4.0899211400186744</v>
      </c>
    </row>
    <row r="90" spans="1:4" x14ac:dyDescent="0.25">
      <c r="A90" s="10" vm="378">
        <v>45420</v>
      </c>
      <c r="B90" vm="379">
        <v>182.74</v>
      </c>
      <c r="C90" s="12" cm="1">
        <f t="array" ref="C90">kNN_DTW_Forecast($B$2:B89,B85:B89,$G$1,$G$2,$G$3)</f>
        <v>181.35818769143944</v>
      </c>
      <c r="D90" s="12">
        <f t="shared" si="0"/>
        <v>1.3818123085605691</v>
      </c>
    </row>
    <row r="91" spans="1:4" x14ac:dyDescent="0.25">
      <c r="A91" s="10" vm="380">
        <v>45421</v>
      </c>
      <c r="B91" vm="381">
        <v>184.57</v>
      </c>
      <c r="C91" s="12" cm="1">
        <f t="array" ref="C91">kNN_DTW_Forecast($B$2:B90,B86:B90,$G$1,$G$2,$G$3)</f>
        <v>182.28004094029052</v>
      </c>
      <c r="D91" s="12">
        <f t="shared" si="0"/>
        <v>2.2899590597094743</v>
      </c>
    </row>
    <row r="92" spans="1:4" x14ac:dyDescent="0.25">
      <c r="A92" s="10" vm="382">
        <v>45422</v>
      </c>
      <c r="B92" vm="383">
        <v>183.05</v>
      </c>
      <c r="C92" s="12" cm="1">
        <f t="array" ref="C92">kNN_DTW_Forecast($B$2:B91,B87:B91,$G$1,$G$2,$G$3)</f>
        <v>183.21592605381653</v>
      </c>
      <c r="D92" s="12">
        <f t="shared" si="0"/>
        <v>-0.16592605381651993</v>
      </c>
    </row>
    <row r="93" spans="1:4" x14ac:dyDescent="0.25">
      <c r="A93" s="10" vm="384">
        <v>45425</v>
      </c>
      <c r="B93" vm="385">
        <v>186.28</v>
      </c>
      <c r="C93" s="12" cm="1">
        <f t="array" ref="C93">kNN_DTW_Forecast($B$2:B92,B88:B92,$G$1,$G$2,$G$3)</f>
        <v>181.96910049126382</v>
      </c>
      <c r="D93" s="12">
        <f t="shared" si="0"/>
        <v>4.3108995087361848</v>
      </c>
    </row>
    <row r="94" spans="1:4" x14ac:dyDescent="0.25">
      <c r="A94" s="10" vm="386">
        <v>45426</v>
      </c>
      <c r="B94" vm="387">
        <v>187.43</v>
      </c>
      <c r="C94" s="12" cm="1">
        <f t="array" ref="C94">kNN_DTW_Forecast($B$2:B93,B89:B93,$G$1,$G$2,$G$3)</f>
        <v>184.25067462696776</v>
      </c>
      <c r="D94" s="12">
        <f t="shared" si="0"/>
        <v>3.1793253730322419</v>
      </c>
    </row>
    <row r="95" spans="1:4" x14ac:dyDescent="0.25">
      <c r="A95" s="10" vm="388">
        <v>45427</v>
      </c>
      <c r="B95" vm="389">
        <v>189.72</v>
      </c>
      <c r="C95" s="12" cm="1">
        <f t="array" ref="C95">kNN_DTW_Forecast($B$2:B94,B90:B94,$G$1,$G$2,$G$3)</f>
        <v>187.26467477313773</v>
      </c>
      <c r="D95" s="12">
        <f t="shared" si="0"/>
        <v>2.4553252268622714</v>
      </c>
    </row>
    <row r="96" spans="1:4" x14ac:dyDescent="0.25">
      <c r="A96" s="10" vm="390">
        <v>45428</v>
      </c>
      <c r="B96" vm="391">
        <v>189.84</v>
      </c>
      <c r="C96" s="12" cm="1">
        <f t="array" ref="C96">kNN_DTW_Forecast($B$2:B95,B91:B95,$G$1,$G$2,$G$3)</f>
        <v>189.20662102606548</v>
      </c>
      <c r="D96" s="12">
        <f t="shared" ref="D96:D159" si="1">B96-C96</f>
        <v>0.63337897393452636</v>
      </c>
    </row>
    <row r="97" spans="1:4" x14ac:dyDescent="0.25">
      <c r="A97" s="10" vm="392">
        <v>45429</v>
      </c>
      <c r="B97" vm="393">
        <v>189.87</v>
      </c>
      <c r="C97" s="12" cm="1">
        <f t="array" ref="C97">kNN_DTW_Forecast($B$2:B96,B92:B96,$G$1,$G$2,$G$3)</f>
        <v>189.37831705555016</v>
      </c>
      <c r="D97" s="12">
        <f t="shared" si="1"/>
        <v>0.49168294444984895</v>
      </c>
    </row>
    <row r="98" spans="1:4" x14ac:dyDescent="0.25">
      <c r="A98" s="10" vm="394">
        <v>45432</v>
      </c>
      <c r="B98" vm="395">
        <v>191.04</v>
      </c>
      <c r="C98" s="12" cm="1">
        <f t="array" ref="C98">kNN_DTW_Forecast($B$2:B97,B93:B97,$G$1,$G$2,$G$3)</f>
        <v>189.03350949832134</v>
      </c>
      <c r="D98" s="12">
        <f t="shared" si="1"/>
        <v>2.0064905016786554</v>
      </c>
    </row>
    <row r="99" spans="1:4" x14ac:dyDescent="0.25">
      <c r="A99" s="10" vm="396">
        <v>45433</v>
      </c>
      <c r="B99" vm="397">
        <v>192.35</v>
      </c>
      <c r="C99" s="12" cm="1">
        <f t="array" ref="C99">kNN_DTW_Forecast($B$2:B98,B94:B98,$G$1,$G$2,$G$3)</f>
        <v>189.34567532376485</v>
      </c>
      <c r="D99" s="12">
        <f t="shared" si="1"/>
        <v>3.004324676235143</v>
      </c>
    </row>
    <row r="100" spans="1:4" x14ac:dyDescent="0.25">
      <c r="A100" s="10" vm="398">
        <v>45434</v>
      </c>
      <c r="B100" vm="399">
        <v>190.9</v>
      </c>
      <c r="C100" s="12" cm="1">
        <f t="array" ref="C100">kNN_DTW_Forecast($B$2:B99,B95:B99,$G$1,$G$2,$G$3)</f>
        <v>189.91461581703089</v>
      </c>
      <c r="D100" s="12">
        <f t="shared" si="1"/>
        <v>0.98538418296911345</v>
      </c>
    </row>
    <row r="101" spans="1:4" x14ac:dyDescent="0.25">
      <c r="A101" s="10" vm="400">
        <v>45435</v>
      </c>
      <c r="B101" vm="401">
        <v>186.88</v>
      </c>
      <c r="C101" s="12" cm="1">
        <f t="array" ref="C101">kNN_DTW_Forecast($B$2:B100,B96:B100,$G$1,$G$2,$G$3)</f>
        <v>190.9168319460629</v>
      </c>
      <c r="D101" s="12">
        <f t="shared" si="1"/>
        <v>-4.0368319460629039</v>
      </c>
    </row>
    <row r="102" spans="1:4" x14ac:dyDescent="0.25">
      <c r="A102" s="10" vm="402">
        <v>45436</v>
      </c>
      <c r="B102" vm="403">
        <v>189.98</v>
      </c>
      <c r="C102" s="12" cm="1">
        <f t="array" ref="C102">kNN_DTW_Forecast($B$2:B101,B97:B101,$G$1,$G$2,$G$3)</f>
        <v>188.64063600348999</v>
      </c>
      <c r="D102" s="12">
        <f t="shared" si="1"/>
        <v>1.3393639965100022</v>
      </c>
    </row>
    <row r="103" spans="1:4" x14ac:dyDescent="0.25">
      <c r="A103" s="10" vm="404">
        <v>45440</v>
      </c>
      <c r="B103" vm="405">
        <v>189.99</v>
      </c>
      <c r="C103" s="12" cm="1">
        <f t="array" ref="C103">kNN_DTW_Forecast($B$2:B102,B98:B102,$G$1,$G$2,$G$3)</f>
        <v>187.46505926326782</v>
      </c>
      <c r="D103" s="12">
        <f t="shared" si="1"/>
        <v>2.5249407367321908</v>
      </c>
    </row>
    <row r="104" spans="1:4" x14ac:dyDescent="0.25">
      <c r="A104" s="10" vm="406">
        <v>45441</v>
      </c>
      <c r="B104" vm="407">
        <v>190.29</v>
      </c>
      <c r="C104" s="12" cm="1">
        <f t="array" ref="C104">kNN_DTW_Forecast($B$2:B103,B99:B103,$G$1,$G$2,$G$3)</f>
        <v>188.98706173963862</v>
      </c>
      <c r="D104" s="12">
        <f t="shared" si="1"/>
        <v>1.3029382603613726</v>
      </c>
    </row>
    <row r="105" spans="1:4" x14ac:dyDescent="0.25">
      <c r="A105" s="10" vm="408">
        <v>45442</v>
      </c>
      <c r="B105" vm="409">
        <v>191.29</v>
      </c>
      <c r="C105" s="12" cm="1">
        <f t="array" ref="C105">kNN_DTW_Forecast($B$2:B104,B100:B104,$G$1,$G$2,$G$3)</f>
        <v>190.53632812051035</v>
      </c>
      <c r="D105" s="12">
        <f t="shared" si="1"/>
        <v>0.75367187948964443</v>
      </c>
    </row>
    <row r="106" spans="1:4" x14ac:dyDescent="0.25">
      <c r="A106" s="10" vm="410">
        <v>45443</v>
      </c>
      <c r="B106" vm="411">
        <v>192.25</v>
      </c>
      <c r="C106" s="12" cm="1">
        <f t="array" ref="C106">kNN_DTW_Forecast($B$2:B105,B101:B105,$G$1,$G$2,$G$3)</f>
        <v>191.66753865223808</v>
      </c>
      <c r="D106" s="12">
        <f t="shared" si="1"/>
        <v>0.58246134776192093</v>
      </c>
    </row>
    <row r="107" spans="1:4" x14ac:dyDescent="0.25">
      <c r="A107" s="10" vm="412">
        <v>45446</v>
      </c>
      <c r="B107" vm="413">
        <v>194.03</v>
      </c>
      <c r="C107" s="12" cm="1">
        <f t="array" ref="C107">kNN_DTW_Forecast($B$2:B106,B102:B106,$G$1,$G$2,$G$3)</f>
        <v>190.28567255806951</v>
      </c>
      <c r="D107" s="12">
        <f t="shared" si="1"/>
        <v>3.7443274419304942</v>
      </c>
    </row>
    <row r="108" spans="1:4" x14ac:dyDescent="0.25">
      <c r="A108" s="10" vm="414">
        <v>45447</v>
      </c>
      <c r="B108" vm="415">
        <v>194.35</v>
      </c>
      <c r="C108" s="12" cm="1">
        <f t="array" ref="C108">kNN_DTW_Forecast($B$2:B107,B103:B107,$G$1,$G$2,$G$3)</f>
        <v>191.91961686761309</v>
      </c>
      <c r="D108" s="12">
        <f t="shared" si="1"/>
        <v>2.4303831323869076</v>
      </c>
    </row>
    <row r="109" spans="1:4" x14ac:dyDescent="0.25">
      <c r="A109" s="10" vm="416">
        <v>45448</v>
      </c>
      <c r="B109" vm="417">
        <v>195.87</v>
      </c>
      <c r="C109" s="12" cm="1">
        <f t="array" ref="C109">kNN_DTW_Forecast($B$2:B108,B104:B108,$G$1,$G$2,$G$3)</f>
        <v>194.07084628997609</v>
      </c>
      <c r="D109" s="12">
        <f t="shared" si="1"/>
        <v>1.7991537100239157</v>
      </c>
    </row>
    <row r="110" spans="1:4" x14ac:dyDescent="0.25">
      <c r="A110" s="10" vm="418">
        <v>45449</v>
      </c>
      <c r="B110" vm="419">
        <v>194.48</v>
      </c>
      <c r="C110" s="12" cm="1">
        <f t="array" ref="C110">kNN_DTW_Forecast($B$2:B109,B105:B109,$G$1,$G$2,$G$3)</f>
        <v>194.40743511946607</v>
      </c>
      <c r="D110" s="12">
        <f t="shared" si="1"/>
        <v>7.2564880533917631E-2</v>
      </c>
    </row>
    <row r="111" spans="1:4" x14ac:dyDescent="0.25">
      <c r="A111" s="10" vm="420">
        <v>45450</v>
      </c>
      <c r="B111" vm="421">
        <v>196.89</v>
      </c>
      <c r="C111" s="12" cm="1">
        <f t="array" ref="C111">kNN_DTW_Forecast($B$2:B110,B106:B110,$G$1,$G$2,$G$3)</f>
        <v>193.60700238451054</v>
      </c>
      <c r="D111" s="12">
        <f t="shared" si="1"/>
        <v>3.2829976154894496</v>
      </c>
    </row>
    <row r="112" spans="1:4" x14ac:dyDescent="0.25">
      <c r="A112" s="10" vm="422">
        <v>45453</v>
      </c>
      <c r="B112" vm="423">
        <v>193.12</v>
      </c>
      <c r="C112" s="12" cm="1">
        <f t="array" ref="C112">kNN_DTW_Forecast($B$2:B111,B107:B111,$G$1,$G$2,$G$3)</f>
        <v>194.19567238467872</v>
      </c>
      <c r="D112" s="12">
        <f t="shared" si="1"/>
        <v>-1.0756723846787111</v>
      </c>
    </row>
    <row r="113" spans="1:4" x14ac:dyDescent="0.25">
      <c r="A113" s="10" vm="424">
        <v>45454</v>
      </c>
      <c r="B113" vm="425">
        <v>207.15</v>
      </c>
      <c r="C113" s="12" cm="1">
        <f t="array" ref="C113">kNN_DTW_Forecast($B$2:B112,B108:B112,$G$1,$G$2,$G$3)</f>
        <v>192.4880718960159</v>
      </c>
      <c r="D113" s="12">
        <f t="shared" si="1"/>
        <v>14.66192810398411</v>
      </c>
    </row>
    <row r="114" spans="1:4" x14ac:dyDescent="0.25">
      <c r="A114" s="10" vm="426">
        <v>45455</v>
      </c>
      <c r="B114" vm="427">
        <v>213.07</v>
      </c>
      <c r="C114" s="12" cm="1">
        <f t="array" ref="C114">kNN_DTW_Forecast($B$2:B113,B109:B113,$G$1,$G$2,$G$3)</f>
        <v>196.67410028526143</v>
      </c>
      <c r="D114" s="12">
        <f t="shared" si="1"/>
        <v>16.395899714738562</v>
      </c>
    </row>
    <row r="115" spans="1:4" x14ac:dyDescent="0.25">
      <c r="A115" s="10" vm="428">
        <v>45456</v>
      </c>
      <c r="B115" vm="429">
        <v>214.24</v>
      </c>
      <c r="C115" s="12" cm="1">
        <f t="array" ref="C115">kNN_DTW_Forecast($B$2:B114,B110:B114,$G$1,$G$2,$G$3)</f>
        <v>207.36455618034188</v>
      </c>
      <c r="D115" s="12">
        <f t="shared" si="1"/>
        <v>6.8754438196581305</v>
      </c>
    </row>
    <row r="116" spans="1:4" x14ac:dyDescent="0.25">
      <c r="A116" s="10" vm="430">
        <v>45457</v>
      </c>
      <c r="B116" vm="431">
        <v>212.49</v>
      </c>
      <c r="C116" s="12" cm="1">
        <f t="array" ref="C116">kNN_DTW_Forecast($B$2:B115,B111:B115,$G$1,$G$2,$G$3)</f>
        <v>212.60841579876899</v>
      </c>
      <c r="D116" s="12">
        <f t="shared" si="1"/>
        <v>-0.11841579876897868</v>
      </c>
    </row>
    <row r="117" spans="1:4" x14ac:dyDescent="0.25">
      <c r="A117" s="10" vm="432">
        <v>45460</v>
      </c>
      <c r="B117" vm="433">
        <v>216.67</v>
      </c>
      <c r="C117" s="12" cm="1">
        <f t="array" ref="C117">kNN_DTW_Forecast($B$2:B116,B112:B116,$G$1,$G$2,$G$3)</f>
        <v>212.43286983691652</v>
      </c>
      <c r="D117" s="12">
        <f t="shared" si="1"/>
        <v>4.2371301630834637</v>
      </c>
    </row>
    <row r="118" spans="1:4" x14ac:dyDescent="0.25">
      <c r="A118" s="10" vm="434">
        <v>45461</v>
      </c>
      <c r="B118" vm="435">
        <v>214.29</v>
      </c>
      <c r="C118" s="12" cm="1">
        <f t="array" ref="C118">kNN_DTW_Forecast($B$2:B117,B113:B117,$G$1,$G$2,$G$3)</f>
        <v>214.68634403251383</v>
      </c>
      <c r="D118" s="12">
        <f t="shared" si="1"/>
        <v>-0.39634403251383787</v>
      </c>
    </row>
    <row r="119" spans="1:4" x14ac:dyDescent="0.25">
      <c r="A119" s="10" vm="436">
        <v>45463</v>
      </c>
      <c r="B119" vm="95">
        <v>209.68</v>
      </c>
      <c r="C119" s="12" cm="1">
        <f t="array" ref="C119">kNN_DTW_Forecast($B$2:B118,B114:B118,$G$1,$G$2,$G$3)</f>
        <v>214.47289860998021</v>
      </c>
      <c r="D119" s="12">
        <f t="shared" si="1"/>
        <v>-4.7928986099801989</v>
      </c>
    </row>
    <row r="120" spans="1:4" x14ac:dyDescent="0.25">
      <c r="A120" s="10" vm="437">
        <v>45464</v>
      </c>
      <c r="B120" vm="438">
        <v>207.49</v>
      </c>
      <c r="C120" s="12" cm="1">
        <f t="array" ref="C120">kNN_DTW_Forecast($B$2:B119,B115:B119,$G$1,$G$2,$G$3)</f>
        <v>211.58267714229964</v>
      </c>
      <c r="D120" s="12">
        <f t="shared" si="1"/>
        <v>-4.0926771422996353</v>
      </c>
    </row>
    <row r="121" spans="1:4" x14ac:dyDescent="0.25">
      <c r="A121" s="10" vm="439">
        <v>45467</v>
      </c>
      <c r="B121" vm="440">
        <v>208.14</v>
      </c>
      <c r="C121" s="12" cm="1">
        <f t="array" ref="C121">kNN_DTW_Forecast($B$2:B120,B116:B120,$G$1,$G$2,$G$3)</f>
        <v>209.34986509239027</v>
      </c>
      <c r="D121" s="12">
        <f t="shared" si="1"/>
        <v>-1.2098650923902881</v>
      </c>
    </row>
    <row r="122" spans="1:4" x14ac:dyDescent="0.25">
      <c r="A122" s="10" vm="441">
        <v>45468</v>
      </c>
      <c r="B122" vm="442">
        <v>209.07</v>
      </c>
      <c r="C122" s="12" cm="1">
        <f t="array" ref="C122">kNN_DTW_Forecast($B$2:B121,B117:B121,$G$1,$G$2,$G$3)</f>
        <v>208.74671745318858</v>
      </c>
      <c r="D122" s="12">
        <f t="shared" si="1"/>
        <v>0.32328254681141289</v>
      </c>
    </row>
    <row r="123" spans="1:4" x14ac:dyDescent="0.25">
      <c r="A123" s="10" vm="443">
        <v>45469</v>
      </c>
      <c r="B123" vm="444">
        <v>213.25</v>
      </c>
      <c r="C123" s="12" cm="1">
        <f t="array" ref="C123">kNN_DTW_Forecast($B$2:B122,B118:B122,$G$1,$G$2,$G$3)</f>
        <v>208.58062695255558</v>
      </c>
      <c r="D123" s="12">
        <f t="shared" si="1"/>
        <v>4.6693730474444237</v>
      </c>
    </row>
    <row r="124" spans="1:4" x14ac:dyDescent="0.25">
      <c r="A124" s="10" vm="445">
        <v>45470</v>
      </c>
      <c r="B124" vm="105">
        <v>214.1</v>
      </c>
      <c r="C124" s="12" cm="1">
        <f t="array" ref="C124">kNN_DTW_Forecast($B$2:B123,B119:B123,$G$1,$G$2,$G$3)</f>
        <v>213.29503227882253</v>
      </c>
      <c r="D124" s="12">
        <f t="shared" si="1"/>
        <v>0.80496772117746218</v>
      </c>
    </row>
    <row r="125" spans="1:4" x14ac:dyDescent="0.25">
      <c r="A125" s="10" vm="446">
        <v>45471</v>
      </c>
      <c r="B125" vm="447">
        <v>210.62</v>
      </c>
      <c r="C125" s="12" cm="1">
        <f t="array" ref="C125">kNN_DTW_Forecast($B$2:B124,B120:B124,$G$1,$G$2,$G$3)</f>
        <v>213.64191234813208</v>
      </c>
      <c r="D125" s="12">
        <f t="shared" si="1"/>
        <v>-3.0219123481320764</v>
      </c>
    </row>
    <row r="126" spans="1:4" x14ac:dyDescent="0.25">
      <c r="A126" s="10" vm="448">
        <v>45474</v>
      </c>
      <c r="B126" vm="449">
        <v>216.75</v>
      </c>
      <c r="C126" s="12" cm="1">
        <f t="array" ref="C126">kNN_DTW_Forecast($B$2:B125,B121:B125,$G$1,$G$2,$G$3)</f>
        <v>211.86923027093761</v>
      </c>
      <c r="D126" s="12">
        <f t="shared" si="1"/>
        <v>4.8807697290623935</v>
      </c>
    </row>
    <row r="127" spans="1:4" x14ac:dyDescent="0.25">
      <c r="A127" s="10" vm="450">
        <v>45475</v>
      </c>
      <c r="B127" vm="451">
        <v>220.27</v>
      </c>
      <c r="C127" s="12" cm="1">
        <f t="array" ref="C127">kNN_DTW_Forecast($B$2:B126,B122:B126,$G$1,$G$2,$G$3)</f>
        <v>213.30016065111917</v>
      </c>
      <c r="D127" s="12">
        <f t="shared" si="1"/>
        <v>6.9698393488808392</v>
      </c>
    </row>
    <row r="128" spans="1:4" x14ac:dyDescent="0.25">
      <c r="A128" s="10" vm="452">
        <v>45476</v>
      </c>
      <c r="B128" vm="453">
        <v>221.55</v>
      </c>
      <c r="C128" s="12" cm="1">
        <f t="array" ref="C128">kNN_DTW_Forecast($B$2:B127,B123:B127,$G$1,$G$2,$G$3)</f>
        <v>213.77631217151654</v>
      </c>
      <c r="D128" s="12">
        <f t="shared" si="1"/>
        <v>7.7736878284834745</v>
      </c>
    </row>
    <row r="129" spans="1:4" x14ac:dyDescent="0.25">
      <c r="A129" s="10" vm="454">
        <v>45478</v>
      </c>
      <c r="B129" vm="455">
        <v>226.34</v>
      </c>
      <c r="C129" s="12" cm="1">
        <f t="array" ref="C129">kNN_DTW_Forecast($B$2:B128,B124:B128,$G$1,$G$2,$G$3)</f>
        <v>219.55015698279652</v>
      </c>
      <c r="D129" s="12">
        <f t="shared" si="1"/>
        <v>6.7898430172034807</v>
      </c>
    </row>
    <row r="130" spans="1:4" x14ac:dyDescent="0.25">
      <c r="A130" s="10" vm="456">
        <v>45481</v>
      </c>
      <c r="B130" vm="457">
        <v>227.82</v>
      </c>
      <c r="C130" s="12" cm="1">
        <f t="array" ref="C130">kNN_DTW_Forecast($B$2:B129,B125:B129,$G$1,$G$2,$G$3)</f>
        <v>221.97094797711173</v>
      </c>
      <c r="D130" s="12">
        <f t="shared" si="1"/>
        <v>5.8490520228882588</v>
      </c>
    </row>
    <row r="131" spans="1:4" x14ac:dyDescent="0.25">
      <c r="A131" s="10" vm="458">
        <v>45482</v>
      </c>
      <c r="B131" vm="459">
        <v>228.68</v>
      </c>
      <c r="C131" s="12" cm="1">
        <f t="array" ref="C131">kNN_DTW_Forecast($B$2:B130,B126:B130,$G$1,$G$2,$G$3)</f>
        <v>224.77787643085313</v>
      </c>
      <c r="D131" s="12">
        <f t="shared" si="1"/>
        <v>3.9021235691468803</v>
      </c>
    </row>
    <row r="132" spans="1:4" x14ac:dyDescent="0.25">
      <c r="A132" s="10" vm="460">
        <v>45483</v>
      </c>
      <c r="B132" vm="461">
        <v>232.98</v>
      </c>
      <c r="C132" s="12" cm="1">
        <f t="array" ref="C132">kNN_DTW_Forecast($B$2:B131,B127:B131,$G$1,$G$2,$G$3)</f>
        <v>227.91186712123417</v>
      </c>
      <c r="D132" s="12">
        <f t="shared" si="1"/>
        <v>5.0681328787658231</v>
      </c>
    </row>
    <row r="133" spans="1:4" x14ac:dyDescent="0.25">
      <c r="A133" s="10" vm="462">
        <v>45484</v>
      </c>
      <c r="B133" vm="463">
        <v>227.57</v>
      </c>
      <c r="C133" s="12" cm="1">
        <f t="array" ref="C133">kNN_DTW_Forecast($B$2:B132,B128:B132,$G$1,$G$2,$G$3)</f>
        <v>230.87741722604238</v>
      </c>
      <c r="D133" s="12">
        <f t="shared" si="1"/>
        <v>-3.3074172260423893</v>
      </c>
    </row>
    <row r="134" spans="1:4" x14ac:dyDescent="0.25">
      <c r="A134" s="10" vm="464">
        <v>45485</v>
      </c>
      <c r="B134" vm="465">
        <v>230.54</v>
      </c>
      <c r="C134" s="12" cm="1">
        <f t="array" ref="C134">kNN_DTW_Forecast($B$2:B133,B129:B133,$G$1,$G$2,$G$3)</f>
        <v>229.31123948369321</v>
      </c>
      <c r="D134" s="12">
        <f t="shared" si="1"/>
        <v>1.2287605163067781</v>
      </c>
    </row>
    <row r="135" spans="1:4" x14ac:dyDescent="0.25">
      <c r="A135" s="10" vm="466">
        <v>45488</v>
      </c>
      <c r="B135" vm="13">
        <v>234.4</v>
      </c>
      <c r="C135" s="12" cm="1">
        <f t="array" ref="C135">kNN_DTW_Forecast($B$2:B134,B130:B134,$G$1,$G$2,$G$3)</f>
        <v>230.16513159493186</v>
      </c>
      <c r="D135" s="12">
        <f t="shared" si="1"/>
        <v>4.2348684050681413</v>
      </c>
    </row>
    <row r="136" spans="1:4" x14ac:dyDescent="0.25">
      <c r="A136" s="10" vm="467">
        <v>45489</v>
      </c>
      <c r="B136" vm="468">
        <v>234.82</v>
      </c>
      <c r="C136" s="12" cm="1">
        <f t="array" ref="C136">kNN_DTW_Forecast($B$2:B135,B131:B135,$G$1,$G$2,$G$3)</f>
        <v>232.45648131368759</v>
      </c>
      <c r="D136" s="12">
        <f t="shared" si="1"/>
        <v>2.3635186863124034</v>
      </c>
    </row>
    <row r="137" spans="1:4" x14ac:dyDescent="0.25">
      <c r="A137" s="10" vm="469">
        <v>45490</v>
      </c>
      <c r="B137" vm="470">
        <v>228.88</v>
      </c>
      <c r="C137" s="12" cm="1">
        <f t="array" ref="C137">kNN_DTW_Forecast($B$2:B136,B132:B136,$G$1,$G$2,$G$3)</f>
        <v>233.05964314099836</v>
      </c>
      <c r="D137" s="12">
        <f t="shared" si="1"/>
        <v>-4.1796431409983654</v>
      </c>
    </row>
    <row r="138" spans="1:4" x14ac:dyDescent="0.25">
      <c r="A138" s="10" vm="471">
        <v>45491</v>
      </c>
      <c r="B138" vm="472">
        <v>224.18</v>
      </c>
      <c r="C138" s="12" cm="1">
        <f t="array" ref="C138">kNN_DTW_Forecast($B$2:B137,B133:B137,$G$1,$G$2,$G$3)</f>
        <v>232.13173169665049</v>
      </c>
      <c r="D138" s="12">
        <f t="shared" si="1"/>
        <v>-7.9517316966504836</v>
      </c>
    </row>
    <row r="139" spans="1:4" x14ac:dyDescent="0.25">
      <c r="A139" s="10" vm="473">
        <v>45492</v>
      </c>
      <c r="B139" vm="474">
        <v>224.31</v>
      </c>
      <c r="C139" s="12" cm="1">
        <f t="array" ref="C139">kNN_DTW_Forecast($B$2:B138,B134:B138,$G$1,$G$2,$G$3)</f>
        <v>229.41912167723524</v>
      </c>
      <c r="D139" s="12">
        <f t="shared" si="1"/>
        <v>-5.1091216772352368</v>
      </c>
    </row>
    <row r="140" spans="1:4" x14ac:dyDescent="0.25">
      <c r="A140" s="10" vm="475">
        <v>45495</v>
      </c>
      <c r="B140" vm="476">
        <v>223.96</v>
      </c>
      <c r="C140" s="12" cm="1">
        <f t="array" ref="C140">kNN_DTW_Forecast($B$2:B139,B135:B139,$G$1,$G$2,$G$3)</f>
        <v>226.44371921458949</v>
      </c>
      <c r="D140" s="12">
        <f t="shared" si="1"/>
        <v>-2.4837192145894846</v>
      </c>
    </row>
    <row r="141" spans="1:4" x14ac:dyDescent="0.25">
      <c r="A141" s="10" vm="477">
        <v>45496</v>
      </c>
      <c r="B141" vm="478">
        <v>225.01</v>
      </c>
      <c r="C141" s="12" cm="1">
        <f t="array" ref="C141">kNN_DTW_Forecast($B$2:B140,B136:B140,$G$1,$G$2,$G$3)</f>
        <v>224.4463503365829</v>
      </c>
      <c r="D141" s="12">
        <f t="shared" si="1"/>
        <v>0.56364966341709533</v>
      </c>
    </row>
    <row r="142" spans="1:4" x14ac:dyDescent="0.25">
      <c r="A142" s="10" vm="479">
        <v>45497</v>
      </c>
      <c r="B142" vm="480">
        <v>218.54</v>
      </c>
      <c r="C142" s="12" cm="1">
        <f t="array" ref="C142">kNN_DTW_Forecast($B$2:B141,B137:B141,$G$1,$G$2,$G$3)</f>
        <v>225.40276627943882</v>
      </c>
      <c r="D142" s="12">
        <f t="shared" si="1"/>
        <v>-6.86276627943883</v>
      </c>
    </row>
    <row r="143" spans="1:4" x14ac:dyDescent="0.25">
      <c r="A143" s="10" vm="481">
        <v>45498</v>
      </c>
      <c r="B143" vm="482">
        <v>217.49</v>
      </c>
      <c r="C143" s="12" cm="1">
        <f t="array" ref="C143">kNN_DTW_Forecast($B$2:B142,B138:B142,$G$1,$G$2,$G$3)</f>
        <v>224.70804148877698</v>
      </c>
      <c r="D143" s="12">
        <f t="shared" si="1"/>
        <v>-7.2180414887769757</v>
      </c>
    </row>
    <row r="144" spans="1:4" x14ac:dyDescent="0.25">
      <c r="A144" s="10" vm="483">
        <v>45499</v>
      </c>
      <c r="B144" vm="484">
        <v>217.96</v>
      </c>
      <c r="C144" s="12" cm="1">
        <f t="array" ref="C144">kNN_DTW_Forecast($B$2:B143,B139:B143,$G$1,$G$2,$G$3)</f>
        <v>218.38922803037087</v>
      </c>
      <c r="D144" s="12">
        <f t="shared" si="1"/>
        <v>-0.4292280303708651</v>
      </c>
    </row>
    <row r="145" spans="1:4" x14ac:dyDescent="0.25">
      <c r="A145" s="10" vm="485">
        <v>45502</v>
      </c>
      <c r="B145" vm="486">
        <v>218.24</v>
      </c>
      <c r="C145" s="12" cm="1">
        <f t="array" ref="C145">kNN_DTW_Forecast($B$2:B144,B140:B144,$G$1,$G$2,$G$3)</f>
        <v>217.70369429530299</v>
      </c>
      <c r="D145" s="12">
        <f t="shared" si="1"/>
        <v>0.53630570469701411</v>
      </c>
    </row>
    <row r="146" spans="1:4" x14ac:dyDescent="0.25">
      <c r="A146" s="10" vm="487">
        <v>45503</v>
      </c>
      <c r="B146" vm="488">
        <v>218.8</v>
      </c>
      <c r="C146" s="12" cm="1">
        <f t="array" ref="C146">kNN_DTW_Forecast($B$2:B145,B141:B145,$G$1,$G$2,$G$3)</f>
        <v>218.28517236806832</v>
      </c>
      <c r="D146" s="12">
        <f t="shared" si="1"/>
        <v>0.5148276319316949</v>
      </c>
    </row>
    <row r="147" spans="1:4" x14ac:dyDescent="0.25">
      <c r="A147" s="10" vm="489">
        <v>45504</v>
      </c>
      <c r="B147" vm="490">
        <v>222.08</v>
      </c>
      <c r="C147" s="12" cm="1">
        <f t="array" ref="C147">kNN_DTW_Forecast($B$2:B146,B142:B146,$G$1,$G$2,$G$3)</f>
        <v>220.43131221675819</v>
      </c>
      <c r="D147" s="12">
        <f t="shared" si="1"/>
        <v>1.6486877832418259</v>
      </c>
    </row>
    <row r="148" spans="1:4" x14ac:dyDescent="0.25">
      <c r="A148" s="10" vm="491">
        <v>45505</v>
      </c>
      <c r="B148" vm="492">
        <v>218.36</v>
      </c>
      <c r="C148" s="12" cm="1">
        <f t="array" ref="C148">kNN_DTW_Forecast($B$2:B147,B143:B147,$G$1,$G$2,$G$3)</f>
        <v>223.1499775883598</v>
      </c>
      <c r="D148" s="12">
        <f t="shared" si="1"/>
        <v>-4.7899775883597897</v>
      </c>
    </row>
    <row r="149" spans="1:4" x14ac:dyDescent="0.25">
      <c r="A149" s="10" vm="493">
        <v>45506</v>
      </c>
      <c r="B149" vm="494">
        <v>219.86</v>
      </c>
      <c r="C149" s="12" cm="1">
        <f t="array" ref="C149">kNN_DTW_Forecast($B$2:B148,B144:B148,$G$1,$G$2,$G$3)</f>
        <v>219.74371434631837</v>
      </c>
      <c r="D149" s="12">
        <f t="shared" si="1"/>
        <v>0.11628565368164345</v>
      </c>
    </row>
    <row r="150" spans="1:4" x14ac:dyDescent="0.25">
      <c r="A150" s="10" vm="495">
        <v>45509</v>
      </c>
      <c r="B150" vm="496">
        <v>209.27</v>
      </c>
      <c r="C150" s="12" cm="1">
        <f t="array" ref="C150">kNN_DTW_Forecast($B$2:B149,B145:B149,$G$1,$G$2,$G$3)</f>
        <v>219.93355458790666</v>
      </c>
      <c r="D150" s="12">
        <f t="shared" si="1"/>
        <v>-10.663554587906646</v>
      </c>
    </row>
    <row r="151" spans="1:4" x14ac:dyDescent="0.25">
      <c r="A151" s="10" vm="497">
        <v>45510</v>
      </c>
      <c r="B151" vm="498">
        <v>207.23</v>
      </c>
      <c r="C151" s="12" cm="1">
        <f t="array" ref="C151">kNN_DTW_Forecast($B$2:B150,B146:B150,$G$1,$G$2,$G$3)</f>
        <v>215.0440357917432</v>
      </c>
      <c r="D151" s="12">
        <f t="shared" si="1"/>
        <v>-7.8140357917432084</v>
      </c>
    </row>
    <row r="152" spans="1:4" x14ac:dyDescent="0.25">
      <c r="A152" s="10" vm="499">
        <v>45511</v>
      </c>
      <c r="B152" vm="500">
        <v>209.82</v>
      </c>
      <c r="C152" s="12" cm="1">
        <f t="array" ref="C152">kNN_DTW_Forecast($B$2:B151,B147:B151,$G$1,$G$2,$G$3)</f>
        <v>208.52353632013484</v>
      </c>
      <c r="D152" s="12">
        <f t="shared" si="1"/>
        <v>1.2964636798651554</v>
      </c>
    </row>
    <row r="153" spans="1:4" x14ac:dyDescent="0.25">
      <c r="A153" s="10" vm="501">
        <v>45512</v>
      </c>
      <c r="B153" vm="502">
        <v>213.31</v>
      </c>
      <c r="C153" s="12" cm="1">
        <f t="array" ref="C153">kNN_DTW_Forecast($B$2:B152,B148:B152,$G$1,$G$2,$G$3)</f>
        <v>209.46551186734271</v>
      </c>
      <c r="D153" s="12">
        <f t="shared" si="1"/>
        <v>3.8444881326572897</v>
      </c>
    </row>
    <row r="154" spans="1:4" x14ac:dyDescent="0.25">
      <c r="A154" s="10" vm="503">
        <v>45513</v>
      </c>
      <c r="B154" vm="504">
        <v>216.24</v>
      </c>
      <c r="C154" s="12" cm="1">
        <f t="array" ref="C154">kNN_DTW_Forecast($B$2:B153,B149:B153,$G$1,$G$2,$G$3)</f>
        <v>211.49346219067755</v>
      </c>
      <c r="D154" s="12">
        <f t="shared" si="1"/>
        <v>4.7465378093224615</v>
      </c>
    </row>
    <row r="155" spans="1:4" x14ac:dyDescent="0.25">
      <c r="A155" s="10" vm="505">
        <v>45516</v>
      </c>
      <c r="B155" vm="506">
        <v>217.53</v>
      </c>
      <c r="C155" s="12" cm="1">
        <f t="array" ref="C155">kNN_DTW_Forecast($B$2:B154,B150:B154,$G$1,$G$2,$G$3)</f>
        <v>214.58115050114858</v>
      </c>
      <c r="D155" s="12">
        <f t="shared" si="1"/>
        <v>2.9488494988514162</v>
      </c>
    </row>
    <row r="156" spans="1:4" x14ac:dyDescent="0.25">
      <c r="A156" s="10" vm="507">
        <v>45517</v>
      </c>
      <c r="B156" vm="508">
        <v>221.27</v>
      </c>
      <c r="C156" s="12" cm="1">
        <f t="array" ref="C156">kNN_DTW_Forecast($B$2:B155,B151:B155,$G$1,$G$2,$G$3)</f>
        <v>216.05286117786756</v>
      </c>
      <c r="D156" s="12">
        <f t="shared" si="1"/>
        <v>5.2171388221324548</v>
      </c>
    </row>
    <row r="157" spans="1:4" x14ac:dyDescent="0.25">
      <c r="A157" s="10" vm="509">
        <v>45518</v>
      </c>
      <c r="B157" vm="510">
        <v>221.72</v>
      </c>
      <c r="C157" s="12" cm="1">
        <f t="array" ref="C157">kNN_DTW_Forecast($B$2:B156,B152:B156,$G$1,$G$2,$G$3)</f>
        <v>221.61897577344078</v>
      </c>
      <c r="D157" s="12">
        <f t="shared" si="1"/>
        <v>0.10102422655921828</v>
      </c>
    </row>
    <row r="158" spans="1:4" x14ac:dyDescent="0.25">
      <c r="A158" s="10" vm="511">
        <v>45519</v>
      </c>
      <c r="B158" vm="512">
        <v>224.72</v>
      </c>
      <c r="C158" s="12" cm="1">
        <f t="array" ref="C158">kNN_DTW_Forecast($B$2:B157,B153:B157,$G$1,$G$2,$G$3)</f>
        <v>222.28898247792804</v>
      </c>
      <c r="D158" s="12">
        <f t="shared" si="1"/>
        <v>2.4310175220719543</v>
      </c>
    </row>
    <row r="159" spans="1:4" x14ac:dyDescent="0.25">
      <c r="A159" s="10" vm="513">
        <v>45520</v>
      </c>
      <c r="B159" vm="514">
        <v>226.05</v>
      </c>
      <c r="C159" s="12" cm="1">
        <f t="array" ref="C159">kNN_DTW_Forecast($B$2:B158,B154:B158,$G$1,$G$2,$G$3)</f>
        <v>224.78801688996884</v>
      </c>
      <c r="D159" s="12">
        <f t="shared" si="1"/>
        <v>1.2619831100311671</v>
      </c>
    </row>
    <row r="160" spans="1:4" x14ac:dyDescent="0.25">
      <c r="A160" s="10" vm="515">
        <v>45523</v>
      </c>
      <c r="B160" vm="516">
        <v>225.89</v>
      </c>
      <c r="C160" s="12" cm="1">
        <f t="array" ref="C160">kNN_DTW_Forecast($B$2:B159,B155:B159,$G$1,$G$2,$G$3)</f>
        <v>226.68621547906994</v>
      </c>
      <c r="D160" s="12">
        <f t="shared" ref="D160:D223" si="2">B160-C160</f>
        <v>-0.79621547906995715</v>
      </c>
    </row>
    <row r="161" spans="1:4" x14ac:dyDescent="0.25">
      <c r="A161" s="10" vm="517">
        <v>45524</v>
      </c>
      <c r="B161" vm="518">
        <v>226.51</v>
      </c>
      <c r="C161" s="12" cm="1">
        <f t="array" ref="C161">kNN_DTW_Forecast($B$2:B160,B156:B160,$G$1,$G$2,$G$3)</f>
        <v>228.05946371919248</v>
      </c>
      <c r="D161" s="12">
        <f t="shared" si="2"/>
        <v>-1.549463719192488</v>
      </c>
    </row>
    <row r="162" spans="1:4" x14ac:dyDescent="0.25">
      <c r="A162" s="10" vm="519">
        <v>45525</v>
      </c>
      <c r="B162" vm="520">
        <v>226.4</v>
      </c>
      <c r="C162" s="12" cm="1">
        <f t="array" ref="C162">kNN_DTW_Forecast($B$2:B161,B157:B161,$G$1,$G$2,$G$3)</f>
        <v>227.21853679779454</v>
      </c>
      <c r="D162" s="12">
        <f t="shared" si="2"/>
        <v>-0.81853679779453614</v>
      </c>
    </row>
    <row r="163" spans="1:4" x14ac:dyDescent="0.25">
      <c r="A163" s="10" vm="521">
        <v>45526</v>
      </c>
      <c r="B163" vm="522">
        <v>224.53</v>
      </c>
      <c r="C163" s="12" cm="1">
        <f t="array" ref="C163">kNN_DTW_Forecast($B$2:B162,B158:B162,$G$1,$G$2,$G$3)</f>
        <v>226.1292013601016</v>
      </c>
      <c r="D163" s="12">
        <f t="shared" si="2"/>
        <v>-1.5992013601016026</v>
      </c>
    </row>
    <row r="164" spans="1:4" x14ac:dyDescent="0.25">
      <c r="A164" s="10" vm="523">
        <v>45527</v>
      </c>
      <c r="B164" vm="524">
        <v>226.84</v>
      </c>
      <c r="C164" s="12" cm="1">
        <f t="array" ref="C164">kNN_DTW_Forecast($B$2:B163,B159:B163,$G$1,$G$2,$G$3)</f>
        <v>224.18249143811903</v>
      </c>
      <c r="D164" s="12">
        <f t="shared" si="2"/>
        <v>2.6575085618809737</v>
      </c>
    </row>
    <row r="165" spans="1:4" x14ac:dyDescent="0.25">
      <c r="A165" s="10" vm="525">
        <v>45530</v>
      </c>
      <c r="B165" vm="526">
        <v>227.18</v>
      </c>
      <c r="C165" s="12" cm="1">
        <f t="array" ref="C165">kNN_DTW_Forecast($B$2:B164,B160:B164,$G$1,$G$2,$G$3)</f>
        <v>225.14946891616714</v>
      </c>
      <c r="D165" s="12">
        <f t="shared" si="2"/>
        <v>2.0305310838328694</v>
      </c>
    </row>
    <row r="166" spans="1:4" x14ac:dyDescent="0.25">
      <c r="A166" s="10" vm="527">
        <v>45531</v>
      </c>
      <c r="B166" vm="528">
        <v>228.03</v>
      </c>
      <c r="C166" s="12" cm="1">
        <f t="array" ref="C166">kNN_DTW_Forecast($B$2:B165,B161:B165,$G$1,$G$2,$G$3)</f>
        <v>226.71373133382772</v>
      </c>
      <c r="D166" s="12">
        <f t="shared" si="2"/>
        <v>1.3162686661722773</v>
      </c>
    </row>
    <row r="167" spans="1:4" x14ac:dyDescent="0.25">
      <c r="A167" s="10" vm="529">
        <v>45532</v>
      </c>
      <c r="B167" vm="530">
        <v>226.49</v>
      </c>
      <c r="C167" s="12" cm="1">
        <f t="array" ref="C167">kNN_DTW_Forecast($B$2:B166,B162:B166,$G$1,$G$2,$G$3)</f>
        <v>227.38893187409866</v>
      </c>
      <c r="D167" s="12">
        <f t="shared" si="2"/>
        <v>-0.8989318740986505</v>
      </c>
    </row>
    <row r="168" spans="1:4" x14ac:dyDescent="0.25">
      <c r="A168" s="10" vm="531">
        <v>45533</v>
      </c>
      <c r="B168" vm="532">
        <v>229.79</v>
      </c>
      <c r="C168" s="12" cm="1">
        <f t="array" ref="C168">kNN_DTW_Forecast($B$2:B167,B163:B167,$G$1,$G$2,$G$3)</f>
        <v>226.36768068906773</v>
      </c>
      <c r="D168" s="12">
        <f t="shared" si="2"/>
        <v>3.4223193109322665</v>
      </c>
    </row>
    <row r="169" spans="1:4" x14ac:dyDescent="0.25">
      <c r="A169" s="10" vm="533">
        <v>45534</v>
      </c>
      <c r="B169" vm="534">
        <v>229</v>
      </c>
      <c r="C169" s="12" cm="1">
        <f t="array" ref="C169">kNN_DTW_Forecast($B$2:B168,B164:B168,$G$1,$G$2,$G$3)</f>
        <v>227.95518241056288</v>
      </c>
      <c r="D169" s="12">
        <f t="shared" si="2"/>
        <v>1.0448175894371161</v>
      </c>
    </row>
    <row r="170" spans="1:4" x14ac:dyDescent="0.25">
      <c r="A170" s="10" vm="535">
        <v>45538</v>
      </c>
      <c r="B170" vm="536">
        <v>222.77</v>
      </c>
      <c r="C170" s="12" cm="1">
        <f t="array" ref="C170">kNN_DTW_Forecast($B$2:B169,B165:B169,$G$1,$G$2,$G$3)</f>
        <v>228.97881326326132</v>
      </c>
      <c r="D170" s="12">
        <f t="shared" si="2"/>
        <v>-6.2088132632613053</v>
      </c>
    </row>
    <row r="171" spans="1:4" x14ac:dyDescent="0.25">
      <c r="A171" s="10" vm="537">
        <v>45539</v>
      </c>
      <c r="B171" vm="538">
        <v>220.85</v>
      </c>
      <c r="C171" s="12" cm="1">
        <f t="array" ref="C171">kNN_DTW_Forecast($B$2:B170,B166:B170,$G$1,$G$2,$G$3)</f>
        <v>224.22806351778479</v>
      </c>
      <c r="D171" s="12">
        <f t="shared" si="2"/>
        <v>-3.3780635177847955</v>
      </c>
    </row>
    <row r="172" spans="1:4" x14ac:dyDescent="0.25">
      <c r="A172" s="10" vm="539">
        <v>45540</v>
      </c>
      <c r="B172" vm="540">
        <v>222.38</v>
      </c>
      <c r="C172" s="12" cm="1">
        <f t="array" ref="C172">kNN_DTW_Forecast($B$2:B171,B167:B171,$G$1,$G$2,$G$3)</f>
        <v>222.24359359248257</v>
      </c>
      <c r="D172" s="12">
        <f t="shared" si="2"/>
        <v>0.13640640751742694</v>
      </c>
    </row>
    <row r="173" spans="1:4" x14ac:dyDescent="0.25">
      <c r="A173" s="10" vm="541">
        <v>45541</v>
      </c>
      <c r="B173" vm="542">
        <v>220.82</v>
      </c>
      <c r="C173" s="12" cm="1">
        <f t="array" ref="C173">kNN_DTW_Forecast($B$2:B172,B168:B172,$G$1,$G$2,$G$3)</f>
        <v>221.67310377280901</v>
      </c>
      <c r="D173" s="12">
        <f t="shared" si="2"/>
        <v>-0.85310377280902117</v>
      </c>
    </row>
    <row r="174" spans="1:4" x14ac:dyDescent="0.25">
      <c r="A174" s="10" vm="543">
        <v>45544</v>
      </c>
      <c r="B174" vm="544">
        <v>220.91</v>
      </c>
      <c r="C174" s="12" cm="1">
        <f t="array" ref="C174">kNN_DTW_Forecast($B$2:B173,B169:B173,$G$1,$G$2,$G$3)</f>
        <v>220.95382487936794</v>
      </c>
      <c r="D174" s="12">
        <f t="shared" si="2"/>
        <v>-4.3824879367946323E-2</v>
      </c>
    </row>
    <row r="175" spans="1:4" x14ac:dyDescent="0.25">
      <c r="A175" s="10" vm="545">
        <v>45545</v>
      </c>
      <c r="B175" vm="546">
        <v>220.11</v>
      </c>
      <c r="C175" s="12" cm="1">
        <f t="array" ref="C175">kNN_DTW_Forecast($B$2:B174,B170:B174,$G$1,$G$2,$G$3)</f>
        <v>216.96647611628194</v>
      </c>
      <c r="D175" s="12">
        <f t="shared" si="2"/>
        <v>3.1435238837180748</v>
      </c>
    </row>
    <row r="176" spans="1:4" x14ac:dyDescent="0.25">
      <c r="A176" s="10" vm="547">
        <v>45546</v>
      </c>
      <c r="B176" vm="548">
        <v>222.66</v>
      </c>
      <c r="C176" s="12" cm="1">
        <f t="array" ref="C176">kNN_DTW_Forecast($B$2:B175,B171:B175,$G$1,$G$2,$G$3)</f>
        <v>218.30456383455291</v>
      </c>
      <c r="D176" s="12">
        <f t="shared" si="2"/>
        <v>4.3554361654470881</v>
      </c>
    </row>
    <row r="177" spans="1:4" x14ac:dyDescent="0.25">
      <c r="A177" s="10" vm="549">
        <v>45547</v>
      </c>
      <c r="B177" vm="536">
        <v>222.77</v>
      </c>
      <c r="C177" s="12" cm="1">
        <f t="array" ref="C177">kNN_DTW_Forecast($B$2:B176,B172:B176,$G$1,$G$2,$G$3)</f>
        <v>219.79594696552456</v>
      </c>
      <c r="D177" s="12">
        <f t="shared" si="2"/>
        <v>2.9740530344754461</v>
      </c>
    </row>
    <row r="178" spans="1:4" x14ac:dyDescent="0.25">
      <c r="A178" s="10" vm="550">
        <v>45548</v>
      </c>
      <c r="B178" vm="551">
        <v>222.5</v>
      </c>
      <c r="C178" s="12" cm="1">
        <f t="array" ref="C178">kNN_DTW_Forecast($B$2:B177,B173:B177,$G$1,$G$2,$G$3)</f>
        <v>222.65162437707914</v>
      </c>
      <c r="D178" s="12">
        <f t="shared" si="2"/>
        <v>-0.15162437707914478</v>
      </c>
    </row>
    <row r="179" spans="1:4" x14ac:dyDescent="0.25">
      <c r="A179" s="10" vm="552">
        <v>45551</v>
      </c>
      <c r="B179" vm="553">
        <v>216.32</v>
      </c>
      <c r="C179" s="12" cm="1">
        <f t="array" ref="C179">kNN_DTW_Forecast($B$2:B178,B174:B178,$G$1,$G$2,$G$3)</f>
        <v>222.44426469054881</v>
      </c>
      <c r="D179" s="12">
        <f t="shared" si="2"/>
        <v>-6.124264690548813</v>
      </c>
    </row>
    <row r="180" spans="1:4" x14ac:dyDescent="0.25">
      <c r="A180" s="10" vm="554">
        <v>45552</v>
      </c>
      <c r="B180" vm="555">
        <v>216.79</v>
      </c>
      <c r="C180" s="12" cm="1">
        <f t="array" ref="C180">kNN_DTW_Forecast($B$2:B179,B175:B179,$G$1,$G$2,$G$3)</f>
        <v>220.16095168701099</v>
      </c>
      <c r="D180" s="12">
        <f t="shared" si="2"/>
        <v>-3.3709516870110008</v>
      </c>
    </row>
    <row r="181" spans="1:4" x14ac:dyDescent="0.25">
      <c r="A181" s="10" vm="556">
        <v>45553</v>
      </c>
      <c r="B181" vm="557">
        <v>220.69</v>
      </c>
      <c r="C181" s="12" cm="1">
        <f t="array" ref="C181">kNN_DTW_Forecast($B$2:B180,B176:B180,$G$1,$G$2,$G$3)</f>
        <v>217.72897372738302</v>
      </c>
      <c r="D181" s="12">
        <f t="shared" si="2"/>
        <v>2.9610262726169765</v>
      </c>
    </row>
    <row r="182" spans="1:4" x14ac:dyDescent="0.25">
      <c r="A182" s="10" vm="558">
        <v>45554</v>
      </c>
      <c r="B182" vm="559">
        <v>228.87</v>
      </c>
      <c r="C182" s="12" cm="1">
        <f t="array" ref="C182">kNN_DTW_Forecast($B$2:B181,B177:B181,$G$1,$G$2,$G$3)</f>
        <v>219.26642266871738</v>
      </c>
      <c r="D182" s="12">
        <f t="shared" si="2"/>
        <v>9.6035773312826223</v>
      </c>
    </row>
    <row r="183" spans="1:4" x14ac:dyDescent="0.25">
      <c r="A183" s="10" vm="560">
        <v>45555</v>
      </c>
      <c r="B183" vm="561">
        <v>228.2</v>
      </c>
      <c r="C183" s="12" cm="1">
        <f t="array" ref="C183">kNN_DTW_Forecast($B$2:B182,B178:B182,$G$1,$G$2,$G$3)</f>
        <v>229.01262478681369</v>
      </c>
      <c r="D183" s="12">
        <f t="shared" si="2"/>
        <v>-0.81262478681369998</v>
      </c>
    </row>
    <row r="184" spans="1:4" x14ac:dyDescent="0.25">
      <c r="A184" s="10" vm="562">
        <v>45558</v>
      </c>
      <c r="B184" vm="563">
        <v>226.47</v>
      </c>
      <c r="C184" s="12" cm="1">
        <f t="array" ref="C184">kNN_DTW_Forecast($B$2:B183,B179:B183,$G$1,$G$2,$G$3)</f>
        <v>227.58547799160638</v>
      </c>
      <c r="D184" s="12">
        <f t="shared" si="2"/>
        <v>-1.1154779916063831</v>
      </c>
    </row>
    <row r="185" spans="1:4" x14ac:dyDescent="0.25">
      <c r="A185" s="10" vm="564">
        <v>45559</v>
      </c>
      <c r="B185" vm="565">
        <v>227.37</v>
      </c>
      <c r="C185" s="12" cm="1">
        <f t="array" ref="C185">kNN_DTW_Forecast($B$2:B184,B180:B184,$G$1,$G$2,$G$3)</f>
        <v>227.07923134741728</v>
      </c>
      <c r="D185" s="12">
        <f t="shared" si="2"/>
        <v>0.29076865258272733</v>
      </c>
    </row>
    <row r="186" spans="1:4" x14ac:dyDescent="0.25">
      <c r="A186" s="10" vm="566">
        <v>45560</v>
      </c>
      <c r="B186" vm="567">
        <v>226.37</v>
      </c>
      <c r="C186" s="12" cm="1">
        <f t="array" ref="C186">kNN_DTW_Forecast($B$2:B185,B181:B185,$G$1,$G$2,$G$3)</f>
        <v>229.07444726419584</v>
      </c>
      <c r="D186" s="12">
        <f t="shared" si="2"/>
        <v>-2.704447264195835</v>
      </c>
    </row>
    <row r="187" spans="1:4" x14ac:dyDescent="0.25">
      <c r="A187" s="10" vm="568">
        <v>45561</v>
      </c>
      <c r="B187" vm="569">
        <v>227.52</v>
      </c>
      <c r="C187" s="12" cm="1">
        <f t="array" ref="C187">kNN_DTW_Forecast($B$2:B186,B182:B186,$G$1,$G$2,$G$3)</f>
        <v>227.34354101965999</v>
      </c>
      <c r="D187" s="12">
        <f t="shared" si="2"/>
        <v>0.17645898034001561</v>
      </c>
    </row>
    <row r="188" spans="1:4" x14ac:dyDescent="0.25">
      <c r="A188" s="10" vm="570">
        <v>45562</v>
      </c>
      <c r="B188" vm="571">
        <v>227.79</v>
      </c>
      <c r="C188" s="12" cm="1">
        <f t="array" ref="C188">kNN_DTW_Forecast($B$2:B187,B183:B187,$G$1,$G$2,$G$3)</f>
        <v>227.71036079735725</v>
      </c>
      <c r="D188" s="12">
        <f t="shared" si="2"/>
        <v>7.9639202642738383E-2</v>
      </c>
    </row>
    <row r="189" spans="1:4" x14ac:dyDescent="0.25">
      <c r="A189" s="10" vm="572">
        <v>45565</v>
      </c>
      <c r="B189" vm="573">
        <v>233</v>
      </c>
      <c r="C189" s="12" cm="1">
        <f t="array" ref="C189">kNN_DTW_Forecast($B$2:B188,B184:B188,$G$1,$G$2,$G$3)</f>
        <v>227.76993524933545</v>
      </c>
      <c r="D189" s="12">
        <f t="shared" si="2"/>
        <v>5.2300647506645532</v>
      </c>
    </row>
    <row r="190" spans="1:4" x14ac:dyDescent="0.25">
      <c r="A190" s="10" vm="574">
        <v>45566</v>
      </c>
      <c r="B190" vm="575">
        <v>226.21</v>
      </c>
      <c r="C190" s="12" cm="1">
        <f t="array" ref="C190">kNN_DTW_Forecast($B$2:B189,B185:B189,$G$1,$G$2,$G$3)</f>
        <v>229.48134768497744</v>
      </c>
      <c r="D190" s="12">
        <f t="shared" si="2"/>
        <v>-3.2713476849774281</v>
      </c>
    </row>
    <row r="191" spans="1:4" x14ac:dyDescent="0.25">
      <c r="A191" s="10" vm="576">
        <v>45567</v>
      </c>
      <c r="B191" vm="577">
        <v>226.78</v>
      </c>
      <c r="C191" s="12" cm="1">
        <f t="array" ref="C191">kNN_DTW_Forecast($B$2:B190,B186:B190,$G$1,$G$2,$G$3)</f>
        <v>230.09913832053599</v>
      </c>
      <c r="D191" s="12">
        <f t="shared" si="2"/>
        <v>-3.3191383205359841</v>
      </c>
    </row>
    <row r="192" spans="1:4" x14ac:dyDescent="0.25">
      <c r="A192" s="10" vm="578">
        <v>45568</v>
      </c>
      <c r="B192" vm="579">
        <v>225.67</v>
      </c>
      <c r="C192" s="12" cm="1">
        <f t="array" ref="C192">kNN_DTW_Forecast($B$2:B191,B187:B191,$G$1,$G$2,$G$3)</f>
        <v>228.75829947743611</v>
      </c>
      <c r="D192" s="12">
        <f t="shared" si="2"/>
        <v>-3.0882994774361237</v>
      </c>
    </row>
    <row r="193" spans="1:4" x14ac:dyDescent="0.25">
      <c r="A193" s="10" vm="580">
        <v>45569</v>
      </c>
      <c r="B193" vm="581">
        <v>226.8</v>
      </c>
      <c r="C193" s="12" cm="1">
        <f t="array" ref="C193">kNN_DTW_Forecast($B$2:B192,B188:B192,$G$1,$G$2,$G$3)</f>
        <v>226.69185777303849</v>
      </c>
      <c r="D193" s="12">
        <f t="shared" si="2"/>
        <v>0.10814222696151887</v>
      </c>
    </row>
    <row r="194" spans="1:4" x14ac:dyDescent="0.25">
      <c r="A194" s="10" vm="582">
        <v>45572</v>
      </c>
      <c r="B194" vm="583">
        <v>221.69</v>
      </c>
      <c r="C194" s="12" cm="1">
        <f t="array" ref="C194">kNN_DTW_Forecast($B$2:B193,B189:B193,$G$1,$G$2,$G$3)</f>
        <v>227.48990480773367</v>
      </c>
      <c r="D194" s="12">
        <f t="shared" si="2"/>
        <v>-5.7999048077336681</v>
      </c>
    </row>
    <row r="195" spans="1:4" x14ac:dyDescent="0.25">
      <c r="A195" s="10" vm="584">
        <v>45573</v>
      </c>
      <c r="B195" vm="585">
        <v>225.77</v>
      </c>
      <c r="C195" s="12" cm="1">
        <f t="array" ref="C195">kNN_DTW_Forecast($B$2:B194,B190:B194,$G$1,$G$2,$G$3)</f>
        <v>226.67626124514845</v>
      </c>
      <c r="D195" s="12">
        <f t="shared" si="2"/>
        <v>-0.90626124514844264</v>
      </c>
    </row>
    <row r="196" spans="1:4" x14ac:dyDescent="0.25">
      <c r="A196" s="10" vm="586">
        <v>45574</v>
      </c>
      <c r="B196" vm="587">
        <v>229.54</v>
      </c>
      <c r="C196" s="12" cm="1">
        <f t="array" ref="C196">kNN_DTW_Forecast($B$2:B195,B191:B195,$G$1,$G$2,$G$3)</f>
        <v>226.84913462856949</v>
      </c>
      <c r="D196" s="12">
        <f t="shared" si="2"/>
        <v>2.6908653714305046</v>
      </c>
    </row>
    <row r="197" spans="1:4" x14ac:dyDescent="0.25">
      <c r="A197" s="10" vm="588">
        <v>45575</v>
      </c>
      <c r="B197" vm="589">
        <v>229.04</v>
      </c>
      <c r="C197" s="12" cm="1">
        <f t="array" ref="C197">kNN_DTW_Forecast($B$2:B196,B192:B196,$G$1,$G$2,$G$3)</f>
        <v>228.03490539474492</v>
      </c>
      <c r="D197" s="12">
        <f t="shared" si="2"/>
        <v>1.0050946052550671</v>
      </c>
    </row>
    <row r="198" spans="1:4" x14ac:dyDescent="0.25">
      <c r="A198" s="10" vm="590">
        <v>45576</v>
      </c>
      <c r="B198" vm="591">
        <v>227.55</v>
      </c>
      <c r="C198" s="12" cm="1">
        <f t="array" ref="C198">kNN_DTW_Forecast($B$2:B197,B193:B197,$G$1,$G$2,$G$3)</f>
        <v>227.85909246826472</v>
      </c>
      <c r="D198" s="12">
        <f t="shared" si="2"/>
        <v>-0.30909246826470849</v>
      </c>
    </row>
    <row r="199" spans="1:4" x14ac:dyDescent="0.25">
      <c r="A199" s="10" vm="592">
        <v>45579</v>
      </c>
      <c r="B199" vm="593">
        <v>231.3</v>
      </c>
      <c r="C199" s="12" cm="1">
        <f t="array" ref="C199">kNN_DTW_Forecast($B$2:B198,B194:B198,$G$1,$G$2,$G$3)</f>
        <v>228.70403631469264</v>
      </c>
      <c r="D199" s="12">
        <f t="shared" si="2"/>
        <v>2.5959636853073675</v>
      </c>
    </row>
    <row r="200" spans="1:4" x14ac:dyDescent="0.25">
      <c r="A200" s="10" vm="594">
        <v>45580</v>
      </c>
      <c r="B200" vm="595">
        <v>233.85</v>
      </c>
      <c r="C200" s="12" cm="1">
        <f t="array" ref="C200">kNN_DTW_Forecast($B$2:B199,B195:B199,$G$1,$G$2,$G$3)</f>
        <v>230.16513391407511</v>
      </c>
      <c r="D200" s="12">
        <f t="shared" si="2"/>
        <v>3.684866085924881</v>
      </c>
    </row>
    <row r="201" spans="1:4" x14ac:dyDescent="0.25">
      <c r="A201" s="10" vm="596">
        <v>45581</v>
      </c>
      <c r="B201" vm="597">
        <v>231.78</v>
      </c>
      <c r="C201" s="12" cm="1">
        <f t="array" ref="C201">kNN_DTW_Forecast($B$2:B200,B196:B200,$G$1,$G$2,$G$3)</f>
        <v>231.26202248693966</v>
      </c>
      <c r="D201" s="12">
        <f t="shared" si="2"/>
        <v>0.51797751306034456</v>
      </c>
    </row>
    <row r="202" spans="1:4" x14ac:dyDescent="0.25">
      <c r="A202" s="10" vm="598">
        <v>45582</v>
      </c>
      <c r="B202" vm="599">
        <v>232.15</v>
      </c>
      <c r="C202" s="12" cm="1">
        <f t="array" ref="C202">kNN_DTW_Forecast($B$2:B201,B197:B201,$G$1,$G$2,$G$3)</f>
        <v>229.8028781106143</v>
      </c>
      <c r="D202" s="12">
        <f t="shared" si="2"/>
        <v>2.3471218893857042</v>
      </c>
    </row>
    <row r="203" spans="1:4" x14ac:dyDescent="0.25">
      <c r="A203" s="10" vm="600">
        <v>45583</v>
      </c>
      <c r="B203" vm="601">
        <v>235</v>
      </c>
      <c r="C203" s="12" cm="1">
        <f t="array" ref="C203">kNN_DTW_Forecast($B$2:B202,B198:B202,$G$1,$G$2,$G$3)</f>
        <v>230.03440475924489</v>
      </c>
      <c r="D203" s="12">
        <f t="shared" si="2"/>
        <v>4.9655952407551069</v>
      </c>
    </row>
    <row r="204" spans="1:4" x14ac:dyDescent="0.25">
      <c r="A204" s="10" vm="602">
        <v>45586</v>
      </c>
      <c r="B204" vm="603">
        <v>236.48</v>
      </c>
      <c r="C204" s="12" cm="1">
        <f t="array" ref="C204">kNN_DTW_Forecast($B$2:B203,B199:B203,$G$1,$G$2,$G$3)</f>
        <v>232.88810043831973</v>
      </c>
      <c r="D204" s="12">
        <f t="shared" si="2"/>
        <v>3.5918995616802647</v>
      </c>
    </row>
    <row r="205" spans="1:4" x14ac:dyDescent="0.25">
      <c r="A205" s="10" vm="604">
        <v>45587</v>
      </c>
      <c r="B205" vm="605">
        <v>235.86</v>
      </c>
      <c r="C205" s="12" cm="1">
        <f t="array" ref="C205">kNN_DTW_Forecast($B$2:B204,B200:B204,$G$1,$G$2,$G$3)</f>
        <v>233.96379100611182</v>
      </c>
      <c r="D205" s="12">
        <f t="shared" si="2"/>
        <v>1.8962089938881945</v>
      </c>
    </row>
    <row r="206" spans="1:4" x14ac:dyDescent="0.25">
      <c r="A206" s="10" vm="606">
        <v>45588</v>
      </c>
      <c r="B206" vm="607">
        <v>230.76</v>
      </c>
      <c r="C206" s="12" cm="1">
        <f t="array" ref="C206">kNN_DTW_Forecast($B$2:B205,B201:B205,$G$1,$G$2,$G$3)</f>
        <v>235.02248840568092</v>
      </c>
      <c r="D206" s="12">
        <f t="shared" si="2"/>
        <v>-4.2624884056809265</v>
      </c>
    </row>
    <row r="207" spans="1:4" x14ac:dyDescent="0.25">
      <c r="A207" s="10" vm="608">
        <v>45589</v>
      </c>
      <c r="B207" vm="609">
        <v>230.57</v>
      </c>
      <c r="C207" s="12" cm="1">
        <f t="array" ref="C207">kNN_DTW_Forecast($B$2:B206,B202:B206,$G$1,$G$2,$G$3)</f>
        <v>232.0325102414543</v>
      </c>
      <c r="D207" s="12">
        <f t="shared" si="2"/>
        <v>-1.4625102414543107</v>
      </c>
    </row>
    <row r="208" spans="1:4" x14ac:dyDescent="0.25">
      <c r="A208" s="10" vm="610">
        <v>45590</v>
      </c>
      <c r="B208" vm="611">
        <v>231.41</v>
      </c>
      <c r="C208" s="12" cm="1">
        <f t="array" ref="C208">kNN_DTW_Forecast($B$2:B207,B203:B207,$G$1,$G$2,$G$3)</f>
        <v>230.58141098491927</v>
      </c>
      <c r="D208" s="12">
        <f t="shared" si="2"/>
        <v>0.82858901508072336</v>
      </c>
    </row>
    <row r="209" spans="1:4" x14ac:dyDescent="0.25">
      <c r="A209" s="10" vm="612">
        <v>45593</v>
      </c>
      <c r="B209" vm="613">
        <v>233.4</v>
      </c>
      <c r="C209" s="12" cm="1">
        <f t="array" ref="C209">kNN_DTW_Forecast($B$2:B208,B204:B208,$G$1,$G$2,$G$3)</f>
        <v>232.15054420319802</v>
      </c>
      <c r="D209" s="12">
        <f t="shared" si="2"/>
        <v>1.2494557968019819</v>
      </c>
    </row>
    <row r="210" spans="1:4" x14ac:dyDescent="0.25">
      <c r="A210" s="10" vm="614">
        <v>45594</v>
      </c>
      <c r="B210" vm="615">
        <v>233.67</v>
      </c>
      <c r="C210" s="12" cm="1">
        <f t="array" ref="C210">kNN_DTW_Forecast($B$2:B209,B205:B209,$G$1,$G$2,$G$3)</f>
        <v>231.90568800083491</v>
      </c>
      <c r="D210" s="12">
        <f t="shared" si="2"/>
        <v>1.7643119991650735</v>
      </c>
    </row>
    <row r="211" spans="1:4" x14ac:dyDescent="0.25">
      <c r="A211" s="10" vm="616">
        <v>45595</v>
      </c>
      <c r="B211" vm="617">
        <v>230.1</v>
      </c>
      <c r="C211" s="12" cm="1">
        <f t="array" ref="C211">kNN_DTW_Forecast($B$2:B210,B206:B210,$G$1,$G$2,$G$3)</f>
        <v>233.61459239827059</v>
      </c>
      <c r="D211" s="12">
        <f t="shared" si="2"/>
        <v>-3.5145923982705938</v>
      </c>
    </row>
    <row r="212" spans="1:4" x14ac:dyDescent="0.25">
      <c r="A212" s="10" vm="618">
        <v>45596</v>
      </c>
      <c r="B212" vm="619">
        <v>225.91</v>
      </c>
      <c r="C212" s="12" cm="1">
        <f t="array" ref="C212">kNN_DTW_Forecast($B$2:B211,B207:B211,$G$1,$G$2,$G$3)</f>
        <v>230.29182340883173</v>
      </c>
      <c r="D212" s="12">
        <f t="shared" si="2"/>
        <v>-4.3818234088317354</v>
      </c>
    </row>
    <row r="213" spans="1:4" x14ac:dyDescent="0.25">
      <c r="A213" s="10" vm="620">
        <v>45597</v>
      </c>
      <c r="B213" vm="621">
        <v>222.91</v>
      </c>
      <c r="C213" s="12" cm="1">
        <f t="array" ref="C213">kNN_DTW_Forecast($B$2:B212,B208:B212,$G$1,$G$2,$G$3)</f>
        <v>224.74235796252765</v>
      </c>
      <c r="D213" s="12">
        <f t="shared" si="2"/>
        <v>-1.8323579625276523</v>
      </c>
    </row>
    <row r="214" spans="1:4" x14ac:dyDescent="0.25">
      <c r="A214" s="10" vm="622">
        <v>45600</v>
      </c>
      <c r="B214" vm="623">
        <v>222.01</v>
      </c>
      <c r="C214" s="12" cm="1">
        <f t="array" ref="C214">kNN_DTW_Forecast($B$2:B213,B209:B213,$G$1,$G$2,$G$3)</f>
        <v>223.89300754684322</v>
      </c>
      <c r="D214" s="12">
        <f t="shared" si="2"/>
        <v>-1.8830075468432312</v>
      </c>
    </row>
    <row r="215" spans="1:4" x14ac:dyDescent="0.25">
      <c r="A215" s="10" vm="624">
        <v>45601</v>
      </c>
      <c r="B215" vm="625">
        <v>223.45</v>
      </c>
      <c r="C215" s="12" cm="1">
        <f t="array" ref="C215">kNN_DTW_Forecast($B$2:B214,B210:B214,$G$1,$G$2,$G$3)</f>
        <v>222.42146452371122</v>
      </c>
      <c r="D215" s="12">
        <f t="shared" si="2"/>
        <v>1.0285354762887664</v>
      </c>
    </row>
    <row r="216" spans="1:4" x14ac:dyDescent="0.25">
      <c r="A216" s="10" vm="626">
        <v>45602</v>
      </c>
      <c r="B216" vm="627">
        <v>222.72</v>
      </c>
      <c r="C216" s="12" cm="1">
        <f t="array" ref="C216">kNN_DTW_Forecast($B$2:B215,B211:B215,$G$1,$G$2,$G$3)</f>
        <v>221.42933164098596</v>
      </c>
      <c r="D216" s="12">
        <f t="shared" si="2"/>
        <v>1.2906683590140346</v>
      </c>
    </row>
    <row r="217" spans="1:4" x14ac:dyDescent="0.25">
      <c r="A217" s="10" vm="628">
        <v>45603</v>
      </c>
      <c r="B217" vm="89">
        <v>227.48</v>
      </c>
      <c r="C217" s="12" cm="1">
        <f t="array" ref="C217">kNN_DTW_Forecast($B$2:B216,B212:B216,$G$1,$G$2,$G$3)</f>
        <v>223.8853229382062</v>
      </c>
      <c r="D217" s="12">
        <f t="shared" si="2"/>
        <v>3.5946770617937887</v>
      </c>
    </row>
    <row r="218" spans="1:4" x14ac:dyDescent="0.25">
      <c r="A218" s="10" vm="629">
        <v>45604</v>
      </c>
      <c r="B218" vm="630">
        <v>226.96</v>
      </c>
      <c r="C218" s="12" cm="1">
        <f t="array" ref="C218">kNN_DTW_Forecast($B$2:B217,B213:B217,$G$1,$G$2,$G$3)</f>
        <v>228.26420767289821</v>
      </c>
      <c r="D218" s="12">
        <f t="shared" si="2"/>
        <v>-1.3042076728982011</v>
      </c>
    </row>
    <row r="219" spans="1:4" x14ac:dyDescent="0.25">
      <c r="A219" s="10" vm="631">
        <v>45607</v>
      </c>
      <c r="B219" vm="632">
        <v>224.23</v>
      </c>
      <c r="C219" s="12" cm="1">
        <f t="array" ref="C219">kNN_DTW_Forecast($B$2:B218,B214:B218,$G$1,$G$2,$G$3)</f>
        <v>227.16322240693799</v>
      </c>
      <c r="D219" s="12">
        <f t="shared" si="2"/>
        <v>-2.9332224069380004</v>
      </c>
    </row>
    <row r="220" spans="1:4" x14ac:dyDescent="0.25">
      <c r="A220" s="10" vm="633">
        <v>45608</v>
      </c>
      <c r="B220" vm="632">
        <v>224.23</v>
      </c>
      <c r="C220" s="12" cm="1">
        <f t="array" ref="C220">kNN_DTW_Forecast($B$2:B219,B215:B219,$G$1,$G$2,$G$3)</f>
        <v>226.5656355787911</v>
      </c>
      <c r="D220" s="12">
        <f t="shared" si="2"/>
        <v>-2.3356355787911127</v>
      </c>
    </row>
    <row r="221" spans="1:4" x14ac:dyDescent="0.25">
      <c r="A221" s="10" vm="634">
        <v>45609</v>
      </c>
      <c r="B221" vm="635">
        <v>225.12</v>
      </c>
      <c r="C221" s="12" cm="1">
        <f t="array" ref="C221">kNN_DTW_Forecast($B$2:B220,B216:B220,$G$1,$G$2,$G$3)</f>
        <v>224.66757381073896</v>
      </c>
      <c r="D221" s="12">
        <f t="shared" si="2"/>
        <v>0.45242618926104683</v>
      </c>
    </row>
    <row r="222" spans="1:4" x14ac:dyDescent="0.25">
      <c r="A222" s="10" vm="636">
        <v>45610</v>
      </c>
      <c r="B222" vm="637">
        <v>228.22</v>
      </c>
      <c r="C222" s="12" cm="1">
        <f t="array" ref="C222">kNN_DTW_Forecast($B$2:B221,B217:B221,$G$1,$G$2,$G$3)</f>
        <v>224.02720914366836</v>
      </c>
      <c r="D222" s="12">
        <f t="shared" si="2"/>
        <v>4.1927908563316407</v>
      </c>
    </row>
    <row r="223" spans="1:4" x14ac:dyDescent="0.25">
      <c r="A223" s="10" vm="638">
        <v>45611</v>
      </c>
      <c r="B223" vm="639">
        <v>225</v>
      </c>
      <c r="C223" s="12" cm="1">
        <f t="array" ref="C223">kNN_DTW_Forecast($B$2:B222,B218:B222,$G$1,$G$2,$G$3)</f>
        <v>227.50583035330044</v>
      </c>
      <c r="D223" s="12">
        <f t="shared" si="2"/>
        <v>-2.5058303533004391</v>
      </c>
    </row>
    <row r="224" spans="1:4" x14ac:dyDescent="0.25">
      <c r="A224" s="10" vm="640">
        <v>45614</v>
      </c>
      <c r="B224" vm="641">
        <v>228.02</v>
      </c>
      <c r="C224" s="12" cm="1">
        <f t="array" ref="C224">kNN_DTW_Forecast($B$2:B223,B219:B223,$G$1,$G$2,$G$3)</f>
        <v>226.09444266254005</v>
      </c>
      <c r="D224" s="12">
        <f t="shared" ref="D224:D287" si="3">B224-C224</f>
        <v>1.9255573374599635</v>
      </c>
    </row>
    <row r="225" spans="1:4" x14ac:dyDescent="0.25">
      <c r="A225" s="10" vm="642">
        <v>45615</v>
      </c>
      <c r="B225" vm="643">
        <v>228.28</v>
      </c>
      <c r="C225" s="12" cm="1">
        <f t="array" ref="C225">kNN_DTW_Forecast($B$2:B224,B220:B224,$G$1,$G$2,$G$3)</f>
        <v>227.48586394000978</v>
      </c>
      <c r="D225" s="12">
        <f t="shared" si="3"/>
        <v>0.79413605999022252</v>
      </c>
    </row>
    <row r="226" spans="1:4" x14ac:dyDescent="0.25">
      <c r="A226" s="10" vm="644">
        <v>45616</v>
      </c>
      <c r="B226" vm="534">
        <v>229</v>
      </c>
      <c r="C226" s="12" cm="1">
        <f t="array" ref="C226">kNN_DTW_Forecast($B$2:B225,B221:B225,$G$1,$G$2,$G$3)</f>
        <v>228.3258489182696</v>
      </c>
      <c r="D226" s="12">
        <f t="shared" si="3"/>
        <v>0.67415108173040039</v>
      </c>
    </row>
    <row r="227" spans="1:4" x14ac:dyDescent="0.25">
      <c r="A227" s="10" vm="645">
        <v>45617</v>
      </c>
      <c r="B227" vm="646">
        <v>228.52</v>
      </c>
      <c r="C227" s="12" cm="1">
        <f t="array" ref="C227">kNN_DTW_Forecast($B$2:B226,B222:B226,$G$1,$G$2,$G$3)</f>
        <v>226.00164699094532</v>
      </c>
      <c r="D227" s="12">
        <f t="shared" si="3"/>
        <v>2.5183530090546924</v>
      </c>
    </row>
    <row r="228" spans="1:4" x14ac:dyDescent="0.25">
      <c r="A228" s="10" vm="647">
        <v>45618</v>
      </c>
      <c r="B228" vm="648">
        <v>229.87</v>
      </c>
      <c r="C228" s="12" cm="1">
        <f t="array" ref="C228">kNN_DTW_Forecast($B$2:B227,B223:B227,$G$1,$G$2,$G$3)</f>
        <v>226.62788406602263</v>
      </c>
      <c r="D228" s="12">
        <f t="shared" si="3"/>
        <v>3.2421159339773737</v>
      </c>
    </row>
    <row r="229" spans="1:4" x14ac:dyDescent="0.25">
      <c r="A229" s="10" vm="649">
        <v>45621</v>
      </c>
      <c r="B229" vm="650">
        <v>232.87</v>
      </c>
      <c r="C229" s="12" cm="1">
        <f t="array" ref="C229">kNN_DTW_Forecast($B$2:B228,B224:B228,$G$1,$G$2,$G$3)</f>
        <v>227.56679873802662</v>
      </c>
      <c r="D229" s="12">
        <f t="shared" si="3"/>
        <v>5.3032012619733848</v>
      </c>
    </row>
    <row r="230" spans="1:4" x14ac:dyDescent="0.25">
      <c r="A230" s="10" vm="651">
        <v>45622</v>
      </c>
      <c r="B230" vm="652">
        <v>235.06</v>
      </c>
      <c r="C230" s="12" cm="1">
        <f t="array" ref="C230">kNN_DTW_Forecast($B$2:B229,B225:B229,$G$1,$G$2,$G$3)</f>
        <v>231.28995177126242</v>
      </c>
      <c r="D230" s="12">
        <f t="shared" si="3"/>
        <v>3.7700482287375792</v>
      </c>
    </row>
    <row r="231" spans="1:4" x14ac:dyDescent="0.25">
      <c r="A231" s="10" vm="653">
        <v>45623</v>
      </c>
      <c r="B231" vm="654">
        <v>234.93</v>
      </c>
      <c r="C231" s="12" cm="1">
        <f t="array" ref="C231">kNN_DTW_Forecast($B$2:B230,B226:B230,$G$1,$G$2,$G$3)</f>
        <v>232.93465194112801</v>
      </c>
      <c r="D231" s="12">
        <f t="shared" si="3"/>
        <v>1.995348058871997</v>
      </c>
    </row>
    <row r="232" spans="1:4" x14ac:dyDescent="0.25">
      <c r="A232" s="10" vm="655">
        <v>45625</v>
      </c>
      <c r="B232" vm="656">
        <v>237.33</v>
      </c>
      <c r="C232" s="12" cm="1">
        <f t="array" ref="C232">kNN_DTW_Forecast($B$2:B231,B227:B231,$G$1,$G$2,$G$3)</f>
        <v>234.83877793545997</v>
      </c>
      <c r="D232" s="12">
        <f t="shared" si="3"/>
        <v>2.4912220645400396</v>
      </c>
    </row>
    <row r="233" spans="1:4" x14ac:dyDescent="0.25">
      <c r="A233" s="10" vm="657">
        <v>45628</v>
      </c>
      <c r="B233" vm="658">
        <v>239.59</v>
      </c>
      <c r="C233" s="12" cm="1">
        <f t="array" ref="C233">kNN_DTW_Forecast($B$2:B232,B228:B232,$G$1,$G$2,$G$3)</f>
        <v>234.99167498483152</v>
      </c>
      <c r="D233" s="12">
        <f t="shared" si="3"/>
        <v>4.5983250151684842</v>
      </c>
    </row>
    <row r="234" spans="1:4" x14ac:dyDescent="0.25">
      <c r="A234" s="10" vm="659">
        <v>45629</v>
      </c>
      <c r="B234" vm="660">
        <v>242.65</v>
      </c>
      <c r="C234" s="12" cm="1">
        <f t="array" ref="C234">kNN_DTW_Forecast($B$2:B233,B229:B233,$G$1,$G$2,$G$3)</f>
        <v>235.82748395295658</v>
      </c>
      <c r="D234" s="12">
        <f t="shared" si="3"/>
        <v>6.8225160470434218</v>
      </c>
    </row>
    <row r="235" spans="1:4" x14ac:dyDescent="0.25">
      <c r="A235" s="10" vm="661">
        <v>45630</v>
      </c>
      <c r="B235" vm="662">
        <v>243.01</v>
      </c>
      <c r="C235" s="12" cm="1">
        <f t="array" ref="C235">kNN_DTW_Forecast($B$2:B234,B230:B234,$G$1,$G$2,$G$3)</f>
        <v>239.17486609490535</v>
      </c>
      <c r="D235" s="12">
        <f t="shared" si="3"/>
        <v>3.8351339050946365</v>
      </c>
    </row>
    <row r="236" spans="1:4" x14ac:dyDescent="0.25">
      <c r="A236" s="10" vm="663">
        <v>45631</v>
      </c>
      <c r="B236" vm="664">
        <v>243.04</v>
      </c>
      <c r="C236" s="12" cm="1">
        <f t="array" ref="C236">kNN_DTW_Forecast($B$2:B235,B231:B235,$G$1,$G$2,$G$3)</f>
        <v>242.68325737106355</v>
      </c>
      <c r="D236" s="12">
        <f t="shared" si="3"/>
        <v>0.35674262893644482</v>
      </c>
    </row>
    <row r="237" spans="1:4" x14ac:dyDescent="0.25">
      <c r="A237" s="10" vm="665">
        <v>45632</v>
      </c>
      <c r="B237" vm="666">
        <v>242.84</v>
      </c>
      <c r="C237" s="12" cm="1">
        <f t="array" ref="C237">kNN_DTW_Forecast($B$2:B236,B232:B236,$G$1,$G$2,$G$3)</f>
        <v>242.47404393436213</v>
      </c>
      <c r="D237" s="12">
        <f t="shared" si="3"/>
        <v>0.36595606563787442</v>
      </c>
    </row>
    <row r="238" spans="1:4" x14ac:dyDescent="0.25">
      <c r="A238" s="10" vm="667">
        <v>45635</v>
      </c>
      <c r="B238" vm="668">
        <v>246.75</v>
      </c>
      <c r="C238" s="12" cm="1">
        <f t="array" ref="C238">kNN_DTW_Forecast($B$2:B237,B233:B237,$G$1,$G$2,$G$3)</f>
        <v>242.89420270881226</v>
      </c>
      <c r="D238" s="12">
        <f t="shared" si="3"/>
        <v>3.8557972911877414</v>
      </c>
    </row>
    <row r="239" spans="1:4" x14ac:dyDescent="0.25">
      <c r="A239" s="10" vm="669">
        <v>45636</v>
      </c>
      <c r="B239" vm="670">
        <v>247.77</v>
      </c>
      <c r="C239" s="12" cm="1">
        <f t="array" ref="C239">kNN_DTW_Forecast($B$2:B238,B234:B238,$G$1,$G$2,$G$3)</f>
        <v>244.7036091817084</v>
      </c>
      <c r="D239" s="12">
        <f t="shared" si="3"/>
        <v>3.0663908182916089</v>
      </c>
    </row>
    <row r="240" spans="1:4" x14ac:dyDescent="0.25">
      <c r="A240" s="10" vm="671">
        <v>45637</v>
      </c>
      <c r="B240" vm="672">
        <v>246.49</v>
      </c>
      <c r="C240" s="12" cm="1">
        <f t="array" ref="C240">kNN_DTW_Forecast($B$2:B239,B235:B239,$G$1,$G$2,$G$3)</f>
        <v>247.16732313397637</v>
      </c>
      <c r="D240" s="12">
        <f t="shared" si="3"/>
        <v>-0.67732313397635835</v>
      </c>
    </row>
    <row r="241" spans="1:4" x14ac:dyDescent="0.25">
      <c r="A241" s="10" vm="673">
        <v>45638</v>
      </c>
      <c r="B241" vm="674">
        <v>247.96</v>
      </c>
      <c r="C241" s="12" cm="1">
        <f t="array" ref="C241">kNN_DTW_Forecast($B$2:B240,B236:B240,$G$1,$G$2,$G$3)</f>
        <v>246.89766069835579</v>
      </c>
      <c r="D241" s="12">
        <f t="shared" si="3"/>
        <v>1.0623393016442151</v>
      </c>
    </row>
    <row r="242" spans="1:4" x14ac:dyDescent="0.25">
      <c r="A242" s="10" vm="675">
        <v>45639</v>
      </c>
      <c r="B242" vm="676">
        <v>248.13</v>
      </c>
      <c r="C242" s="12" cm="1">
        <f t="array" ref="C242">kNN_DTW_Forecast($B$2:B241,B237:B241,$G$1,$G$2,$G$3)</f>
        <v>247.3541384378276</v>
      </c>
      <c r="D242" s="12">
        <f t="shared" si="3"/>
        <v>0.77586156217239477</v>
      </c>
    </row>
    <row r="243" spans="1:4" x14ac:dyDescent="0.25">
      <c r="A243" s="10" vm="677">
        <v>45642</v>
      </c>
      <c r="B243" vm="678">
        <v>251.04</v>
      </c>
      <c r="C243" s="12" cm="1">
        <f t="array" ref="C243">kNN_DTW_Forecast($B$2:B242,B238:B242,$G$1,$G$2,$G$3)</f>
        <v>247.78479749980775</v>
      </c>
      <c r="D243" s="12">
        <f t="shared" si="3"/>
        <v>3.2552025001922402</v>
      </c>
    </row>
    <row r="244" spans="1:4" x14ac:dyDescent="0.25">
      <c r="A244" s="10" vm="679">
        <v>45643</v>
      </c>
      <c r="B244" vm="680">
        <v>253.48</v>
      </c>
      <c r="C244" s="12" cm="1">
        <f t="array" ref="C244">kNN_DTW_Forecast($B$2:B243,B239:B243,$G$1,$G$2,$G$3)</f>
        <v>249.38374888887969</v>
      </c>
      <c r="D244" s="12">
        <f t="shared" si="3"/>
        <v>4.0962511111202957</v>
      </c>
    </row>
    <row r="245" spans="1:4" x14ac:dyDescent="0.25">
      <c r="A245" s="10" vm="681">
        <v>45644</v>
      </c>
      <c r="B245" vm="682">
        <v>248.05</v>
      </c>
      <c r="C245" s="12" cm="1">
        <f t="array" ref="C245">kNN_DTW_Forecast($B$2:B244,B240:B244,$G$1,$G$2,$G$3)</f>
        <v>251.59866506900977</v>
      </c>
      <c r="D245" s="12">
        <f t="shared" si="3"/>
        <v>-3.5486650690097576</v>
      </c>
    </row>
    <row r="246" spans="1:4" x14ac:dyDescent="0.25">
      <c r="A246" s="10" vm="683">
        <v>45645</v>
      </c>
      <c r="B246" vm="684">
        <v>249.79</v>
      </c>
      <c r="C246" s="12" cm="1">
        <f t="array" ref="C246">kNN_DTW_Forecast($B$2:B245,B241:B245,$G$1,$G$2,$G$3)</f>
        <v>250.43730222910347</v>
      </c>
      <c r="D246" s="12">
        <f t="shared" si="3"/>
        <v>-0.64730222910347379</v>
      </c>
    </row>
    <row r="247" spans="1:4" x14ac:dyDescent="0.25">
      <c r="A247" s="10" vm="685">
        <v>45646</v>
      </c>
      <c r="B247" vm="686">
        <v>254.49</v>
      </c>
      <c r="C247" s="12" cm="1">
        <f t="array" ref="C247">kNN_DTW_Forecast($B$2:B246,B242:B246,$G$1,$G$2,$G$3)</f>
        <v>250.22739275639267</v>
      </c>
      <c r="D247" s="12">
        <f t="shared" si="3"/>
        <v>4.2626072436073343</v>
      </c>
    </row>
    <row r="248" spans="1:4" x14ac:dyDescent="0.25">
      <c r="A248" s="10" vm="687">
        <v>45649</v>
      </c>
      <c r="B248" vm="688">
        <v>255.27</v>
      </c>
      <c r="C248" s="12" cm="1">
        <f t="array" ref="C248">kNN_DTW_Forecast($B$2:B247,B243:B247,$G$1,$G$2,$G$3)</f>
        <v>251.85878438103373</v>
      </c>
      <c r="D248" s="12">
        <f t="shared" si="3"/>
        <v>3.4112156189662812</v>
      </c>
    </row>
    <row r="249" spans="1:4" x14ac:dyDescent="0.25">
      <c r="A249" s="10" vm="689">
        <v>45650</v>
      </c>
      <c r="B249" vm="690">
        <v>258.2</v>
      </c>
      <c r="C249" s="12" cm="1">
        <f t="array" ref="C249">kNN_DTW_Forecast($B$2:B248,B244:B248,$G$1,$G$2,$G$3)</f>
        <v>253.1514818163912</v>
      </c>
      <c r="D249" s="12">
        <f t="shared" si="3"/>
        <v>5.0485181836087918</v>
      </c>
    </row>
    <row r="250" spans="1:4" x14ac:dyDescent="0.25">
      <c r="A250" s="10" vm="691">
        <v>45652</v>
      </c>
      <c r="B250" vm="692">
        <v>259.02</v>
      </c>
      <c r="C250" s="12" cm="1">
        <f t="array" ref="C250">kNN_DTW_Forecast($B$2:B249,B245:B249,$G$1,$G$2,$G$3)</f>
        <v>253.28469317907005</v>
      </c>
      <c r="D250" s="12">
        <f t="shared" si="3"/>
        <v>5.7353068209299352</v>
      </c>
    </row>
    <row r="251" spans="1:4" x14ac:dyDescent="0.25">
      <c r="A251" s="10" vm="693">
        <v>45653</v>
      </c>
      <c r="B251" vm="694">
        <v>255.59</v>
      </c>
      <c r="C251" s="12" cm="1">
        <f t="array" ref="C251">kNN_DTW_Forecast($B$2:B250,B246:B250,$G$1,$G$2,$G$3)</f>
        <v>257.60550902459858</v>
      </c>
      <c r="D251" s="12">
        <f t="shared" si="3"/>
        <v>-2.0155090245985718</v>
      </c>
    </row>
    <row r="252" spans="1:4" x14ac:dyDescent="0.25">
      <c r="A252" s="10" vm="695">
        <v>45656</v>
      </c>
      <c r="B252" vm="696">
        <v>252.2</v>
      </c>
      <c r="C252" s="12" cm="1">
        <f t="array" ref="C252">kNN_DTW_Forecast($B$2:B251,B247:B251,$G$1,$G$2,$G$3)</f>
        <v>256.86068109293814</v>
      </c>
      <c r="D252" s="12">
        <f t="shared" si="3"/>
        <v>-4.6606810929381481</v>
      </c>
    </row>
    <row r="253" spans="1:4" x14ac:dyDescent="0.25">
      <c r="A253" s="10">
        <v>45657</v>
      </c>
      <c r="B253" vm="697">
        <v>250.42</v>
      </c>
      <c r="C253" s="12" cm="1">
        <f t="array" ref="C253">kNN_DTW_Forecast($B$2:B252,B248:B252,$G$1,$G$2,$G$3)</f>
        <v>254.12911639364913</v>
      </c>
      <c r="D253" s="12">
        <f t="shared" si="3"/>
        <v>-3.7091163936491398</v>
      </c>
    </row>
    <row r="254" spans="1:4" x14ac:dyDescent="0.25">
      <c r="A254" s="10">
        <v>45659</v>
      </c>
      <c r="B254" vm="1">
        <v>243.85</v>
      </c>
      <c r="C254" s="12" cm="1">
        <f t="array" ref="C254">kNN_DTW_Forecast($B$2:B253,B249:B253,$G$1,$G$2,$G$3)</f>
        <v>251.78126705440741</v>
      </c>
      <c r="D254" s="12">
        <f t="shared" si="3"/>
        <v>-7.9312670544074138</v>
      </c>
    </row>
    <row r="255" spans="1:4" x14ac:dyDescent="0.25">
      <c r="A255" s="10" vm="2">
        <v>45660</v>
      </c>
      <c r="B255" vm="3">
        <v>243.36</v>
      </c>
      <c r="C255" s="12" cm="1">
        <f t="array" ref="C255">kNN_DTW_Forecast($B$2:B254,B250:B254,$G$1,$G$2,$G$3)</f>
        <v>248.54020090084308</v>
      </c>
      <c r="D255" s="12">
        <f t="shared" si="3"/>
        <v>-5.1802009008430616</v>
      </c>
    </row>
    <row r="256" spans="1:4" x14ac:dyDescent="0.25">
      <c r="A256" s="10" vm="4">
        <v>45663</v>
      </c>
      <c r="B256" vm="5">
        <v>245</v>
      </c>
      <c r="C256" s="12" cm="1">
        <f t="array" ref="C256">kNN_DTW_Forecast($B$2:B255,B251:B255,$G$1,$G$2,$G$3)</f>
        <v>245.37222750386582</v>
      </c>
      <c r="D256" s="12">
        <f t="shared" si="3"/>
        <v>-0.37222750386581538</v>
      </c>
    </row>
    <row r="257" spans="1:4" x14ac:dyDescent="0.25">
      <c r="A257" s="10" vm="6">
        <v>45664</v>
      </c>
      <c r="B257" vm="7">
        <v>242.21</v>
      </c>
      <c r="C257" s="12" cm="1">
        <f t="array" ref="C257">kNN_DTW_Forecast($B$2:B256,B252:B256,$G$1,$G$2,$G$3)</f>
        <v>245.84403972476176</v>
      </c>
      <c r="D257" s="12">
        <f t="shared" si="3"/>
        <v>-3.6340397247617489</v>
      </c>
    </row>
    <row r="258" spans="1:4" x14ac:dyDescent="0.25">
      <c r="A258" s="10" vm="8">
        <v>45665</v>
      </c>
      <c r="B258" vm="9">
        <v>242.7</v>
      </c>
      <c r="C258" s="12" cm="1">
        <f t="array" ref="C258">kNN_DTW_Forecast($B$2:B257,B253:B257,$G$1,$G$2,$G$3)</f>
        <v>244.30045956593179</v>
      </c>
      <c r="D258" s="12">
        <f t="shared" si="3"/>
        <v>-1.6004595659317999</v>
      </c>
    </row>
    <row r="259" spans="1:4" x14ac:dyDescent="0.25">
      <c r="A259" s="10" vm="10">
        <v>45667</v>
      </c>
      <c r="B259" vm="11">
        <v>236.85</v>
      </c>
      <c r="C259" s="12" cm="1">
        <f t="array" ref="C259">kNN_DTW_Forecast($B$2:B258,B254:B258,$G$1,$G$2,$G$3)</f>
        <v>246.00203214869512</v>
      </c>
      <c r="D259" s="12">
        <f t="shared" si="3"/>
        <v>-9.1520321486951275</v>
      </c>
    </row>
    <row r="260" spans="1:4" x14ac:dyDescent="0.25">
      <c r="A260" s="10" vm="12">
        <v>45670</v>
      </c>
      <c r="B260" vm="13">
        <v>234.4</v>
      </c>
      <c r="C260" s="12" cm="1">
        <f t="array" ref="C260">kNN_DTW_Forecast($B$2:B259,B255:B259,$G$1,$G$2,$G$3)</f>
        <v>242.06544483544951</v>
      </c>
      <c r="D260" s="12">
        <f t="shared" si="3"/>
        <v>-7.6654448354495059</v>
      </c>
    </row>
    <row r="261" spans="1:4" x14ac:dyDescent="0.25">
      <c r="A261" s="10" vm="14">
        <v>45671</v>
      </c>
      <c r="B261" vm="15">
        <v>233.28</v>
      </c>
      <c r="C261" s="12" cm="1">
        <f t="array" ref="C261">kNN_DTW_Forecast($B$2:B260,B256:B260,$G$1,$G$2,$G$3)</f>
        <v>237.80221077430875</v>
      </c>
      <c r="D261" s="12">
        <f t="shared" si="3"/>
        <v>-4.5222107743087463</v>
      </c>
    </row>
    <row r="262" spans="1:4" x14ac:dyDescent="0.25">
      <c r="A262" s="10" vm="16">
        <v>45672</v>
      </c>
      <c r="B262" vm="17">
        <v>237.87</v>
      </c>
      <c r="C262" s="12" cm="1">
        <f t="array" ref="C262">kNN_DTW_Forecast($B$2:B261,B257:B261,$G$1,$G$2,$G$3)</f>
        <v>233.3394737945286</v>
      </c>
      <c r="D262" s="12">
        <f t="shared" si="3"/>
        <v>4.5305262054714035</v>
      </c>
    </row>
    <row r="263" spans="1:4" x14ac:dyDescent="0.25">
      <c r="A263" s="10" vm="18">
        <v>45673</v>
      </c>
      <c r="B263" vm="19">
        <v>228.26</v>
      </c>
      <c r="C263" s="12" cm="1">
        <f t="array" ref="C263">kNN_DTW_Forecast($B$2:B262,B258:B262,$G$1,$G$2,$G$3)</f>
        <v>236.53289946965097</v>
      </c>
      <c r="D263" s="12">
        <f t="shared" si="3"/>
        <v>-8.2728994696509801</v>
      </c>
    </row>
    <row r="264" spans="1:4" x14ac:dyDescent="0.25">
      <c r="A264" s="10" vm="20">
        <v>45674</v>
      </c>
      <c r="B264" vm="21">
        <v>229.98</v>
      </c>
      <c r="C264" s="12" cm="1">
        <f t="array" ref="C264">kNN_DTW_Forecast($B$2:B263,B259:B263,$G$1,$G$2,$G$3)</f>
        <v>229.72913955850808</v>
      </c>
      <c r="D264" s="12">
        <f t="shared" si="3"/>
        <v>0.25086044149190911</v>
      </c>
    </row>
    <row r="265" spans="1:4" x14ac:dyDescent="0.25">
      <c r="A265" s="10" vm="22">
        <v>45678</v>
      </c>
      <c r="B265" vm="23">
        <v>222.64</v>
      </c>
      <c r="C265" s="12" cm="1">
        <f t="array" ref="C265">kNN_DTW_Forecast($B$2:B264,B260:B264,$G$1,$G$2,$G$3)</f>
        <v>230.95533800548333</v>
      </c>
      <c r="D265" s="12">
        <f t="shared" si="3"/>
        <v>-8.3153380054833406</v>
      </c>
    </row>
    <row r="266" spans="1:4" x14ac:dyDescent="0.25">
      <c r="A266" s="10" vm="24">
        <v>45679</v>
      </c>
      <c r="B266" vm="25">
        <v>223.83</v>
      </c>
      <c r="C266" s="12" cm="1">
        <f t="array" ref="C266">kNN_DTW_Forecast($B$2:B265,B261:B265,$G$1,$G$2,$G$3)</f>
        <v>223.21234291029791</v>
      </c>
      <c r="D266" s="12">
        <f t="shared" si="3"/>
        <v>0.61765708970210653</v>
      </c>
    </row>
    <row r="267" spans="1:4" x14ac:dyDescent="0.25">
      <c r="A267" s="10" vm="26">
        <v>45680</v>
      </c>
      <c r="B267" vm="27">
        <v>223.66</v>
      </c>
      <c r="C267" s="12" cm="1">
        <f t="array" ref="C267">kNN_DTW_Forecast($B$2:B266,B262:B266,$G$1,$G$2,$G$3)</f>
        <v>224.129337441833</v>
      </c>
      <c r="D267" s="12">
        <f t="shared" si="3"/>
        <v>-0.46933744183300519</v>
      </c>
    </row>
    <row r="268" spans="1:4" x14ac:dyDescent="0.25">
      <c r="A268" s="10" vm="28">
        <v>45681</v>
      </c>
      <c r="B268" vm="29">
        <v>222.78</v>
      </c>
      <c r="C268" s="12" cm="1">
        <f t="array" ref="C268">kNN_DTW_Forecast($B$2:B267,B263:B267,$G$1,$G$2,$G$3)</f>
        <v>220.60050799618867</v>
      </c>
      <c r="D268" s="12">
        <f t="shared" si="3"/>
        <v>2.1794920038113332</v>
      </c>
    </row>
    <row r="269" spans="1:4" x14ac:dyDescent="0.25">
      <c r="A269" s="10" vm="30">
        <v>45684</v>
      </c>
      <c r="B269" vm="31">
        <v>229.86</v>
      </c>
      <c r="C269" s="12" cm="1">
        <f t="array" ref="C269">kNN_DTW_Forecast($B$2:B268,B264:B268,$G$1,$G$2,$G$3)</f>
        <v>223.29352182681541</v>
      </c>
      <c r="D269" s="12">
        <f t="shared" si="3"/>
        <v>6.5664781731846062</v>
      </c>
    </row>
    <row r="270" spans="1:4" x14ac:dyDescent="0.25">
      <c r="A270" s="10" vm="32">
        <v>45685</v>
      </c>
      <c r="B270" vm="33">
        <v>238.26</v>
      </c>
      <c r="C270" s="12" cm="1">
        <f t="array" ref="C270">kNN_DTW_Forecast($B$2:B269,B265:B269,$G$1,$G$2,$G$3)</f>
        <v>225.84242922121027</v>
      </c>
      <c r="D270" s="12">
        <f t="shared" si="3"/>
        <v>12.417570778789724</v>
      </c>
    </row>
    <row r="271" spans="1:4" x14ac:dyDescent="0.25">
      <c r="A271" s="10" vm="34">
        <v>45686</v>
      </c>
      <c r="B271" vm="35">
        <v>239.36</v>
      </c>
      <c r="C271" s="12" cm="1">
        <f t="array" ref="C271">kNN_DTW_Forecast($B$2:B270,B266:B270,$G$1,$G$2,$G$3)</f>
        <v>230.54199756150379</v>
      </c>
      <c r="D271" s="12">
        <f t="shared" si="3"/>
        <v>8.8180024384962223</v>
      </c>
    </row>
    <row r="272" spans="1:4" x14ac:dyDescent="0.25">
      <c r="A272" s="10" vm="36">
        <v>45687</v>
      </c>
      <c r="B272" vm="37">
        <v>237.59</v>
      </c>
      <c r="C272" s="12" cm="1">
        <f t="array" ref="C272">kNN_DTW_Forecast($B$2:B271,B267:B271,$G$1,$G$2,$G$3)</f>
        <v>238.45827275742565</v>
      </c>
      <c r="D272" s="12">
        <f t="shared" si="3"/>
        <v>-0.86827275742564325</v>
      </c>
    </row>
    <row r="273" spans="1:4" x14ac:dyDescent="0.25">
      <c r="A273" s="10" vm="38">
        <v>45688</v>
      </c>
      <c r="B273" vm="39">
        <v>236</v>
      </c>
      <c r="C273" s="12" cm="1">
        <f t="array" ref="C273">kNN_DTW_Forecast($B$2:B272,B268:B272,$G$1,$G$2,$G$3)</f>
        <v>238.34835739575504</v>
      </c>
      <c r="D273" s="12">
        <f t="shared" si="3"/>
        <v>-2.3483573957550448</v>
      </c>
    </row>
    <row r="274" spans="1:4" x14ac:dyDescent="0.25">
      <c r="A274" s="10" vm="40">
        <v>45691</v>
      </c>
      <c r="B274" vm="41">
        <v>228.01</v>
      </c>
      <c r="C274" s="12" cm="1">
        <f t="array" ref="C274">kNN_DTW_Forecast($B$2:B273,B269:B273,$G$1,$G$2,$G$3)</f>
        <v>236.8531029860892</v>
      </c>
      <c r="D274" s="12">
        <f t="shared" si="3"/>
        <v>-8.8431029860892068</v>
      </c>
    </row>
    <row r="275" spans="1:4" x14ac:dyDescent="0.25">
      <c r="A275" s="10" vm="42">
        <v>45692</v>
      </c>
      <c r="B275" vm="43">
        <v>232.8</v>
      </c>
      <c r="C275" s="12" cm="1">
        <f t="array" ref="C275">kNN_DTW_Forecast($B$2:B274,B270:B274,$G$1,$G$2,$G$3)</f>
        <v>228.81192890533873</v>
      </c>
      <c r="D275" s="12">
        <f t="shared" si="3"/>
        <v>3.9880710946612794</v>
      </c>
    </row>
    <row r="276" spans="1:4" x14ac:dyDescent="0.25">
      <c r="A276" s="10" vm="44">
        <v>45693</v>
      </c>
      <c r="B276" vm="45">
        <v>232.47</v>
      </c>
      <c r="C276" s="12" cm="1">
        <f t="array" ref="C276">kNN_DTW_Forecast($B$2:B275,B271:B275,$G$1,$G$2,$G$3)</f>
        <v>232.79180306678222</v>
      </c>
      <c r="D276" s="12">
        <f t="shared" si="3"/>
        <v>-0.32180306678222337</v>
      </c>
    </row>
    <row r="277" spans="1:4" x14ac:dyDescent="0.25">
      <c r="A277" s="10" vm="46">
        <v>45694</v>
      </c>
      <c r="B277" vm="47">
        <v>233.22</v>
      </c>
      <c r="C277" s="12" cm="1">
        <f t="array" ref="C277">kNN_DTW_Forecast($B$2:B276,B272:B276,$G$1,$G$2,$G$3)</f>
        <v>232.65881996173411</v>
      </c>
      <c r="D277" s="12">
        <f t="shared" si="3"/>
        <v>0.56118003826588847</v>
      </c>
    </row>
    <row r="278" spans="1:4" x14ac:dyDescent="0.25">
      <c r="A278" s="10" vm="48">
        <v>45695</v>
      </c>
      <c r="B278" vm="49">
        <v>227.63</v>
      </c>
      <c r="C278" s="12" cm="1">
        <f t="array" ref="C278">kNN_DTW_Forecast($B$2:B277,B273:B277,$G$1,$G$2,$G$3)</f>
        <v>233.17493291111032</v>
      </c>
      <c r="D278" s="12">
        <f t="shared" si="3"/>
        <v>-5.5449329111103225</v>
      </c>
    </row>
    <row r="279" spans="1:4" x14ac:dyDescent="0.25">
      <c r="A279" s="10" vm="50">
        <v>45698</v>
      </c>
      <c r="B279" vm="51">
        <v>227.65</v>
      </c>
      <c r="C279" s="12" cm="1">
        <f t="array" ref="C279">kNN_DTW_Forecast($B$2:B278,B274:B278,$G$1,$G$2,$G$3)</f>
        <v>229.26474608420239</v>
      </c>
      <c r="D279" s="12">
        <f t="shared" si="3"/>
        <v>-1.6147460842023804</v>
      </c>
    </row>
    <row r="280" spans="1:4" x14ac:dyDescent="0.25">
      <c r="A280" s="10" vm="52">
        <v>45699</v>
      </c>
      <c r="B280" vm="53">
        <v>232.62</v>
      </c>
      <c r="C280" s="12" cm="1">
        <f t="array" ref="C280">kNN_DTW_Forecast($B$2:B279,B275:B279,$G$1,$G$2,$G$3)</f>
        <v>224.69137571830586</v>
      </c>
      <c r="D280" s="12">
        <f t="shared" si="3"/>
        <v>7.928624281694141</v>
      </c>
    </row>
    <row r="281" spans="1:4" x14ac:dyDescent="0.25">
      <c r="A281" s="10" vm="54">
        <v>45700</v>
      </c>
      <c r="B281" vm="55">
        <v>236.87</v>
      </c>
      <c r="C281" s="12" cm="1">
        <f t="array" ref="C281">kNN_DTW_Forecast($B$2:B280,B276:B280,$G$1,$G$2,$G$3)</f>
        <v>231.09277769159482</v>
      </c>
      <c r="D281" s="12">
        <f t="shared" si="3"/>
        <v>5.7772223084051859</v>
      </c>
    </row>
    <row r="282" spans="1:4" x14ac:dyDescent="0.25">
      <c r="A282" s="10" vm="56">
        <v>45701</v>
      </c>
      <c r="B282" vm="57">
        <v>241.53</v>
      </c>
      <c r="C282" s="12" cm="1">
        <f t="array" ref="C282">kNN_DTW_Forecast($B$2:B281,B277:B281,$G$1,$G$2,$G$3)</f>
        <v>232.34625541125089</v>
      </c>
      <c r="D282" s="12">
        <f t="shared" si="3"/>
        <v>9.1837445887491072</v>
      </c>
    </row>
    <row r="283" spans="1:4" x14ac:dyDescent="0.25">
      <c r="A283" s="10" vm="58">
        <v>45702</v>
      </c>
      <c r="B283" vm="59">
        <v>244.6</v>
      </c>
      <c r="C283" s="12" cm="1">
        <f t="array" ref="C283">kNN_DTW_Forecast($B$2:B282,B278:B282,$G$1,$G$2,$G$3)</f>
        <v>238.52208500001015</v>
      </c>
      <c r="D283" s="12">
        <f t="shared" si="3"/>
        <v>6.0779149999898436</v>
      </c>
    </row>
    <row r="284" spans="1:4" x14ac:dyDescent="0.25">
      <c r="A284" s="10" vm="60">
        <v>45706</v>
      </c>
      <c r="B284" vm="61">
        <v>244.47</v>
      </c>
      <c r="C284" s="12" cm="1">
        <f t="array" ref="C284">kNN_DTW_Forecast($B$2:B283,B279:B283,$G$1,$G$2,$G$3)</f>
        <v>243.9566373369351</v>
      </c>
      <c r="D284" s="12">
        <f t="shared" si="3"/>
        <v>0.5133626630648962</v>
      </c>
    </row>
    <row r="285" spans="1:4" x14ac:dyDescent="0.25">
      <c r="A285" s="10" vm="62">
        <v>45707</v>
      </c>
      <c r="B285" vm="63">
        <v>244.87</v>
      </c>
      <c r="C285" s="12" cm="1">
        <f t="array" ref="C285">kNN_DTW_Forecast($B$2:B284,B280:B284,$G$1,$G$2,$G$3)</f>
        <v>243.55653861392688</v>
      </c>
      <c r="D285" s="12">
        <f t="shared" si="3"/>
        <v>1.3134613860731292</v>
      </c>
    </row>
    <row r="286" spans="1:4" x14ac:dyDescent="0.25">
      <c r="A286" s="10" vm="64">
        <v>45708</v>
      </c>
      <c r="B286" vm="65">
        <v>245.83</v>
      </c>
      <c r="C286" s="12" cm="1">
        <f t="array" ref="C286">kNN_DTW_Forecast($B$2:B285,B281:B285,$G$1,$G$2,$G$3)</f>
        <v>244.43503983315432</v>
      </c>
      <c r="D286" s="12">
        <f t="shared" si="3"/>
        <v>1.3949601668456921</v>
      </c>
    </row>
    <row r="287" spans="1:4" x14ac:dyDescent="0.25">
      <c r="A287" s="10" vm="66">
        <v>45709</v>
      </c>
      <c r="B287" vm="67">
        <v>245.55</v>
      </c>
      <c r="C287" s="12" cm="1">
        <f t="array" ref="C287">kNN_DTW_Forecast($B$2:B286,B282:B286,$G$1,$G$2,$G$3)</f>
        <v>246.90069553619722</v>
      </c>
      <c r="D287" s="12">
        <f t="shared" si="3"/>
        <v>-1.3506955361972075</v>
      </c>
    </row>
    <row r="288" spans="1:4" x14ac:dyDescent="0.25">
      <c r="A288" s="10" vm="68">
        <v>45712</v>
      </c>
      <c r="B288" vm="69">
        <v>247.1</v>
      </c>
      <c r="C288" s="12" cm="1">
        <f t="array" ref="C288">kNN_DTW_Forecast($B$2:B287,B283:B287,$G$1,$G$2,$G$3)</f>
        <v>244.63147339563011</v>
      </c>
      <c r="D288" s="12">
        <f t="shared" ref="D288:D351" si="4">B288-C288</f>
        <v>2.4685266043698846</v>
      </c>
    </row>
    <row r="289" spans="1:4" x14ac:dyDescent="0.25">
      <c r="A289" s="10" vm="70">
        <v>45713</v>
      </c>
      <c r="B289" vm="71">
        <v>247.04</v>
      </c>
      <c r="C289" s="12" cm="1">
        <f t="array" ref="C289">kNN_DTW_Forecast($B$2:B288,B284:B288,$G$1,$G$2,$G$3)</f>
        <v>247.03786294326986</v>
      </c>
      <c r="D289" s="12">
        <f t="shared" si="4"/>
        <v>2.1370567301346455E-3</v>
      </c>
    </row>
    <row r="290" spans="1:4" x14ac:dyDescent="0.25">
      <c r="A290" s="10" vm="72">
        <v>45714</v>
      </c>
      <c r="B290" vm="73">
        <v>240.36</v>
      </c>
      <c r="C290" s="12" cm="1">
        <f t="array" ref="C290">kNN_DTW_Forecast($B$2:B289,B285:B289,$G$1,$G$2,$G$3)</f>
        <v>247.32551657287959</v>
      </c>
      <c r="D290" s="12">
        <f t="shared" si="4"/>
        <v>-6.9655165728795794</v>
      </c>
    </row>
    <row r="291" spans="1:4" x14ac:dyDescent="0.25">
      <c r="A291" s="10" vm="74">
        <v>45715</v>
      </c>
      <c r="B291" vm="75">
        <v>237.3</v>
      </c>
      <c r="C291" s="12" cm="1">
        <f t="array" ref="C291">kNN_DTW_Forecast($B$2:B290,B286:B290,$G$1,$G$2,$G$3)</f>
        <v>245.75557080920254</v>
      </c>
      <c r="D291" s="12">
        <f t="shared" si="4"/>
        <v>-8.455570809202527</v>
      </c>
    </row>
    <row r="292" spans="1:4" x14ac:dyDescent="0.25">
      <c r="A292" s="10" vm="76">
        <v>45716</v>
      </c>
      <c r="B292" vm="77">
        <v>241.84</v>
      </c>
      <c r="C292" s="12" cm="1">
        <f t="array" ref="C292">kNN_DTW_Forecast($B$2:B291,B287:B291,$G$1,$G$2,$G$3)</f>
        <v>236.14562865771271</v>
      </c>
      <c r="D292" s="12">
        <f t="shared" si="4"/>
        <v>5.6943713422872975</v>
      </c>
    </row>
    <row r="293" spans="1:4" x14ac:dyDescent="0.25">
      <c r="A293" s="10" vm="78">
        <v>45719</v>
      </c>
      <c r="B293" vm="79">
        <v>238.03</v>
      </c>
      <c r="C293" s="12" cm="1">
        <f t="array" ref="C293">kNN_DTW_Forecast($B$2:B292,B288:B292,$G$1,$G$2,$G$3)</f>
        <v>238.02536181633934</v>
      </c>
      <c r="D293" s="12">
        <f t="shared" si="4"/>
        <v>4.6381836606599336E-3</v>
      </c>
    </row>
    <row r="294" spans="1:4" x14ac:dyDescent="0.25">
      <c r="A294" s="10" vm="80">
        <v>45720</v>
      </c>
      <c r="B294" vm="81">
        <v>235.93</v>
      </c>
      <c r="C294" s="12" cm="1">
        <f t="array" ref="C294">kNN_DTW_Forecast($B$2:B293,B289:B293,$G$1,$G$2,$G$3)</f>
        <v>238.29745194763126</v>
      </c>
      <c r="D294" s="12">
        <f t="shared" si="4"/>
        <v>-2.3674519476312526</v>
      </c>
    </row>
    <row r="295" spans="1:4" x14ac:dyDescent="0.25">
      <c r="A295" s="10" vm="82">
        <v>45721</v>
      </c>
      <c r="B295" vm="83">
        <v>235.74</v>
      </c>
      <c r="C295" s="12" cm="1">
        <f t="array" ref="C295">kNN_DTW_Forecast($B$2:B294,B290:B294,$G$1,$G$2,$G$3)</f>
        <v>235.11352147308972</v>
      </c>
      <c r="D295" s="12">
        <f t="shared" si="4"/>
        <v>0.62647852691029016</v>
      </c>
    </row>
    <row r="296" spans="1:4" x14ac:dyDescent="0.25">
      <c r="A296" s="10" vm="84">
        <v>45722</v>
      </c>
      <c r="B296" vm="85">
        <v>235.33</v>
      </c>
      <c r="C296" s="12" cm="1">
        <f t="array" ref="C296">kNN_DTW_Forecast($B$2:B295,B291:B295,$G$1,$G$2,$G$3)</f>
        <v>234.47713230257142</v>
      </c>
      <c r="D296" s="12">
        <f t="shared" si="4"/>
        <v>0.85286769742859292</v>
      </c>
    </row>
    <row r="297" spans="1:4" x14ac:dyDescent="0.25">
      <c r="A297" s="10" vm="86">
        <v>45723</v>
      </c>
      <c r="B297" vm="87">
        <v>239.07</v>
      </c>
      <c r="C297" s="12" cm="1">
        <f t="array" ref="C297">kNN_DTW_Forecast($B$2:B296,B292:B296,$G$1,$G$2,$G$3)</f>
        <v>235.6517622608005</v>
      </c>
      <c r="D297" s="12">
        <f t="shared" si="4"/>
        <v>3.4182377391994976</v>
      </c>
    </row>
    <row r="298" spans="1:4" x14ac:dyDescent="0.25">
      <c r="A298" s="10" vm="88">
        <v>45726</v>
      </c>
      <c r="B298" vm="89">
        <v>227.48</v>
      </c>
      <c r="C298" s="12" cm="1">
        <f t="array" ref="C298">kNN_DTW_Forecast($B$2:B297,B293:B297,$G$1,$G$2,$G$3)</f>
        <v>236.60193052456489</v>
      </c>
      <c r="D298" s="12">
        <f t="shared" si="4"/>
        <v>-9.1219305245649025</v>
      </c>
    </row>
    <row r="299" spans="1:4" x14ac:dyDescent="0.25">
      <c r="A299" s="10" vm="90">
        <v>45727</v>
      </c>
      <c r="B299" vm="91">
        <v>220.84</v>
      </c>
      <c r="C299" s="12" cm="1">
        <f t="array" ref="C299">kNN_DTW_Forecast($B$2:B298,B294:B298,$G$1,$G$2,$G$3)</f>
        <v>229.01555988214017</v>
      </c>
      <c r="D299" s="12">
        <f t="shared" si="4"/>
        <v>-8.1755598821401634</v>
      </c>
    </row>
    <row r="300" spans="1:4" x14ac:dyDescent="0.25">
      <c r="A300" s="10" vm="92">
        <v>45728</v>
      </c>
      <c r="B300" vm="93">
        <v>216.98</v>
      </c>
      <c r="C300" s="12" cm="1">
        <f t="array" ref="C300">kNN_DTW_Forecast($B$2:B299,B295:B299,$G$1,$G$2,$G$3)</f>
        <v>223.84538782497475</v>
      </c>
      <c r="D300" s="12">
        <f t="shared" si="4"/>
        <v>-6.8653878249747606</v>
      </c>
    </row>
    <row r="301" spans="1:4" x14ac:dyDescent="0.25">
      <c r="A301" s="10" vm="94">
        <v>45729</v>
      </c>
      <c r="B301" vm="95">
        <v>209.68</v>
      </c>
      <c r="C301" s="12" cm="1">
        <f t="array" ref="C301">kNN_DTW_Forecast($B$2:B300,B296:B300,$G$1,$G$2,$G$3)</f>
        <v>220.06933927446431</v>
      </c>
      <c r="D301" s="12">
        <f t="shared" si="4"/>
        <v>-10.389339274464305</v>
      </c>
    </row>
    <row r="302" spans="1:4" x14ac:dyDescent="0.25">
      <c r="A302" s="10" vm="96">
        <v>45730</v>
      </c>
      <c r="B302" vm="97">
        <v>213.49</v>
      </c>
      <c r="C302" s="12" cm="1">
        <f t="array" ref="C302">kNN_DTW_Forecast($B$2:B301,B297:B301,$G$1,$G$2,$G$3)</f>
        <v>215.25202310717015</v>
      </c>
      <c r="D302" s="12">
        <f t="shared" si="4"/>
        <v>-1.7620231071701369</v>
      </c>
    </row>
    <row r="303" spans="1:4" x14ac:dyDescent="0.25">
      <c r="A303" s="10" vm="98">
        <v>45733</v>
      </c>
      <c r="B303" vm="99">
        <v>214</v>
      </c>
      <c r="C303" s="12" cm="1">
        <f t="array" ref="C303">kNN_DTW_Forecast($B$2:B302,B298:B302,$G$1,$G$2,$G$3)</f>
        <v>214.57933443966715</v>
      </c>
      <c r="D303" s="12">
        <f t="shared" si="4"/>
        <v>-0.57933443966715004</v>
      </c>
    </row>
    <row r="304" spans="1:4" x14ac:dyDescent="0.25">
      <c r="A304" s="10" vm="100">
        <v>45734</v>
      </c>
      <c r="B304" vm="101">
        <v>212.69</v>
      </c>
      <c r="C304" s="12" cm="1">
        <f t="array" ref="C304">kNN_DTW_Forecast($B$2:B303,B299:B303,$G$1,$G$2,$G$3)</f>
        <v>213.97326662908424</v>
      </c>
      <c r="D304" s="12">
        <f t="shared" si="4"/>
        <v>-1.2832666290842383</v>
      </c>
    </row>
    <row r="305" spans="1:4" x14ac:dyDescent="0.25">
      <c r="A305" s="10" vm="102">
        <v>45735</v>
      </c>
      <c r="B305" vm="103">
        <v>215.24</v>
      </c>
      <c r="C305" s="12" cm="1">
        <f t="array" ref="C305">kNN_DTW_Forecast($B$2:B304,B300:B304,$G$1,$G$2,$G$3)</f>
        <v>213.47895553174561</v>
      </c>
      <c r="D305" s="12">
        <f t="shared" si="4"/>
        <v>1.7610444682543971</v>
      </c>
    </row>
    <row r="306" spans="1:4" x14ac:dyDescent="0.25">
      <c r="A306" s="10" vm="104">
        <v>45736</v>
      </c>
      <c r="B306" vm="105">
        <v>214.1</v>
      </c>
      <c r="C306" s="12" cm="1">
        <f t="array" ref="C306">kNN_DTW_Forecast($B$2:B305,B301:B305,$G$1,$G$2,$G$3)</f>
        <v>215.88607266915176</v>
      </c>
      <c r="D306" s="12">
        <f t="shared" si="4"/>
        <v>-1.7860726691517641</v>
      </c>
    </row>
    <row r="307" spans="1:4" x14ac:dyDescent="0.25">
      <c r="A307" s="10" vm="106">
        <v>45737</v>
      </c>
      <c r="B307" vm="107">
        <v>218.27</v>
      </c>
      <c r="C307" s="12" cm="1">
        <f t="array" ref="C307">kNN_DTW_Forecast($B$2:B306,B302:B306,$G$1,$G$2,$G$3)</f>
        <v>211.77624684600306</v>
      </c>
      <c r="D307" s="12">
        <f t="shared" si="4"/>
        <v>6.4937531539969484</v>
      </c>
    </row>
    <row r="308" spans="1:4" x14ac:dyDescent="0.25">
      <c r="A308" s="10" vm="108">
        <v>45740</v>
      </c>
      <c r="B308" vm="109">
        <v>220.73</v>
      </c>
      <c r="C308" s="12" cm="1">
        <f t="array" ref="C308">kNN_DTW_Forecast($B$2:B307,B303:B307,$G$1,$G$2,$G$3)</f>
        <v>215.96269284933248</v>
      </c>
      <c r="D308" s="12">
        <f t="shared" si="4"/>
        <v>4.7673071506675058</v>
      </c>
    </row>
    <row r="309" spans="1:4" x14ac:dyDescent="0.25">
      <c r="A309" s="10" vm="110">
        <v>45741</v>
      </c>
      <c r="B309" vm="111">
        <v>223.75</v>
      </c>
      <c r="C309" s="12" cm="1">
        <f t="array" ref="C309">kNN_DTW_Forecast($B$2:B308,B304:B308,$G$1,$G$2,$G$3)</f>
        <v>222.02289313439158</v>
      </c>
      <c r="D309" s="12">
        <f t="shared" si="4"/>
        <v>1.7271068656084196</v>
      </c>
    </row>
    <row r="310" spans="1:4" x14ac:dyDescent="0.25">
      <c r="A310" s="10" vm="112">
        <v>45742</v>
      </c>
      <c r="B310" vm="113">
        <v>221.53</v>
      </c>
      <c r="C310" s="12" cm="1">
        <f t="array" ref="C310">kNN_DTW_Forecast($B$2:B309,B305:B309,$G$1,$G$2,$G$3)</f>
        <v>225.09308446144934</v>
      </c>
      <c r="D310" s="12">
        <f t="shared" si="4"/>
        <v>-3.5630844614493355</v>
      </c>
    </row>
    <row r="311" spans="1:4" x14ac:dyDescent="0.25">
      <c r="A311" s="10" vm="114">
        <v>45743</v>
      </c>
      <c r="B311" vm="115">
        <v>223.85</v>
      </c>
      <c r="C311" s="12" cm="1">
        <f t="array" ref="C311">kNN_DTW_Forecast($B$2:B310,B306:B310,$G$1,$G$2,$G$3)</f>
        <v>223.52121912002838</v>
      </c>
      <c r="D311" s="12">
        <f t="shared" si="4"/>
        <v>0.32878087997161742</v>
      </c>
    </row>
    <row r="312" spans="1:4" x14ac:dyDescent="0.25">
      <c r="A312" s="10" vm="116">
        <v>45744</v>
      </c>
      <c r="B312" vm="117">
        <v>217.9</v>
      </c>
      <c r="C312" s="12" cm="1">
        <f t="array" ref="C312">kNN_DTW_Forecast($B$2:B311,B307:B311,$G$1,$G$2,$G$3)</f>
        <v>224.58622593521812</v>
      </c>
      <c r="D312" s="12">
        <f t="shared" si="4"/>
        <v>-6.6862259352181184</v>
      </c>
    </row>
    <row r="313" spans="1:4" x14ac:dyDescent="0.25">
      <c r="A313" s="10" vm="118">
        <v>45747</v>
      </c>
      <c r="B313" vm="119">
        <v>222.13</v>
      </c>
      <c r="C313" s="12" cm="1">
        <f t="array" ref="C313">kNN_DTW_Forecast($B$2:B312,B308:B312,$G$1,$G$2,$G$3)</f>
        <v>219.43607934854217</v>
      </c>
      <c r="D313" s="12">
        <f t="shared" si="4"/>
        <v>2.6939206514578302</v>
      </c>
    </row>
    <row r="314" spans="1:4" x14ac:dyDescent="0.25">
      <c r="A314" s="10" vm="120">
        <v>45748</v>
      </c>
      <c r="B314" vm="121">
        <v>223.19</v>
      </c>
      <c r="C314" s="12" cm="1">
        <f t="array" ref="C314">kNN_DTW_Forecast($B$2:B313,B309:B313,$G$1,$G$2,$G$3)</f>
        <v>223.45065867964897</v>
      </c>
      <c r="D314" s="12">
        <f t="shared" si="4"/>
        <v>-0.26065867964896938</v>
      </c>
    </row>
    <row r="315" spans="1:4" x14ac:dyDescent="0.25">
      <c r="A315" s="10" vm="122">
        <v>45749</v>
      </c>
      <c r="B315" vm="123">
        <v>223.89</v>
      </c>
      <c r="C315" s="12" cm="1">
        <f t="array" ref="C315">kNN_DTW_Forecast($B$2:B314,B310:B314,$G$1,$G$2,$G$3)</f>
        <v>221.67680341453689</v>
      </c>
      <c r="D315" s="12">
        <f t="shared" si="4"/>
        <v>2.2131965854630948</v>
      </c>
    </row>
    <row r="316" spans="1:4" x14ac:dyDescent="0.25">
      <c r="A316" s="10" vm="124">
        <v>45750</v>
      </c>
      <c r="B316" vm="125">
        <v>203.19</v>
      </c>
      <c r="C316" s="12" cm="1">
        <f t="array" ref="C316">kNN_DTW_Forecast($B$2:B315,B311:B315,$G$1,$G$2,$G$3)</f>
        <v>222.94663189173815</v>
      </c>
      <c r="D316" s="12">
        <f t="shared" si="4"/>
        <v>-19.756631891738152</v>
      </c>
    </row>
    <row r="317" spans="1:4" x14ac:dyDescent="0.25">
      <c r="A317" s="10" vm="126">
        <v>45751</v>
      </c>
      <c r="B317" vm="127">
        <v>188.38</v>
      </c>
      <c r="C317" s="12" cm="1">
        <f t="array" ref="C317">kNN_DTW_Forecast($B$2:B316,B312:B316,$G$1,$G$2,$G$3)</f>
        <v>215.95874837236434</v>
      </c>
      <c r="D317" s="12">
        <f t="shared" si="4"/>
        <v>-27.578748372364345</v>
      </c>
    </row>
    <row r="318" spans="1:4" x14ac:dyDescent="0.25">
      <c r="A318" s="10" vm="128">
        <v>45754</v>
      </c>
      <c r="B318" vm="129">
        <v>181.46</v>
      </c>
      <c r="C318" s="12" cm="1">
        <f t="array" ref="C318">kNN_DTW_Forecast($B$2:B317,B313:B317,$G$1,$G$2,$G$3)</f>
        <v>201.34403878566394</v>
      </c>
      <c r="D318" s="12">
        <f t="shared" si="4"/>
        <v>-19.884038785663932</v>
      </c>
    </row>
    <row r="319" spans="1:4" x14ac:dyDescent="0.25">
      <c r="A319" s="10" vm="130">
        <v>45755</v>
      </c>
      <c r="B319" vm="131">
        <v>172.42</v>
      </c>
      <c r="C319" s="12" cm="1">
        <f t="array" ref="C319">kNN_DTW_Forecast($B$2:B318,B314:B318,$G$1,$G$2,$G$3)</f>
        <v>187.75829225002556</v>
      </c>
      <c r="D319" s="12">
        <f t="shared" si="4"/>
        <v>-15.338292250025575</v>
      </c>
    </row>
    <row r="320" spans="1:4" x14ac:dyDescent="0.25">
      <c r="A320" s="10" vm="132">
        <v>45756</v>
      </c>
      <c r="B320" vm="133">
        <v>198.85</v>
      </c>
      <c r="C320" s="12" cm="1">
        <f t="array" ref="C320">kNN_DTW_Forecast($B$2:B319,B315:B319,$G$1,$G$2,$G$3)</f>
        <v>177.10559091748766</v>
      </c>
      <c r="D320" s="12">
        <f t="shared" si="4"/>
        <v>21.744409082512334</v>
      </c>
    </row>
    <row r="321" spans="1:4" x14ac:dyDescent="0.25">
      <c r="A321" s="10" vm="134">
        <v>45757</v>
      </c>
      <c r="B321" vm="135">
        <v>190.42</v>
      </c>
      <c r="C321" s="12" cm="1">
        <f t="array" ref="C321">kNN_DTW_Forecast($B$2:B320,B316:B320,$G$1,$G$2,$G$3)</f>
        <v>187.5641479994822</v>
      </c>
      <c r="D321" s="12">
        <f t="shared" si="4"/>
        <v>2.8558520005177854</v>
      </c>
    </row>
    <row r="322" spans="1:4" x14ac:dyDescent="0.25">
      <c r="A322" s="10" vm="136">
        <v>45758</v>
      </c>
      <c r="B322" vm="137">
        <v>198.15</v>
      </c>
      <c r="C322" s="12" cm="1">
        <f t="array" ref="C322">kNN_DTW_Forecast($B$2:B321,B317:B321,$G$1,$G$2,$G$3)</f>
        <v>192.62296217930503</v>
      </c>
      <c r="D322" s="12">
        <f t="shared" si="4"/>
        <v>5.5270378206949715</v>
      </c>
    </row>
    <row r="323" spans="1:4" x14ac:dyDescent="0.25">
      <c r="A323" s="10" vm="138">
        <v>45761</v>
      </c>
      <c r="B323" vm="139">
        <v>202.52</v>
      </c>
      <c r="C323" s="12" cm="1">
        <f t="array" ref="C323">kNN_DTW_Forecast($B$2:B322,B318:B322,$G$1,$G$2,$G$3)</f>
        <v>196.0343720798102</v>
      </c>
      <c r="D323" s="12">
        <f t="shared" si="4"/>
        <v>6.4856279201898133</v>
      </c>
    </row>
    <row r="324" spans="1:4" x14ac:dyDescent="0.25">
      <c r="A324" s="10" vm="140">
        <v>45762</v>
      </c>
      <c r="B324" vm="141">
        <v>202.14</v>
      </c>
      <c r="C324" s="12" cm="1">
        <f t="array" ref="C324">kNN_DTW_Forecast($B$2:B323,B319:B323,$G$1,$G$2,$G$3)</f>
        <v>198.65256924973428</v>
      </c>
      <c r="D324" s="12">
        <f t="shared" si="4"/>
        <v>3.4874307502657018</v>
      </c>
    </row>
    <row r="325" spans="1:4" x14ac:dyDescent="0.25">
      <c r="A325" s="10" vm="142">
        <v>45763</v>
      </c>
      <c r="B325" vm="143">
        <v>194.27</v>
      </c>
      <c r="C325" s="12" cm="1">
        <f t="array" ref="C325">kNN_DTW_Forecast($B$2:B324,B320:B324,$G$1,$G$2,$G$3)</f>
        <v>203.98358591842342</v>
      </c>
      <c r="D325" s="12">
        <f t="shared" si="4"/>
        <v>-9.713585918423405</v>
      </c>
    </row>
    <row r="326" spans="1:4" x14ac:dyDescent="0.25">
      <c r="A326" s="10" vm="144">
        <v>45764</v>
      </c>
      <c r="B326" vm="145">
        <v>196.98</v>
      </c>
      <c r="C326" s="12" cm="1">
        <f t="array" ref="C326">kNN_DTW_Forecast($B$2:B325,B321:B325,$G$1,$G$2,$G$3)</f>
        <v>197.43239500215495</v>
      </c>
      <c r="D326" s="12">
        <f t="shared" si="4"/>
        <v>-0.45239500215495809</v>
      </c>
    </row>
    <row r="327" spans="1:4" x14ac:dyDescent="0.25">
      <c r="A327" s="10" vm="146">
        <v>45768</v>
      </c>
      <c r="B327" vm="147">
        <v>193.16</v>
      </c>
      <c r="C327" s="12" cm="1">
        <f t="array" ref="C327">kNN_DTW_Forecast($B$2:B326,B322:B326,$G$1,$G$2,$G$3)</f>
        <v>197.62168662666224</v>
      </c>
      <c r="D327" s="12">
        <f t="shared" si="4"/>
        <v>-4.4616866266622424</v>
      </c>
    </row>
    <row r="328" spans="1:4" x14ac:dyDescent="0.25">
      <c r="A328" s="10" vm="148">
        <v>45769</v>
      </c>
      <c r="B328" vm="149">
        <v>199.74</v>
      </c>
      <c r="C328" s="12" cm="1">
        <f t="array" ref="C328">kNN_DTW_Forecast($B$2:B327,B323:B327,$G$1,$G$2,$G$3)</f>
        <v>195.24547036583832</v>
      </c>
      <c r="D328" s="12">
        <f t="shared" si="4"/>
        <v>4.4945296341616938</v>
      </c>
    </row>
    <row r="329" spans="1:4" x14ac:dyDescent="0.25">
      <c r="A329" s="10" vm="150">
        <v>45770</v>
      </c>
      <c r="B329" vm="151">
        <v>204.6</v>
      </c>
      <c r="C329" s="12" cm="1">
        <f t="array" ref="C329">kNN_DTW_Forecast($B$2:B328,B324:B328,$G$1,$G$2,$G$3)</f>
        <v>199.36794791894496</v>
      </c>
      <c r="D329" s="12">
        <f t="shared" si="4"/>
        <v>5.2320520810550306</v>
      </c>
    </row>
    <row r="330" spans="1:4" x14ac:dyDescent="0.25">
      <c r="A330" s="10" vm="152">
        <v>45771</v>
      </c>
      <c r="B330" vm="153">
        <v>208.37</v>
      </c>
      <c r="C330" s="12" cm="1">
        <f t="array" ref="C330">kNN_DTW_Forecast($B$2:B329,B325:B329,$G$1,$G$2,$G$3)</f>
        <v>202.09355246834622</v>
      </c>
      <c r="D330" s="12">
        <f t="shared" si="4"/>
        <v>6.2764475316537869</v>
      </c>
    </row>
    <row r="331" spans="1:4" x14ac:dyDescent="0.25">
      <c r="A331" s="10" vm="154">
        <v>45772</v>
      </c>
      <c r="B331" vm="155">
        <v>209.28</v>
      </c>
      <c r="C331" s="12" cm="1">
        <f t="array" ref="C331">kNN_DTW_Forecast($B$2:B330,B326:B330,$G$1,$G$2,$G$3)</f>
        <v>207.57093824581085</v>
      </c>
      <c r="D331" s="12">
        <f t="shared" si="4"/>
        <v>1.7090617541891504</v>
      </c>
    </row>
    <row r="332" spans="1:4" x14ac:dyDescent="0.25">
      <c r="A332" s="10" vm="156">
        <v>45775</v>
      </c>
      <c r="B332" vm="157">
        <v>210.14</v>
      </c>
      <c r="C332" s="12" cm="1">
        <f t="array" ref="C332">kNN_DTW_Forecast($B$2:B331,B327:B331,$G$1,$G$2,$G$3)</f>
        <v>210.29389969216379</v>
      </c>
      <c r="D332" s="12">
        <f t="shared" si="4"/>
        <v>-0.1538996921638045</v>
      </c>
    </row>
    <row r="333" spans="1:4" x14ac:dyDescent="0.25">
      <c r="A333" s="10" vm="158">
        <v>45776</v>
      </c>
      <c r="B333" vm="159">
        <v>211.21</v>
      </c>
      <c r="C333" s="12" cm="1">
        <f t="array" ref="C333">kNN_DTW_Forecast($B$2:B332,B328:B332,$G$1,$G$2,$G$3)</f>
        <v>210.72923521538181</v>
      </c>
      <c r="D333" s="12">
        <f t="shared" si="4"/>
        <v>0.48076478461820216</v>
      </c>
    </row>
    <row r="334" spans="1:4" x14ac:dyDescent="0.25">
      <c r="A334" s="10" vm="160">
        <v>45777</v>
      </c>
      <c r="B334" vm="161">
        <v>212.5</v>
      </c>
      <c r="C334" s="12" cm="1">
        <f t="array" ref="C334">kNN_DTW_Forecast($B$2:B333,B329:B333,$G$1,$G$2,$G$3)</f>
        <v>212.81811353205958</v>
      </c>
      <c r="D334" s="12">
        <f t="shared" si="4"/>
        <v>-0.31811353205958426</v>
      </c>
    </row>
    <row r="335" spans="1:4" x14ac:dyDescent="0.25">
      <c r="A335" s="10" vm="162">
        <v>45778</v>
      </c>
      <c r="B335" vm="163">
        <v>213.32</v>
      </c>
      <c r="C335" s="12" cm="1">
        <f t="array" ref="C335">kNN_DTW_Forecast($B$2:B334,B330:B334,$G$1,$G$2,$G$3)</f>
        <v>213.31738911908855</v>
      </c>
      <c r="D335" s="12">
        <f t="shared" si="4"/>
        <v>2.6108809114475662E-3</v>
      </c>
    </row>
    <row r="336" spans="1:4" x14ac:dyDescent="0.25">
      <c r="A336" s="10" vm="164">
        <v>45779</v>
      </c>
      <c r="B336" vm="165">
        <v>205.35</v>
      </c>
      <c r="C336" s="12" cm="1">
        <f t="array" ref="C336">kNN_DTW_Forecast($B$2:B335,B331:B335,$G$1,$G$2,$G$3)</f>
        <v>213.18559758897439</v>
      </c>
      <c r="D336" s="12">
        <f t="shared" si="4"/>
        <v>-7.8355975889743945</v>
      </c>
    </row>
    <row r="337" spans="1:4" x14ac:dyDescent="0.25">
      <c r="A337" s="10" vm="166">
        <v>45782</v>
      </c>
      <c r="B337" vm="167">
        <v>198.89</v>
      </c>
      <c r="C337" s="12" cm="1">
        <f t="array" ref="C337">kNN_DTW_Forecast($B$2:B336,B332:B336,$G$1,$G$2,$G$3)</f>
        <v>210.72146426608194</v>
      </c>
      <c r="D337" s="12">
        <f t="shared" si="4"/>
        <v>-11.831464266081952</v>
      </c>
    </row>
    <row r="338" spans="1:4" x14ac:dyDescent="0.25">
      <c r="A338" s="10" vm="168">
        <v>45783</v>
      </c>
      <c r="B338" vm="169">
        <v>198.51</v>
      </c>
      <c r="C338" s="12" cm="1">
        <f t="array" ref="C338">kNN_DTW_Forecast($B$2:B337,B333:B337,$G$1,$G$2,$G$3)</f>
        <v>203.73738291970864</v>
      </c>
      <c r="D338" s="12">
        <f t="shared" si="4"/>
        <v>-5.2273829197086457</v>
      </c>
    </row>
    <row r="339" spans="1:4" x14ac:dyDescent="0.25">
      <c r="A339" s="10" vm="170">
        <v>45784</v>
      </c>
      <c r="B339" vm="171">
        <v>196.25</v>
      </c>
      <c r="C339" s="12" cm="1">
        <f t="array" ref="C339">kNN_DTW_Forecast($B$2:B338,B334:B338,$G$1,$G$2,$G$3)</f>
        <v>199.77669117432654</v>
      </c>
      <c r="D339" s="12">
        <f t="shared" si="4"/>
        <v>-3.5266911743265439</v>
      </c>
    </row>
    <row r="340" spans="1:4" x14ac:dyDescent="0.25">
      <c r="A340" s="10" vm="172">
        <v>45785</v>
      </c>
      <c r="B340" vm="173">
        <v>197.49</v>
      </c>
      <c r="C340" s="12" cm="1">
        <f t="array" ref="C340">kNN_DTW_Forecast($B$2:B339,B335:B339,$G$1,$G$2,$G$3)</f>
        <v>196.96806268236585</v>
      </c>
      <c r="D340" s="12">
        <f t="shared" si="4"/>
        <v>0.52193731763415485</v>
      </c>
    </row>
    <row r="341" spans="1:4" x14ac:dyDescent="0.25">
      <c r="A341" s="10" vm="174">
        <v>45786</v>
      </c>
      <c r="B341" vm="175">
        <v>198.53</v>
      </c>
      <c r="C341" s="12" cm="1">
        <f t="array" ref="C341">kNN_DTW_Forecast($B$2:B340,B336:B340,$G$1,$G$2,$G$3)</f>
        <v>198.73578667141464</v>
      </c>
      <c r="D341" s="12">
        <f t="shared" si="4"/>
        <v>-0.2057866714146428</v>
      </c>
    </row>
    <row r="342" spans="1:4" x14ac:dyDescent="0.25">
      <c r="A342" s="10" vm="176">
        <v>45789</v>
      </c>
      <c r="B342" vm="177">
        <v>210.79</v>
      </c>
      <c r="C342" s="12" cm="1">
        <f t="array" ref="C342">kNN_DTW_Forecast($B$2:B341,B337:B341,$G$1,$G$2,$G$3)</f>
        <v>197.40714508173554</v>
      </c>
      <c r="D342" s="12">
        <f t="shared" si="4"/>
        <v>13.382854918264457</v>
      </c>
    </row>
    <row r="343" spans="1:4" x14ac:dyDescent="0.25">
      <c r="A343" s="10" vm="178">
        <v>45790</v>
      </c>
      <c r="B343" vm="179">
        <v>212.93</v>
      </c>
      <c r="C343" s="12" cm="1">
        <f t="array" ref="C343">kNN_DTW_Forecast($B$2:B342,B338:B342,$G$1,$G$2,$G$3)</f>
        <v>211.77586046476893</v>
      </c>
      <c r="D343" s="12">
        <f t="shared" si="4"/>
        <v>1.1541395352310815</v>
      </c>
    </row>
    <row r="344" spans="1:4" x14ac:dyDescent="0.25">
      <c r="A344" s="10" vm="180">
        <v>45791</v>
      </c>
      <c r="B344" vm="181">
        <v>212.33</v>
      </c>
      <c r="C344" s="12" cm="1">
        <f t="array" ref="C344">kNN_DTW_Forecast($B$2:B343,B339:B343,$G$1,$G$2,$G$3)</f>
        <v>212.62716601819474</v>
      </c>
      <c r="D344" s="12">
        <f t="shared" si="4"/>
        <v>-0.29716601819472999</v>
      </c>
    </row>
    <row r="345" spans="1:4" x14ac:dyDescent="0.25">
      <c r="A345" s="10" vm="182">
        <v>45792</v>
      </c>
      <c r="B345" vm="183">
        <v>211.45</v>
      </c>
      <c r="C345" s="12" cm="1">
        <f t="array" ref="C345">kNN_DTW_Forecast($B$2:B344,B340:B344,$G$1,$G$2,$G$3)</f>
        <v>212.62357492625424</v>
      </c>
      <c r="D345" s="12">
        <f t="shared" si="4"/>
        <v>-1.173574926254247</v>
      </c>
    </row>
    <row r="346" spans="1:4" x14ac:dyDescent="0.25">
      <c r="A346" s="10" vm="184">
        <v>45793</v>
      </c>
      <c r="B346" vm="185">
        <v>211.26</v>
      </c>
      <c r="C346" s="12" cm="1">
        <f t="array" ref="C346">kNN_DTW_Forecast($B$2:B345,B341:B345,$G$1,$G$2,$G$3)</f>
        <v>212.31994466782302</v>
      </c>
      <c r="D346" s="12">
        <f t="shared" si="4"/>
        <v>-1.0599446678230322</v>
      </c>
    </row>
    <row r="347" spans="1:4" x14ac:dyDescent="0.25">
      <c r="A347" s="10" vm="186">
        <v>45796</v>
      </c>
      <c r="B347" vm="187">
        <v>208.78</v>
      </c>
      <c r="C347" s="12" cm="1">
        <f t="array" ref="C347">kNN_DTW_Forecast($B$2:B346,B342:B346,$G$1,$G$2,$G$3)</f>
        <v>211.92756249486177</v>
      </c>
      <c r="D347" s="12">
        <f t="shared" si="4"/>
        <v>-3.1475624948617735</v>
      </c>
    </row>
    <row r="348" spans="1:4" x14ac:dyDescent="0.25">
      <c r="A348" s="10" vm="188">
        <v>45797</v>
      </c>
      <c r="B348" vm="189">
        <v>206.86</v>
      </c>
      <c r="C348" s="12" cm="1">
        <f t="array" ref="C348">kNN_DTW_Forecast($B$2:B347,B343:B347,$G$1,$G$2,$G$3)</f>
        <v>207.80951957556144</v>
      </c>
      <c r="D348" s="12">
        <f t="shared" si="4"/>
        <v>-0.94951957556142474</v>
      </c>
    </row>
    <row r="349" spans="1:4" x14ac:dyDescent="0.25">
      <c r="A349" s="10" vm="190">
        <v>45798</v>
      </c>
      <c r="B349" vm="191">
        <v>202.09</v>
      </c>
      <c r="C349" s="12" cm="1">
        <f t="array" ref="C349">kNN_DTW_Forecast($B$2:B348,B344:B348,$G$1,$G$2,$G$3)</f>
        <v>206.95644447740125</v>
      </c>
      <c r="D349" s="12">
        <f t="shared" si="4"/>
        <v>-4.8664444774012452</v>
      </c>
    </row>
    <row r="350" spans="1:4" x14ac:dyDescent="0.25">
      <c r="A350" s="10" vm="192">
        <v>45799</v>
      </c>
      <c r="B350" vm="193">
        <v>201.36</v>
      </c>
      <c r="C350" s="12" cm="1">
        <f t="array" ref="C350">kNN_DTW_Forecast($B$2:B349,B345:B349,$G$1,$G$2,$G$3)</f>
        <v>201.71384838222085</v>
      </c>
      <c r="D350" s="12">
        <f t="shared" si="4"/>
        <v>-0.35384838222083204</v>
      </c>
    </row>
    <row r="351" spans="1:4" x14ac:dyDescent="0.25">
      <c r="A351" s="10" vm="194">
        <v>45800</v>
      </c>
      <c r="B351" vm="195">
        <v>195.27</v>
      </c>
      <c r="C351" s="12" cm="1">
        <f t="array" ref="C351">kNN_DTW_Forecast($B$2:B350,B346:B350,$G$1,$G$2,$G$3)</f>
        <v>200.9535098512921</v>
      </c>
      <c r="D351" s="12">
        <f t="shared" si="4"/>
        <v>-5.6835098512920865</v>
      </c>
    </row>
    <row r="352" spans="1:4" x14ac:dyDescent="0.25">
      <c r="A352" s="10" vm="196">
        <v>45804</v>
      </c>
      <c r="B352" vm="197">
        <v>200.21</v>
      </c>
      <c r="C352" s="12" cm="1">
        <f t="array" ref="C352">kNN_DTW_Forecast($B$2:B351,B347:B351,$G$1,$G$2,$G$3)</f>
        <v>197.83751551848334</v>
      </c>
      <c r="D352" s="12">
        <f t="shared" ref="D352:D356" si="5">B352-C352</f>
        <v>2.3724844815166648</v>
      </c>
    </row>
    <row r="353" spans="1:4" x14ac:dyDescent="0.25">
      <c r="A353" s="10" vm="198">
        <v>45805</v>
      </c>
      <c r="B353" vm="199">
        <v>200.42</v>
      </c>
      <c r="C353" s="12" cm="1">
        <f t="array" ref="C353">kNN_DTW_Forecast($B$2:B352,B348:B352,$G$1,$G$2,$G$3)</f>
        <v>199.93907780031796</v>
      </c>
      <c r="D353" s="12">
        <f t="shared" si="5"/>
        <v>0.48092219968202699</v>
      </c>
    </row>
    <row r="354" spans="1:4" x14ac:dyDescent="0.25">
      <c r="A354" s="10" vm="200">
        <v>45806</v>
      </c>
      <c r="B354" vm="201">
        <v>199.95</v>
      </c>
      <c r="C354" s="12" cm="1">
        <f t="array" ref="C354">kNN_DTW_Forecast($B$2:B353,B349:B353,$G$1,$G$2,$G$3)</f>
        <v>203.25320917015767</v>
      </c>
      <c r="D354" s="12">
        <f t="shared" si="5"/>
        <v>-3.303209170157686</v>
      </c>
    </row>
    <row r="355" spans="1:4" x14ac:dyDescent="0.25">
      <c r="A355" s="10" vm="202">
        <v>45807</v>
      </c>
      <c r="B355" vm="203">
        <v>200.85</v>
      </c>
      <c r="C355" s="12" cm="1">
        <f t="array" ref="C355">kNN_DTW_Forecast($B$2:B354,B350:B354,$G$1,$G$2,$G$3)</f>
        <v>201.28961621173679</v>
      </c>
      <c r="D355" s="12">
        <f t="shared" si="5"/>
        <v>-0.43961621173679077</v>
      </c>
    </row>
    <row r="356" spans="1:4" x14ac:dyDescent="0.25">
      <c r="A356" s="10">
        <v>45810</v>
      </c>
      <c r="B356" s="13">
        <v>201.7</v>
      </c>
      <c r="C356" s="12" cm="1">
        <f t="array" ref="C356">kNN_DTW_Forecast($B$2:B355,B351:B355,$G$1,$G$2,$G$3)</f>
        <v>203.32405222317811</v>
      </c>
      <c r="D356" s="12">
        <f t="shared" si="5"/>
        <v>-1.6240522231781256</v>
      </c>
    </row>
    <row r="357" spans="1:4" x14ac:dyDescent="0.25">
      <c r="A357" s="10">
        <v>45811</v>
      </c>
      <c r="B357" s="30" vm="698">
        <v>203.27</v>
      </c>
      <c r="C357" s="12" cm="1">
        <f t="array" ref="C357:C370">kNN_DTW_Forecast($B$2:B356,B352:B356,$G$1,14,$G$3)</f>
        <v>202.53901350737968</v>
      </c>
      <c r="D357" s="12"/>
    </row>
    <row r="358" spans="1:4" x14ac:dyDescent="0.25">
      <c r="A358" s="10">
        <v>45812</v>
      </c>
      <c r="B358" s="30" vm="699">
        <v>202.82</v>
      </c>
      <c r="C358" s="12">
        <v>204.22347125171066</v>
      </c>
    </row>
    <row r="359" spans="1:4" x14ac:dyDescent="0.25">
      <c r="A359" s="10">
        <v>45813</v>
      </c>
      <c r="B359" s="30" vm="700">
        <v>200.63</v>
      </c>
      <c r="C359" s="12">
        <v>206.07651231979784</v>
      </c>
    </row>
    <row r="360" spans="1:4" x14ac:dyDescent="0.25">
      <c r="A360" s="10">
        <v>45814</v>
      </c>
      <c r="B360" s="30" vm="701">
        <v>203.92</v>
      </c>
      <c r="C360">
        <v>211.45</v>
      </c>
    </row>
    <row r="361" spans="1:4" x14ac:dyDescent="0.25">
      <c r="A361" s="10">
        <v>45817</v>
      </c>
      <c r="B361" s="30" vm="702">
        <v>201.45</v>
      </c>
      <c r="C361">
        <v>211.26</v>
      </c>
    </row>
    <row r="362" spans="1:4" x14ac:dyDescent="0.25">
      <c r="A362" s="10">
        <v>45818</v>
      </c>
      <c r="B362" s="30" vm="703">
        <v>202.67</v>
      </c>
      <c r="C362">
        <v>208.78</v>
      </c>
    </row>
    <row r="363" spans="1:4" x14ac:dyDescent="0.25">
      <c r="A363" s="10">
        <v>45819</v>
      </c>
      <c r="B363" s="30" vm="704">
        <v>198.78</v>
      </c>
      <c r="C363">
        <v>206.86</v>
      </c>
    </row>
    <row r="364" spans="1:4" x14ac:dyDescent="0.25">
      <c r="A364" s="10">
        <v>45820</v>
      </c>
      <c r="B364" s="30" vm="705">
        <v>199.2</v>
      </c>
      <c r="C364">
        <v>202.09</v>
      </c>
    </row>
    <row r="365" spans="1:4" x14ac:dyDescent="0.25">
      <c r="A365" s="10">
        <v>45821</v>
      </c>
      <c r="B365" s="30" vm="706">
        <v>196.45</v>
      </c>
      <c r="C365">
        <v>201.36</v>
      </c>
    </row>
    <row r="366" spans="1:4" x14ac:dyDescent="0.25">
      <c r="A366" s="10">
        <v>45824</v>
      </c>
      <c r="C366">
        <v>195.27</v>
      </c>
    </row>
    <row r="367" spans="1:4" x14ac:dyDescent="0.25">
      <c r="A367" s="10">
        <v>45825</v>
      </c>
      <c r="C367">
        <v>200.21</v>
      </c>
    </row>
    <row r="368" spans="1:4" x14ac:dyDescent="0.25">
      <c r="A368" s="10">
        <v>45826</v>
      </c>
      <c r="C368">
        <v>200.42</v>
      </c>
    </row>
    <row r="369" spans="1:3" x14ac:dyDescent="0.25">
      <c r="A369" s="10">
        <v>45827</v>
      </c>
      <c r="C369">
        <v>199.95</v>
      </c>
    </row>
    <row r="370" spans="1:3" x14ac:dyDescent="0.25">
      <c r="A370" s="10">
        <v>45828</v>
      </c>
      <c r="C370">
        <v>200.85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CFA17-10BF-4043-9727-E58BC2DD7D11}">
  <dimension ref="A1:AA327"/>
  <sheetViews>
    <sheetView zoomScaleNormal="100" workbookViewId="0">
      <selection activeCell="E1" sqref="E1"/>
    </sheetView>
  </sheetViews>
  <sheetFormatPr defaultRowHeight="15" x14ac:dyDescent="0.25"/>
  <cols>
    <col min="5" max="5" width="10.28515625" customWidth="1"/>
  </cols>
  <sheetData>
    <row r="1" spans="1:24" x14ac:dyDescent="0.25">
      <c r="A1" t="s">
        <v>86</v>
      </c>
      <c r="B1" t="s">
        <v>91</v>
      </c>
      <c r="C1" t="s">
        <v>90</v>
      </c>
      <c r="H1" t="s">
        <v>115</v>
      </c>
      <c r="W1" t="s">
        <v>85</v>
      </c>
      <c r="X1" t="s">
        <v>86</v>
      </c>
    </row>
    <row r="2" spans="1:24" x14ac:dyDescent="0.25">
      <c r="A2">
        <v>-2.9395138764378714</v>
      </c>
      <c r="B2">
        <f t="shared" ref="B2:B65" si="0">AVERAGE($A$2:$A$327)</f>
        <v>-9.0351066004405595E-3</v>
      </c>
      <c r="G2" s="8" t="s">
        <v>116</v>
      </c>
      <c r="H2">
        <f>AVERAGE(A2:A327)</f>
        <v>-9.0351066004405595E-3</v>
      </c>
      <c r="I2" t="str">
        <f ca="1">_xlfn.FORMULATEXT(H2)</f>
        <v>=AVERAGE(A2:A327)</v>
      </c>
      <c r="W2">
        <v>187.97951387643786</v>
      </c>
      <c r="X2">
        <v>-2.9395138764378714</v>
      </c>
    </row>
    <row r="3" spans="1:24" x14ac:dyDescent="0.25">
      <c r="A3">
        <v>-2.2377500192611421</v>
      </c>
      <c r="B3">
        <f t="shared" si="0"/>
        <v>-9.0351066004405595E-3</v>
      </c>
      <c r="G3" s="8" t="s">
        <v>117</v>
      </c>
      <c r="H3">
        <f>_xlfn.STDEV.S(A2:A327)</f>
        <v>4.9333437353129543</v>
      </c>
      <c r="I3" t="str">
        <f t="shared" ref="I3:I7" ca="1" si="1">_xlfn.FORMULATEXT(H3)</f>
        <v>=STDEV.S(A2:A327)</v>
      </c>
      <c r="M3">
        <f t="shared" ref="M3:M8" si="2">AVERAGE(A2:A4)</f>
        <v>-2.0368616233670971</v>
      </c>
      <c r="W3">
        <v>186.38775001926115</v>
      </c>
      <c r="X3">
        <v>-2.2377500192611421</v>
      </c>
    </row>
    <row r="4" spans="1:24" x14ac:dyDescent="0.25">
      <c r="A4">
        <v>-0.93332097440227813</v>
      </c>
      <c r="B4">
        <f t="shared" si="0"/>
        <v>-9.0351066004405595E-3</v>
      </c>
      <c r="C4">
        <f t="shared" ref="C4:C67" si="3">_xlfn.STDEV.S(A2:A6)</f>
        <v>0.85887166657731995</v>
      </c>
      <c r="D4" t="str">
        <f ca="1">_xlfn.FORMULATEXT(C4)</f>
        <v>=STDEV.S(A2:A6)</v>
      </c>
      <c r="G4" s="8" t="s">
        <v>118</v>
      </c>
      <c r="H4">
        <f>COUNT(A2:A327)</f>
        <v>326</v>
      </c>
      <c r="I4" t="str">
        <f t="shared" ca="1" si="1"/>
        <v>=COUNT(A2:A327)</v>
      </c>
      <c r="M4">
        <f t="shared" si="2"/>
        <v>-1.6877416583174825</v>
      </c>
      <c r="W4">
        <v>184.79332097440229</v>
      </c>
      <c r="X4">
        <v>-0.93332097440227813</v>
      </c>
    </row>
    <row r="5" spans="1:24" x14ac:dyDescent="0.25">
      <c r="A5">
        <v>-1.8921539812890273</v>
      </c>
      <c r="B5">
        <f t="shared" si="0"/>
        <v>-9.0351066004405595E-3</v>
      </c>
      <c r="C5">
        <f t="shared" si="3"/>
        <v>0.76184731088215574</v>
      </c>
      <c r="D5" t="str">
        <f ca="1">_xlfn.FORMULATEXT(C5)</f>
        <v>=STDEV.S(A3:A7)</v>
      </c>
      <c r="G5" s="8" t="s">
        <v>119</v>
      </c>
      <c r="H5">
        <f>H3/SQRT(H4)</f>
        <v>0.27323263875241194</v>
      </c>
      <c r="I5" t="str">
        <f t="shared" ca="1" si="1"/>
        <v>=H3/SQRT(H4)</v>
      </c>
      <c r="M5">
        <f t="shared" si="2"/>
        <v>-1.954728425623955</v>
      </c>
      <c r="W5">
        <v>184.20215398128903</v>
      </c>
      <c r="X5">
        <v>-1.8921539812890273</v>
      </c>
    </row>
    <row r="6" spans="1:24" x14ac:dyDescent="0.25">
      <c r="A6">
        <v>-3.0387103211805595</v>
      </c>
      <c r="B6">
        <f t="shared" si="0"/>
        <v>-9.0351066004405595E-3</v>
      </c>
      <c r="C6">
        <f t="shared" si="3"/>
        <v>1.6225829296951728</v>
      </c>
      <c r="D6" t="str">
        <f ca="1">_xlfn.FORMULATEXT(C6)</f>
        <v>=STDEV.S(A4:A8)</v>
      </c>
      <c r="G6" s="8" t="s">
        <v>120</v>
      </c>
      <c r="H6">
        <f>H2/H5</f>
        <v>-3.3067449927267532E-2</v>
      </c>
      <c r="I6" t="str">
        <f t="shared" ca="1" si="1"/>
        <v>=H2/H5</v>
      </c>
      <c r="M6">
        <f t="shared" si="2"/>
        <v>-2.2448421441562609</v>
      </c>
      <c r="W6">
        <v>184.59871032118056</v>
      </c>
      <c r="X6">
        <v>-3.0387103211805595</v>
      </c>
    </row>
    <row r="7" spans="1:24" x14ac:dyDescent="0.25">
      <c r="A7">
        <v>-1.8036621299991964</v>
      </c>
      <c r="B7">
        <f t="shared" si="0"/>
        <v>-9.0351066004405595E-3</v>
      </c>
      <c r="C7">
        <f t="shared" si="3"/>
        <v>1.6376585939865431</v>
      </c>
      <c r="G7" s="8" t="s">
        <v>121</v>
      </c>
      <c r="H7">
        <f>2*_xlfn.T.DIST.2T(ABS(H6),H4-1)</f>
        <v>1.9472821967480847</v>
      </c>
      <c r="I7" t="str">
        <f t="shared" ca="1" si="1"/>
        <v>=2*T.DIST.2T(ABS(H6),H4-1)</v>
      </c>
      <c r="M7">
        <f t="shared" si="2"/>
        <v>-1.1799683227062114</v>
      </c>
      <c r="W7">
        <v>184.12366212999919</v>
      </c>
      <c r="X7">
        <v>-1.8036621299991964</v>
      </c>
    </row>
    <row r="8" spans="1:24" x14ac:dyDescent="0.25">
      <c r="A8">
        <v>1.3024674830611218</v>
      </c>
      <c r="B8">
        <f t="shared" si="0"/>
        <v>-9.0351066004405595E-3</v>
      </c>
      <c r="C8">
        <f t="shared" si="3"/>
        <v>1.7813659760931402</v>
      </c>
      <c r="H8" t="str">
        <f>IF(H7&gt;0.05,"Mean not sign diff from zero","Mean sign differ from zero")</f>
        <v>Mean not sign diff from zero</v>
      </c>
      <c r="M8">
        <f t="shared" si="2"/>
        <v>-0.83732841539872993</v>
      </c>
      <c r="W8">
        <v>183.06753251693888</v>
      </c>
      <c r="X8">
        <v>1.3024674830611218</v>
      </c>
    </row>
    <row r="9" spans="1:24" x14ac:dyDescent="0.25">
      <c r="A9">
        <v>-2.0107905992581152</v>
      </c>
      <c r="B9">
        <f t="shared" si="0"/>
        <v>-9.0351066004405595E-3</v>
      </c>
      <c r="C9">
        <f t="shared" si="3"/>
        <v>1.8348053640424558</v>
      </c>
      <c r="M9">
        <f t="shared" ref="M9:M66" si="4">AVERAGE(A8:A10)</f>
        <v>-1.2475226141036349</v>
      </c>
      <c r="W9">
        <v>184.53079059925813</v>
      </c>
      <c r="X9">
        <v>-2.0107905992581152</v>
      </c>
    </row>
    <row r="10" spans="1:24" ht="15.75" x14ac:dyDescent="0.25">
      <c r="A10">
        <v>-3.0342447261139114</v>
      </c>
      <c r="B10">
        <f t="shared" si="0"/>
        <v>-9.0351066004405595E-3</v>
      </c>
      <c r="C10">
        <f t="shared" si="3"/>
        <v>1.7844713156890619</v>
      </c>
      <c r="J10" s="26" t="s">
        <v>124</v>
      </c>
      <c r="M10">
        <f t="shared" si="4"/>
        <v>-1.5030454491322871</v>
      </c>
      <c r="W10">
        <v>184.19424472611391</v>
      </c>
      <c r="X10">
        <v>-3.0342447261139114</v>
      </c>
    </row>
    <row r="11" spans="1:24" x14ac:dyDescent="0.25">
      <c r="A11">
        <v>0.53589897797516528</v>
      </c>
      <c r="B11">
        <f t="shared" si="0"/>
        <v>-9.0351066004405595E-3</v>
      </c>
      <c r="C11">
        <f t="shared" si="3"/>
        <v>1.3411064956807761</v>
      </c>
      <c r="M11">
        <f t="shared" si="4"/>
        <v>-1.2017281143757259</v>
      </c>
      <c r="W11">
        <v>182.09410102202483</v>
      </c>
      <c r="X11">
        <v>0.53589897797516528</v>
      </c>
    </row>
    <row r="12" spans="1:24" x14ac:dyDescent="0.25">
      <c r="A12">
        <v>-1.1068385949884316</v>
      </c>
      <c r="B12">
        <f t="shared" si="0"/>
        <v>-9.0351066004405595E-3</v>
      </c>
      <c r="C12">
        <f t="shared" si="3"/>
        <v>1.3219725265754207</v>
      </c>
      <c r="F12" t="s">
        <v>125</v>
      </c>
      <c r="G12" t="s">
        <v>127</v>
      </c>
      <c r="M12">
        <f t="shared" si="4"/>
        <v>-0.86809304380424612</v>
      </c>
      <c r="W12">
        <v>182.52683859498842</v>
      </c>
      <c r="X12">
        <v>-1.1068385949884316</v>
      </c>
    </row>
    <row r="13" spans="1:24" x14ac:dyDescent="0.25">
      <c r="A13">
        <v>-2.0333395143994721</v>
      </c>
      <c r="B13">
        <f t="shared" si="0"/>
        <v>-9.0351066004405595E-3</v>
      </c>
      <c r="C13">
        <f t="shared" si="3"/>
        <v>2.2940723787374231</v>
      </c>
      <c r="F13" t="s">
        <v>126</v>
      </c>
      <c r="G13" t="s">
        <v>128</v>
      </c>
      <c r="M13">
        <f t="shared" si="4"/>
        <v>-1.6254436562593544</v>
      </c>
      <c r="W13">
        <v>182.78333951439947</v>
      </c>
      <c r="X13">
        <v>-2.0333395143994721</v>
      </c>
    </row>
    <row r="14" spans="1:24" x14ac:dyDescent="0.25">
      <c r="A14">
        <v>-1.7361528593901596</v>
      </c>
      <c r="B14">
        <f t="shared" si="0"/>
        <v>-9.0351066004405595E-3</v>
      </c>
      <c r="C14">
        <f t="shared" si="3"/>
        <v>3.2344429626187887</v>
      </c>
      <c r="M14">
        <f t="shared" si="4"/>
        <v>-3.159300653227433</v>
      </c>
      <c r="W14">
        <v>181.39615285939016</v>
      </c>
      <c r="X14">
        <v>-1.7361528593901596</v>
      </c>
    </row>
    <row r="15" spans="1:24" x14ac:dyDescent="0.25">
      <c r="A15">
        <v>-5.7084095858926673</v>
      </c>
      <c r="B15">
        <f t="shared" si="0"/>
        <v>-9.0351066004405595E-3</v>
      </c>
      <c r="C15">
        <f t="shared" si="3"/>
        <v>2.8616882146285332</v>
      </c>
      <c r="M15">
        <f t="shared" si="4"/>
        <v>-5.3669110172491896</v>
      </c>
      <c r="W15">
        <v>180.80840958589266</v>
      </c>
      <c r="X15">
        <v>-5.7084095858926673</v>
      </c>
    </row>
    <row r="16" spans="1:24" x14ac:dyDescent="0.25">
      <c r="A16">
        <v>-8.656170606464741</v>
      </c>
      <c r="B16">
        <f t="shared" si="0"/>
        <v>-9.0351066004405595E-3</v>
      </c>
      <c r="C16">
        <f t="shared" si="3"/>
        <v>3.1414354677365584</v>
      </c>
      <c r="M16">
        <f t="shared" si="4"/>
        <v>-6.5049340268882361</v>
      </c>
      <c r="W16">
        <v>178.77617060646475</v>
      </c>
      <c r="X16">
        <v>-8.656170606464741</v>
      </c>
    </row>
    <row r="17" spans="1:27" x14ac:dyDescent="0.25">
      <c r="A17">
        <v>-5.1502218883072999</v>
      </c>
      <c r="B17">
        <f t="shared" si="0"/>
        <v>-9.0351066004405595E-3</v>
      </c>
      <c r="C17">
        <f t="shared" si="3"/>
        <v>4.0522002213032069</v>
      </c>
      <c r="M17">
        <f t="shared" si="4"/>
        <v>-4.9143058546437333</v>
      </c>
      <c r="W17">
        <v>174.2702218883073</v>
      </c>
      <c r="X17">
        <v>-5.1502218883072999</v>
      </c>
    </row>
    <row r="18" spans="1:27" x14ac:dyDescent="0.25">
      <c r="A18">
        <v>-0.93652506915915978</v>
      </c>
      <c r="B18">
        <f t="shared" si="0"/>
        <v>-9.0351066004405595E-3</v>
      </c>
      <c r="C18">
        <f t="shared" si="3"/>
        <v>4.7615073788463889</v>
      </c>
      <c r="M18">
        <f t="shared" si="4"/>
        <v>-1.5180804332270366</v>
      </c>
      <c r="W18">
        <v>169.93652506915916</v>
      </c>
      <c r="X18">
        <v>-0.93652506915915978</v>
      </c>
    </row>
    <row r="19" spans="1:27" x14ac:dyDescent="0.25">
      <c r="A19">
        <v>1.5325056577853502</v>
      </c>
      <c r="B19">
        <f t="shared" si="0"/>
        <v>-9.0351066004405595E-3</v>
      </c>
      <c r="C19">
        <f t="shared" si="3"/>
        <v>3.1819943987391301</v>
      </c>
      <c r="M19">
        <f t="shared" si="4"/>
        <v>1.1266410029826563</v>
      </c>
      <c r="W19">
        <v>169.19749434221464</v>
      </c>
      <c r="X19">
        <v>1.5325056577853502</v>
      </c>
      <c r="AA19" t="s">
        <v>123</v>
      </c>
    </row>
    <row r="20" spans="1:27" x14ac:dyDescent="0.25">
      <c r="A20">
        <v>2.7839424203217789</v>
      </c>
      <c r="B20">
        <f t="shared" si="0"/>
        <v>-9.0351066004405595E-3</v>
      </c>
      <c r="C20">
        <f t="shared" si="3"/>
        <v>1.9309719646982271</v>
      </c>
      <c r="M20">
        <f t="shared" si="4"/>
        <v>2.0161540614692228</v>
      </c>
      <c r="W20">
        <v>169.96605757967822</v>
      </c>
      <c r="X20">
        <v>2.7839424203217789</v>
      </c>
    </row>
    <row r="21" spans="1:27" x14ac:dyDescent="0.25">
      <c r="A21">
        <v>1.7320141063005394</v>
      </c>
      <c r="B21">
        <f t="shared" si="0"/>
        <v>-9.0351066004405595E-3</v>
      </c>
      <c r="C21">
        <f t="shared" si="3"/>
        <v>1.7105121296850372</v>
      </c>
      <c r="M21">
        <f t="shared" si="4"/>
        <v>0.91261855414789272</v>
      </c>
      <c r="W21">
        <v>171.49798589369945</v>
      </c>
      <c r="X21">
        <v>1.7320141063005394</v>
      </c>
    </row>
    <row r="22" spans="1:27" x14ac:dyDescent="0.25">
      <c r="A22">
        <v>-1.77810086417864</v>
      </c>
      <c r="B22">
        <f t="shared" si="0"/>
        <v>-9.0351066004405595E-3</v>
      </c>
      <c r="C22">
        <f t="shared" si="3"/>
        <v>1.733215444192705</v>
      </c>
      <c r="M22">
        <f t="shared" si="4"/>
        <v>0.32392269018458819</v>
      </c>
      <c r="W22">
        <v>172.90810086417864</v>
      </c>
      <c r="X22">
        <v>-1.77810086417864</v>
      </c>
    </row>
    <row r="23" spans="1:27" x14ac:dyDescent="0.25">
      <c r="A23">
        <v>1.0178548284318651</v>
      </c>
      <c r="B23">
        <f t="shared" si="0"/>
        <v>-9.0351066004405595E-3</v>
      </c>
      <c r="C23">
        <f t="shared" si="3"/>
        <v>1.377994597763518</v>
      </c>
      <c r="M23">
        <f t="shared" si="4"/>
        <v>-0.22781360474357371</v>
      </c>
      <c r="W23">
        <v>171.98214517156813</v>
      </c>
      <c r="X23">
        <v>1.0178548284318651</v>
      </c>
    </row>
    <row r="24" spans="1:27" x14ac:dyDescent="0.25">
      <c r="A24">
        <v>7.6805221516053734E-2</v>
      </c>
      <c r="B24">
        <f t="shared" si="0"/>
        <v>-9.0351066004405595E-3</v>
      </c>
      <c r="C24">
        <f t="shared" si="3"/>
        <v>1.7359553462954138</v>
      </c>
      <c r="M24">
        <f t="shared" si="4"/>
        <v>0.75661360390373034</v>
      </c>
      <c r="W24">
        <v>172.54319477848395</v>
      </c>
      <c r="X24">
        <v>7.6805221516053734E-2</v>
      </c>
    </row>
    <row r="25" spans="1:27" x14ac:dyDescent="0.25">
      <c r="A25">
        <v>1.1751807617632721</v>
      </c>
      <c r="B25">
        <f t="shared" si="0"/>
        <v>-9.0351066004405595E-3</v>
      </c>
      <c r="C25">
        <f t="shared" si="3"/>
        <v>1.9145528256181286</v>
      </c>
      <c r="M25">
        <f t="shared" si="4"/>
        <v>1.4106429996686434</v>
      </c>
      <c r="W25">
        <v>172.54481923823673</v>
      </c>
      <c r="X25">
        <v>1.1751807617632721</v>
      </c>
    </row>
    <row r="26" spans="1:27" x14ac:dyDescent="0.25">
      <c r="A26">
        <v>2.9799430157266045</v>
      </c>
      <c r="B26">
        <f t="shared" si="0"/>
        <v>-9.0351066004405595E-3</v>
      </c>
      <c r="C26">
        <f t="shared" si="3"/>
        <v>3.7213512434787459</v>
      </c>
      <c r="M26">
        <f t="shared" si="4"/>
        <v>3.0156208677695133</v>
      </c>
      <c r="W26">
        <v>173.10005698427341</v>
      </c>
      <c r="X26">
        <v>2.9799430157266045</v>
      </c>
    </row>
    <row r="27" spans="1:27" x14ac:dyDescent="0.25">
      <c r="A27">
        <v>4.8917388258186634</v>
      </c>
      <c r="B27">
        <f t="shared" si="0"/>
        <v>-9.0351066004405595E-3</v>
      </c>
      <c r="C27">
        <f t="shared" si="3"/>
        <v>4.0182191638990625</v>
      </c>
      <c r="M27">
        <f t="shared" si="4"/>
        <v>0.96873924020892821</v>
      </c>
      <c r="W27">
        <v>173.77826117418132</v>
      </c>
      <c r="X27">
        <v>4.8917388258186634</v>
      </c>
    </row>
    <row r="28" spans="1:27" x14ac:dyDescent="0.25">
      <c r="A28">
        <v>-4.9654641209184831</v>
      </c>
      <c r="B28">
        <f t="shared" si="0"/>
        <v>-9.0351066004405595E-3</v>
      </c>
      <c r="C28">
        <f t="shared" si="3"/>
        <v>4.1071429665392181</v>
      </c>
      <c r="M28">
        <f t="shared" si="4"/>
        <v>-0.85722484595609671</v>
      </c>
      <c r="W28">
        <v>176.33546412091849</v>
      </c>
      <c r="X28">
        <v>-4.9654641209184831</v>
      </c>
    </row>
    <row r="29" spans="1:27" x14ac:dyDescent="0.25">
      <c r="A29">
        <v>-2.4979492427684704</v>
      </c>
      <c r="B29">
        <f t="shared" si="0"/>
        <v>-9.0351066004405595E-3</v>
      </c>
      <c r="C29">
        <f t="shared" si="3"/>
        <v>3.6952335178979916</v>
      </c>
      <c r="M29">
        <f t="shared" si="4"/>
        <v>-3.1813551691161783</v>
      </c>
      <c r="W29">
        <v>174.77794924276847</v>
      </c>
      <c r="X29">
        <v>-2.4979492427684704</v>
      </c>
    </row>
    <row r="30" spans="1:27" x14ac:dyDescent="0.25">
      <c r="A30">
        <v>-2.080652143661581</v>
      </c>
      <c r="B30">
        <f t="shared" si="0"/>
        <v>-9.0351066004405595E-3</v>
      </c>
      <c r="C30">
        <f t="shared" si="3"/>
        <v>2.9046033337686161</v>
      </c>
      <c r="M30">
        <f t="shared" si="4"/>
        <v>-2.2627481214970735</v>
      </c>
      <c r="W30">
        <v>172.93065214366158</v>
      </c>
      <c r="X30">
        <v>-2.080652143661581</v>
      </c>
    </row>
    <row r="31" spans="1:27" x14ac:dyDescent="0.25">
      <c r="A31">
        <v>-2.2096429780611686</v>
      </c>
      <c r="B31">
        <f t="shared" si="0"/>
        <v>-9.0351066004405595E-3</v>
      </c>
      <c r="C31">
        <f t="shared" si="3"/>
        <v>2.3630062002188335</v>
      </c>
      <c r="M31">
        <f t="shared" si="4"/>
        <v>-0.43132155153364238</v>
      </c>
      <c r="W31">
        <v>171.91964297806118</v>
      </c>
      <c r="X31">
        <v>-2.2096429780611686</v>
      </c>
    </row>
    <row r="32" spans="1:27" x14ac:dyDescent="0.25">
      <c r="A32">
        <v>2.9963304671218225</v>
      </c>
      <c r="B32">
        <f t="shared" si="0"/>
        <v>-9.0351066004405595E-3</v>
      </c>
      <c r="C32">
        <f t="shared" si="3"/>
        <v>2.3606766998132422</v>
      </c>
      <c r="M32">
        <f t="shared" si="4"/>
        <v>-0.51026969179372372</v>
      </c>
      <c r="W32">
        <v>170.31366953287818</v>
      </c>
      <c r="X32">
        <v>2.9963304671218225</v>
      </c>
    </row>
    <row r="33" spans="1:24" x14ac:dyDescent="0.25">
      <c r="A33">
        <v>-2.3174965644418251</v>
      </c>
      <c r="B33">
        <f t="shared" si="0"/>
        <v>-9.0351066004405595E-3</v>
      </c>
      <c r="C33">
        <f t="shared" si="3"/>
        <v>2.428224396696105</v>
      </c>
      <c r="M33">
        <f t="shared" si="4"/>
        <v>-0.60059154015237937</v>
      </c>
      <c r="W33">
        <v>173.79749656444181</v>
      </c>
      <c r="X33">
        <v>-2.3174965644418251</v>
      </c>
    </row>
    <row r="34" spans="1:24" x14ac:dyDescent="0.25">
      <c r="A34">
        <v>-2.4806085231371355</v>
      </c>
      <c r="B34">
        <f t="shared" si="0"/>
        <v>-9.0351066004405595E-3</v>
      </c>
      <c r="C34">
        <f t="shared" si="3"/>
        <v>2.3838286073468953</v>
      </c>
      <c r="M34">
        <f t="shared" si="4"/>
        <v>-2.4893353432886065</v>
      </c>
      <c r="W34">
        <v>172.51060852313714</v>
      </c>
      <c r="X34">
        <v>-2.4806085231371355</v>
      </c>
    </row>
    <row r="35" spans="1:24" x14ac:dyDescent="0.25">
      <c r="A35">
        <v>-2.6699009422868585</v>
      </c>
      <c r="B35">
        <f t="shared" si="0"/>
        <v>-9.0351066004405595E-3</v>
      </c>
      <c r="C35">
        <f t="shared" si="3"/>
        <v>0.76270011308199082</v>
      </c>
      <c r="M35">
        <f t="shared" si="4"/>
        <v>-1.972245564555853</v>
      </c>
      <c r="W35">
        <v>171.50990094228686</v>
      </c>
      <c r="X35">
        <v>-2.6699009422868585</v>
      </c>
    </row>
    <row r="36" spans="1:24" x14ac:dyDescent="0.25">
      <c r="A36">
        <v>-0.76622722824356515</v>
      </c>
      <c r="B36">
        <f t="shared" si="0"/>
        <v>-9.0351066004405595E-3</v>
      </c>
      <c r="C36">
        <f t="shared" si="3"/>
        <v>0.93049157232921997</v>
      </c>
      <c r="M36">
        <f t="shared" si="4"/>
        <v>-1.9040295959748903</v>
      </c>
      <c r="W36">
        <v>170.41622722824357</v>
      </c>
      <c r="X36">
        <v>-0.76622722824356515</v>
      </c>
    </row>
    <row r="37" spans="1:24" x14ac:dyDescent="0.25">
      <c r="A37">
        <v>-2.2759606173942473</v>
      </c>
      <c r="B37">
        <f t="shared" si="0"/>
        <v>-9.0351066004405595E-3</v>
      </c>
      <c r="C37">
        <f t="shared" si="3"/>
        <v>0.85061122270330913</v>
      </c>
      <c r="M37">
        <f t="shared" si="4"/>
        <v>-1.2894859759132562</v>
      </c>
      <c r="W37">
        <v>171.09596061739424</v>
      </c>
      <c r="X37">
        <v>-2.2759606173942473</v>
      </c>
    </row>
    <row r="38" spans="1:24" x14ac:dyDescent="0.25">
      <c r="A38">
        <v>-0.8262700821019564</v>
      </c>
      <c r="B38">
        <f t="shared" si="0"/>
        <v>-9.0351066004405595E-3</v>
      </c>
      <c r="C38">
        <f t="shared" si="3"/>
        <v>0.91052224479157595</v>
      </c>
      <c r="M38">
        <f t="shared" si="4"/>
        <v>-1.6009811350108976</v>
      </c>
      <c r="W38">
        <v>170.40627008210197</v>
      </c>
      <c r="X38">
        <v>-0.8262700821019564</v>
      </c>
    </row>
    <row r="39" spans="1:24" x14ac:dyDescent="0.25">
      <c r="A39">
        <v>-1.700712705536489</v>
      </c>
      <c r="B39">
        <f t="shared" si="0"/>
        <v>-9.0351066004405595E-3</v>
      </c>
      <c r="C39">
        <f t="shared" si="3"/>
        <v>0.90459777009429188</v>
      </c>
      <c r="M39">
        <f t="shared" si="4"/>
        <v>-0.81654540630971917</v>
      </c>
      <c r="W39">
        <v>170.15071270553648</v>
      </c>
      <c r="X39">
        <v>-1.700712705536489</v>
      </c>
    </row>
    <row r="40" spans="1:24" x14ac:dyDescent="0.25">
      <c r="A40">
        <v>7.7346568709288022E-2</v>
      </c>
      <c r="B40">
        <f t="shared" si="0"/>
        <v>-9.0351066004405595E-3</v>
      </c>
      <c r="C40">
        <f t="shared" si="3"/>
        <v>3.2035363241414703</v>
      </c>
      <c r="M40">
        <f t="shared" si="4"/>
        <v>-1.0497160959345802</v>
      </c>
      <c r="W40">
        <v>169.5926534312907</v>
      </c>
      <c r="X40">
        <v>7.7346568709288022E-2</v>
      </c>
    </row>
    <row r="41" spans="1:24" x14ac:dyDescent="0.25">
      <c r="A41">
        <v>-1.5257821509765392</v>
      </c>
      <c r="B41">
        <f t="shared" si="0"/>
        <v>-9.0351066004405595E-3</v>
      </c>
      <c r="C41">
        <f t="shared" si="3"/>
        <v>3.8131293903471315</v>
      </c>
      <c r="M41">
        <f t="shared" si="4"/>
        <v>1.5160328645027334</v>
      </c>
      <c r="W41">
        <v>169.30578215097654</v>
      </c>
      <c r="X41">
        <v>-1.5257821509765392</v>
      </c>
    </row>
    <row r="42" spans="1:24" x14ac:dyDescent="0.25">
      <c r="A42">
        <v>5.9965341757754516</v>
      </c>
      <c r="B42">
        <f t="shared" si="0"/>
        <v>-9.0351066004405595E-3</v>
      </c>
      <c r="C42">
        <f t="shared" si="3"/>
        <v>4.0865438894830008</v>
      </c>
      <c r="M42">
        <f t="shared" si="4"/>
        <v>3.3520791405932377</v>
      </c>
      <c r="W42">
        <v>169.04346582422454</v>
      </c>
      <c r="X42">
        <v>5.9965341757754516</v>
      </c>
    </row>
    <row r="43" spans="1:24" x14ac:dyDescent="0.25">
      <c r="A43">
        <v>5.5854853969808005</v>
      </c>
      <c r="B43">
        <f t="shared" si="0"/>
        <v>-9.0351066004405595E-3</v>
      </c>
      <c r="C43">
        <f t="shared" si="3"/>
        <v>4.8843339586637198</v>
      </c>
      <c r="M43">
        <f t="shared" si="4"/>
        <v>2.9185495147033862</v>
      </c>
      <c r="W43">
        <v>170.96451460301921</v>
      </c>
      <c r="X43">
        <v>5.5854853969808005</v>
      </c>
    </row>
    <row r="44" spans="1:24" x14ac:dyDescent="0.25">
      <c r="A44">
        <v>-2.8263710286460935</v>
      </c>
      <c r="B44">
        <f t="shared" si="0"/>
        <v>-9.0351066004405595E-3</v>
      </c>
      <c r="C44">
        <f t="shared" si="3"/>
        <v>4.9401698517765738</v>
      </c>
      <c r="M44">
        <f t="shared" si="4"/>
        <v>-0.55353116063013397</v>
      </c>
      <c r="W44">
        <v>175.51637102864609</v>
      </c>
      <c r="X44">
        <v>-2.8263710286460935</v>
      </c>
    </row>
    <row r="45" spans="1:24" x14ac:dyDescent="0.25">
      <c r="A45">
        <v>-4.4197078502251088</v>
      </c>
      <c r="B45">
        <f t="shared" si="0"/>
        <v>-9.0351066004405595E-3</v>
      </c>
      <c r="C45">
        <f t="shared" si="3"/>
        <v>3.9545808441362773</v>
      </c>
      <c r="M45">
        <f t="shared" si="4"/>
        <v>-3.0843324430325842</v>
      </c>
      <c r="W45">
        <v>173.7997078502251</v>
      </c>
      <c r="X45">
        <v>-4.4197078502251088</v>
      </c>
    </row>
    <row r="46" spans="1:24" x14ac:dyDescent="0.25">
      <c r="A46">
        <v>-2.00691845022655</v>
      </c>
      <c r="B46">
        <f t="shared" si="0"/>
        <v>-9.0351066004405595E-3</v>
      </c>
      <c r="C46">
        <f t="shared" si="3"/>
        <v>0.92168526618101698</v>
      </c>
      <c r="M46">
        <f t="shared" si="4"/>
        <v>-3.1113627995484969</v>
      </c>
      <c r="W46">
        <v>170.00691845022655</v>
      </c>
      <c r="X46">
        <v>-2.00691845022655</v>
      </c>
    </row>
    <row r="47" spans="1:24" x14ac:dyDescent="0.25">
      <c r="A47">
        <v>-2.9074620981938324</v>
      </c>
      <c r="B47">
        <f t="shared" si="0"/>
        <v>-9.0351066004405595E-3</v>
      </c>
      <c r="C47">
        <f t="shared" si="3"/>
        <v>0.90093334653453105</v>
      </c>
      <c r="M47">
        <f t="shared" si="4"/>
        <v>-2.8763317705756037</v>
      </c>
      <c r="W47">
        <v>169.94746209819382</v>
      </c>
      <c r="X47">
        <v>-2.9074620981938324</v>
      </c>
    </row>
    <row r="48" spans="1:24" x14ac:dyDescent="0.25">
      <c r="A48">
        <v>-3.7146147633064288</v>
      </c>
      <c r="B48">
        <f t="shared" si="0"/>
        <v>-9.0351066004405595E-3</v>
      </c>
      <c r="C48">
        <f t="shared" si="3"/>
        <v>0.74325910443980725</v>
      </c>
      <c r="M48">
        <f t="shared" si="4"/>
        <v>-3.2852545954945449</v>
      </c>
      <c r="W48">
        <v>168.71461476330643</v>
      </c>
      <c r="X48">
        <v>-3.7146147633064288</v>
      </c>
    </row>
    <row r="49" spans="1:24" x14ac:dyDescent="0.25">
      <c r="A49">
        <v>-3.233686924983374</v>
      </c>
      <c r="B49">
        <f t="shared" si="0"/>
        <v>-9.0351066004405595E-3</v>
      </c>
      <c r="C49">
        <f t="shared" si="3"/>
        <v>1.8354898226419745</v>
      </c>
      <c r="M49">
        <f t="shared" si="4"/>
        <v>-3.0031813340494673</v>
      </c>
      <c r="W49">
        <v>169.07368692498338</v>
      </c>
      <c r="X49">
        <v>-3.233686924983374</v>
      </c>
    </row>
    <row r="50" spans="1:24" x14ac:dyDescent="0.25">
      <c r="A50">
        <v>-2.0612423138585996</v>
      </c>
      <c r="B50">
        <f t="shared" si="0"/>
        <v>-9.0351066004405595E-3</v>
      </c>
      <c r="C50">
        <f t="shared" si="3"/>
        <v>2.1692001931042268</v>
      </c>
      <c r="M50">
        <f t="shared" si="4"/>
        <v>-1.4658452926527066</v>
      </c>
      <c r="W50">
        <v>168.96124231385861</v>
      </c>
      <c r="X50">
        <v>-2.0612423138585996</v>
      </c>
    </row>
    <row r="51" spans="1:24" x14ac:dyDescent="0.25">
      <c r="A51">
        <v>0.89739336088385357</v>
      </c>
      <c r="B51">
        <f t="shared" si="0"/>
        <v>-9.0351066004405595E-3</v>
      </c>
      <c r="C51">
        <f t="shared" si="3"/>
        <v>1.828486773558236</v>
      </c>
      <c r="M51">
        <f t="shared" si="4"/>
        <v>-0.15380835384346861</v>
      </c>
      <c r="W51">
        <v>168.12260663911616</v>
      </c>
      <c r="X51">
        <v>0.89739336088385357</v>
      </c>
    </row>
    <row r="52" spans="1:24" x14ac:dyDescent="0.25">
      <c r="A52">
        <v>0.70242389144434014</v>
      </c>
      <c r="B52">
        <f t="shared" si="0"/>
        <v>-9.0351066004405595E-3</v>
      </c>
      <c r="C52">
        <f t="shared" si="3"/>
        <v>2.2167485363443848</v>
      </c>
      <c r="M52">
        <f t="shared" si="4"/>
        <v>0.55506715474790747</v>
      </c>
      <c r="W52">
        <v>169.18757610855565</v>
      </c>
      <c r="X52">
        <v>0.70242389144434014</v>
      </c>
    </row>
    <row r="53" spans="1:24" x14ac:dyDescent="0.25">
      <c r="A53">
        <v>6.5384211915528567E-2</v>
      </c>
      <c r="B53">
        <f t="shared" si="0"/>
        <v>-9.0351066004405595E-3</v>
      </c>
      <c r="C53">
        <f t="shared" si="3"/>
        <v>2.5890481998651409</v>
      </c>
      <c r="M53">
        <f t="shared" si="4"/>
        <v>1.6244892670594122</v>
      </c>
      <c r="W53">
        <v>169.23461578808448</v>
      </c>
      <c r="X53">
        <v>6.5384211915528567E-2</v>
      </c>
    </row>
    <row r="54" spans="1:24" x14ac:dyDescent="0.25">
      <c r="A54">
        <v>4.1056596978183677</v>
      </c>
      <c r="B54">
        <f t="shared" si="0"/>
        <v>-9.0351066004405595E-3</v>
      </c>
      <c r="C54">
        <f t="shared" si="3"/>
        <v>2.6777698838670521</v>
      </c>
      <c r="M54">
        <f t="shared" si="4"/>
        <v>0.33561344494718054</v>
      </c>
      <c r="W54">
        <v>169.39434030218163</v>
      </c>
      <c r="X54">
        <v>4.1056596978183677</v>
      </c>
    </row>
    <row r="55" spans="1:24" x14ac:dyDescent="0.25">
      <c r="A55">
        <v>-3.1642035748923547</v>
      </c>
      <c r="B55">
        <f t="shared" si="0"/>
        <v>-9.0351066004405595E-3</v>
      </c>
      <c r="C55">
        <f t="shared" si="3"/>
        <v>3.1734736825164931</v>
      </c>
      <c r="M55">
        <f t="shared" si="4"/>
        <v>-7.6802695236949603E-2</v>
      </c>
      <c r="W55">
        <v>173.49420357489237</v>
      </c>
      <c r="X55">
        <v>-3.1642035748923547</v>
      </c>
    </row>
    <row r="56" spans="1:24" x14ac:dyDescent="0.25">
      <c r="A56">
        <v>-1.1718642086368618</v>
      </c>
      <c r="B56">
        <f t="shared" si="0"/>
        <v>-9.0351066004405595E-3</v>
      </c>
      <c r="C56">
        <f t="shared" si="3"/>
        <v>5.7945399979238168</v>
      </c>
      <c r="M56">
        <f t="shared" si="4"/>
        <v>-0.16572827694333606</v>
      </c>
      <c r="W56">
        <v>170.47186420863687</v>
      </c>
      <c r="X56">
        <v>-1.1718642086368618</v>
      </c>
    </row>
    <row r="57" spans="1:24" x14ac:dyDescent="0.25">
      <c r="A57">
        <v>3.8388829526992083</v>
      </c>
      <c r="B57">
        <f t="shared" si="0"/>
        <v>-9.0351066004405595E-3</v>
      </c>
      <c r="C57">
        <f t="shared" si="3"/>
        <v>6.0590259708114482</v>
      </c>
      <c r="M57">
        <f t="shared" si="4"/>
        <v>4.814149876244822</v>
      </c>
      <c r="W57">
        <v>169.19111704730079</v>
      </c>
      <c r="X57">
        <v>3.8388829526992083</v>
      </c>
    </row>
    <row r="58" spans="1:24" x14ac:dyDescent="0.25">
      <c r="A58">
        <v>11.775430884672119</v>
      </c>
      <c r="B58">
        <f t="shared" si="0"/>
        <v>-9.0351066004405595E-3</v>
      </c>
      <c r="C58">
        <f t="shared" si="3"/>
        <v>4.7447832020702565</v>
      </c>
      <c r="M58">
        <f t="shared" si="4"/>
        <v>7.5322513144862739</v>
      </c>
      <c r="W58">
        <v>171.60456911532788</v>
      </c>
      <c r="X58">
        <v>11.775430884672119</v>
      </c>
    </row>
    <row r="59" spans="1:24" x14ac:dyDescent="0.25">
      <c r="A59">
        <v>6.9824401060874948</v>
      </c>
      <c r="B59">
        <f t="shared" si="0"/>
        <v>-9.0351066004405595E-3</v>
      </c>
      <c r="C59">
        <f t="shared" si="3"/>
        <v>3.975585742113195</v>
      </c>
      <c r="M59">
        <f t="shared" si="4"/>
        <v>7.6159307102594296</v>
      </c>
      <c r="W59">
        <v>174.72755989391251</v>
      </c>
      <c r="X59">
        <v>6.9824401060874948</v>
      </c>
    </row>
    <row r="60" spans="1:24" x14ac:dyDescent="0.25">
      <c r="A60">
        <v>4.0899211400186744</v>
      </c>
      <c r="B60">
        <f t="shared" si="0"/>
        <v>-9.0351066004405595E-3</v>
      </c>
      <c r="C60">
        <f t="shared" si="3"/>
        <v>4.2023376054758037</v>
      </c>
      <c r="M60">
        <f t="shared" si="4"/>
        <v>4.1513911848889125</v>
      </c>
      <c r="W60">
        <v>178.31007885998133</v>
      </c>
      <c r="X60">
        <v>4.0899211400186744</v>
      </c>
    </row>
    <row r="61" spans="1:24" x14ac:dyDescent="0.25">
      <c r="A61">
        <v>1.3818123085605691</v>
      </c>
      <c r="B61">
        <f t="shared" si="0"/>
        <v>-9.0351066004405595E-3</v>
      </c>
      <c r="C61">
        <f t="shared" si="3"/>
        <v>2.7458128427103228</v>
      </c>
      <c r="M61">
        <f t="shared" si="4"/>
        <v>2.5872308360962393</v>
      </c>
      <c r="W61">
        <v>181.35818769143944</v>
      </c>
      <c r="X61">
        <v>1.3818123085605691</v>
      </c>
    </row>
    <row r="62" spans="1:24" x14ac:dyDescent="0.25">
      <c r="A62">
        <v>2.2899590597094743</v>
      </c>
      <c r="B62">
        <f t="shared" si="0"/>
        <v>-9.0351066004405595E-3</v>
      </c>
      <c r="C62">
        <f t="shared" si="3"/>
        <v>1.8800545098931734</v>
      </c>
      <c r="M62">
        <f t="shared" si="4"/>
        <v>1.1686151048178413</v>
      </c>
      <c r="W62">
        <v>182.28004094029052</v>
      </c>
      <c r="X62">
        <v>2.2899590597094743</v>
      </c>
    </row>
    <row r="63" spans="1:24" x14ac:dyDescent="0.25">
      <c r="A63">
        <v>-0.16592605381651993</v>
      </c>
      <c r="B63">
        <f t="shared" si="0"/>
        <v>-9.0351066004405595E-3</v>
      </c>
      <c r="C63">
        <f t="shared" si="3"/>
        <v>1.7095395327799867</v>
      </c>
      <c r="M63">
        <f t="shared" si="4"/>
        <v>2.1449775048763797</v>
      </c>
      <c r="W63">
        <v>183.21592605381653</v>
      </c>
      <c r="X63">
        <v>-0.16592605381651993</v>
      </c>
    </row>
    <row r="64" spans="1:24" x14ac:dyDescent="0.25">
      <c r="A64">
        <v>4.3108995087361848</v>
      </c>
      <c r="B64">
        <f t="shared" si="0"/>
        <v>-9.0351066004405595E-3</v>
      </c>
      <c r="C64">
        <f t="shared" si="3"/>
        <v>1.6475028839501671</v>
      </c>
      <c r="M64">
        <f t="shared" si="4"/>
        <v>2.4414329426506356</v>
      </c>
      <c r="W64">
        <v>181.96910049126382</v>
      </c>
      <c r="X64">
        <v>4.3108995087361848</v>
      </c>
    </row>
    <row r="65" spans="1:24" x14ac:dyDescent="0.25">
      <c r="A65">
        <v>3.1793253730322419</v>
      </c>
      <c r="B65">
        <f t="shared" si="0"/>
        <v>-9.0351066004405595E-3</v>
      </c>
      <c r="C65">
        <f t="shared" si="3"/>
        <v>1.8346089730720745</v>
      </c>
      <c r="M65">
        <f t="shared" si="4"/>
        <v>3.3151833695435662</v>
      </c>
      <c r="W65">
        <v>184.25067462696776</v>
      </c>
      <c r="X65">
        <v>3.1793253730322419</v>
      </c>
    </row>
    <row r="66" spans="1:24" x14ac:dyDescent="0.25">
      <c r="A66">
        <v>2.4553252268622714</v>
      </c>
      <c r="B66">
        <f t="shared" ref="B66:B129" si="5">AVERAGE($A$2:$A$327)</f>
        <v>-9.0351066004405595E-3</v>
      </c>
      <c r="C66">
        <f t="shared" si="3"/>
        <v>1.6471048299699853</v>
      </c>
      <c r="M66">
        <f t="shared" si="4"/>
        <v>2.0893431912763467</v>
      </c>
      <c r="W66">
        <v>187.26467477313773</v>
      </c>
      <c r="X66">
        <v>2.4553252268622714</v>
      </c>
    </row>
    <row r="67" spans="1:24" x14ac:dyDescent="0.25">
      <c r="A67">
        <v>0.63337897393452636</v>
      </c>
      <c r="B67">
        <f t="shared" si="5"/>
        <v>-9.0351066004405595E-3</v>
      </c>
      <c r="C67">
        <f t="shared" si="3"/>
        <v>1.1658037887721722</v>
      </c>
      <c r="M67">
        <f t="shared" ref="M67:M130" si="6">AVERAGE(A66:A68)</f>
        <v>1.1934623817488823</v>
      </c>
      <c r="W67">
        <v>189.20662102606548</v>
      </c>
      <c r="X67">
        <v>0.63337897393452636</v>
      </c>
    </row>
    <row r="68" spans="1:24" x14ac:dyDescent="0.25">
      <c r="A68">
        <v>0.49168294444984895</v>
      </c>
      <c r="B68">
        <f t="shared" si="5"/>
        <v>-9.0351066004405595E-3</v>
      </c>
      <c r="C68">
        <f t="shared" ref="C68:C131" si="7">_xlfn.STDEV.S(A66:A70)</f>
        <v>1.1137506940758855</v>
      </c>
      <c r="M68">
        <f t="shared" si="6"/>
        <v>1.0438508066876768</v>
      </c>
      <c r="W68">
        <v>189.37831705555016</v>
      </c>
      <c r="X68">
        <v>0.49168294444984895</v>
      </c>
    </row>
    <row r="69" spans="1:24" x14ac:dyDescent="0.25">
      <c r="A69">
        <v>2.0064905016786554</v>
      </c>
      <c r="B69">
        <f t="shared" si="5"/>
        <v>-9.0351066004405595E-3</v>
      </c>
      <c r="C69">
        <f t="shared" si="7"/>
        <v>1.0634144867565376</v>
      </c>
      <c r="M69">
        <f t="shared" si="6"/>
        <v>1.8341660407878824</v>
      </c>
      <c r="W69">
        <v>189.03350949832134</v>
      </c>
      <c r="X69">
        <v>2.0064905016786554</v>
      </c>
    </row>
    <row r="70" spans="1:24" x14ac:dyDescent="0.25">
      <c r="A70">
        <v>3.004324676235143</v>
      </c>
      <c r="B70">
        <f t="shared" si="5"/>
        <v>-9.0351066004405595E-3</v>
      </c>
      <c r="C70">
        <f t="shared" si="7"/>
        <v>2.7092059532033215</v>
      </c>
      <c r="M70">
        <f t="shared" si="6"/>
        <v>1.9987331202943039</v>
      </c>
      <c r="W70">
        <v>189.34567532376485</v>
      </c>
      <c r="X70">
        <v>3.004324676235143</v>
      </c>
    </row>
    <row r="71" spans="1:24" x14ac:dyDescent="0.25">
      <c r="A71">
        <v>0.98538418296911345</v>
      </c>
      <c r="B71">
        <f t="shared" si="5"/>
        <v>-9.0351066004405595E-3</v>
      </c>
      <c r="C71">
        <f t="shared" si="7"/>
        <v>2.7357144940897049</v>
      </c>
      <c r="M71">
        <f t="shared" si="6"/>
        <v>-1.5707695619549138E-2</v>
      </c>
      <c r="W71">
        <v>189.91461581703089</v>
      </c>
      <c r="X71">
        <v>0.98538418296911345</v>
      </c>
    </row>
    <row r="72" spans="1:24" x14ac:dyDescent="0.25">
      <c r="A72">
        <v>-4.0368319460629039</v>
      </c>
      <c r="B72">
        <f t="shared" si="5"/>
        <v>-9.0351066004405595E-3</v>
      </c>
      <c r="C72">
        <f t="shared" si="7"/>
        <v>2.8083806456699643</v>
      </c>
      <c r="M72">
        <f t="shared" si="6"/>
        <v>-0.57069458886126279</v>
      </c>
      <c r="W72">
        <v>190.9168319460629</v>
      </c>
      <c r="X72">
        <v>-4.0368319460629039</v>
      </c>
    </row>
    <row r="73" spans="1:24" x14ac:dyDescent="0.25">
      <c r="A73">
        <v>1.3393639965100022</v>
      </c>
      <c r="B73">
        <f t="shared" si="5"/>
        <v>-9.0351066004405595E-3</v>
      </c>
      <c r="C73">
        <f t="shared" si="7"/>
        <v>2.561178732867964</v>
      </c>
      <c r="M73">
        <f t="shared" si="6"/>
        <v>-5.7509070940236974E-2</v>
      </c>
      <c r="W73">
        <v>188.64063600348999</v>
      </c>
      <c r="X73">
        <v>1.3393639965100022</v>
      </c>
    </row>
    <row r="74" spans="1:24" x14ac:dyDescent="0.25">
      <c r="A74">
        <v>2.5249407367321908</v>
      </c>
      <c r="B74">
        <f t="shared" si="5"/>
        <v>-9.0351066004405595E-3</v>
      </c>
      <c r="C74">
        <f t="shared" si="7"/>
        <v>2.5505366845515334</v>
      </c>
      <c r="M74">
        <f t="shared" si="6"/>
        <v>1.7224143312011886</v>
      </c>
      <c r="W74">
        <v>187.46505926326782</v>
      </c>
      <c r="X74">
        <v>2.5249407367321908</v>
      </c>
    </row>
    <row r="75" spans="1:24" x14ac:dyDescent="0.25">
      <c r="A75">
        <v>1.3029382603613726</v>
      </c>
      <c r="B75">
        <f t="shared" si="5"/>
        <v>-9.0351066004405595E-3</v>
      </c>
      <c r="C75">
        <f t="shared" si="7"/>
        <v>0.7608172939418103</v>
      </c>
      <c r="M75">
        <f t="shared" si="6"/>
        <v>1.527183625527736</v>
      </c>
      <c r="W75">
        <v>188.98706173963862</v>
      </c>
      <c r="X75">
        <v>1.3029382603613726</v>
      </c>
    </row>
    <row r="76" spans="1:24" x14ac:dyDescent="0.25">
      <c r="A76">
        <v>0.75367187948964443</v>
      </c>
      <c r="B76">
        <f t="shared" si="5"/>
        <v>-9.0351066004405595E-3</v>
      </c>
      <c r="C76">
        <f t="shared" si="7"/>
        <v>1.3349664067251961</v>
      </c>
      <c r="M76">
        <f t="shared" si="6"/>
        <v>0.87969049587097936</v>
      </c>
      <c r="W76">
        <v>190.53632812051035</v>
      </c>
      <c r="X76">
        <v>0.75367187948964443</v>
      </c>
    </row>
    <row r="77" spans="1:24" x14ac:dyDescent="0.25">
      <c r="A77">
        <v>0.58246134776192093</v>
      </c>
      <c r="B77">
        <f t="shared" si="5"/>
        <v>-9.0351066004405595E-3</v>
      </c>
      <c r="C77">
        <f t="shared" si="7"/>
        <v>1.3224153989411906</v>
      </c>
      <c r="M77">
        <f t="shared" si="6"/>
        <v>1.6934868897273532</v>
      </c>
      <c r="W77">
        <v>191.66753865223808</v>
      </c>
      <c r="X77">
        <v>0.58246134776192093</v>
      </c>
    </row>
    <row r="78" spans="1:24" x14ac:dyDescent="0.25">
      <c r="A78">
        <v>3.7443274419304942</v>
      </c>
      <c r="B78">
        <f t="shared" si="5"/>
        <v>-9.0351066004405595E-3</v>
      </c>
      <c r="C78">
        <f t="shared" si="7"/>
        <v>1.2976686812582718</v>
      </c>
      <c r="M78">
        <f t="shared" si="6"/>
        <v>2.2523906406931076</v>
      </c>
      <c r="W78">
        <v>190.28567255806951</v>
      </c>
      <c r="X78">
        <v>3.7443274419304942</v>
      </c>
    </row>
    <row r="79" spans="1:24" x14ac:dyDescent="0.25">
      <c r="A79">
        <v>2.4303831323869076</v>
      </c>
      <c r="B79">
        <f t="shared" si="5"/>
        <v>-9.0351066004405595E-3</v>
      </c>
      <c r="C79">
        <f t="shared" si="7"/>
        <v>1.4677091692996442</v>
      </c>
      <c r="M79">
        <f t="shared" si="6"/>
        <v>2.657954761447106</v>
      </c>
      <c r="W79">
        <v>191.91961686761309</v>
      </c>
      <c r="X79">
        <v>2.4303831323869076</v>
      </c>
    </row>
    <row r="80" spans="1:24" x14ac:dyDescent="0.25">
      <c r="A80">
        <v>1.7991537100239157</v>
      </c>
      <c r="B80">
        <f t="shared" si="5"/>
        <v>-9.0351066004405595E-3</v>
      </c>
      <c r="C80">
        <f t="shared" si="7"/>
        <v>1.4383898120593728</v>
      </c>
      <c r="M80">
        <f t="shared" si="6"/>
        <v>1.4340339076482469</v>
      </c>
      <c r="W80">
        <v>194.07084628997609</v>
      </c>
      <c r="X80">
        <v>1.7991537100239157</v>
      </c>
    </row>
    <row r="81" spans="1:24" x14ac:dyDescent="0.25">
      <c r="A81">
        <v>7.2564880533917631E-2</v>
      </c>
      <c r="B81">
        <f t="shared" si="5"/>
        <v>-9.0351066004405595E-3</v>
      </c>
      <c r="C81">
        <f t="shared" si="7"/>
        <v>1.7754998221335201</v>
      </c>
      <c r="M81">
        <f t="shared" si="6"/>
        <v>1.7182387353490942</v>
      </c>
      <c r="W81">
        <v>194.40743511946607</v>
      </c>
      <c r="X81">
        <v>7.2564880533917631E-2</v>
      </c>
    </row>
    <row r="82" spans="1:24" x14ac:dyDescent="0.25">
      <c r="A82">
        <v>3.2829976154894496</v>
      </c>
      <c r="B82">
        <f t="shared" si="5"/>
        <v>-9.0351066004405595E-3</v>
      </c>
      <c r="C82">
        <f t="shared" si="7"/>
        <v>6.3226713923324596</v>
      </c>
      <c r="M82">
        <f t="shared" si="6"/>
        <v>0.75996337044821871</v>
      </c>
      <c r="W82">
        <v>193.60700238451054</v>
      </c>
      <c r="X82">
        <v>3.2829976154894496</v>
      </c>
    </row>
    <row r="83" spans="1:24" x14ac:dyDescent="0.25">
      <c r="A83">
        <v>-1.0756723846787111</v>
      </c>
      <c r="B83">
        <f t="shared" si="5"/>
        <v>-9.0351066004405595E-3</v>
      </c>
      <c r="C83">
        <f t="shared" si="7"/>
        <v>8.2682734883041533</v>
      </c>
      <c r="M83">
        <f t="shared" si="6"/>
        <v>5.6230844449316164</v>
      </c>
      <c r="W83">
        <v>194.19567238467872</v>
      </c>
      <c r="X83">
        <v>-1.0756723846787111</v>
      </c>
    </row>
    <row r="84" spans="1:24" x14ac:dyDescent="0.25">
      <c r="A84">
        <v>14.66192810398411</v>
      </c>
      <c r="B84">
        <f t="shared" si="5"/>
        <v>-9.0351066004405595E-3</v>
      </c>
      <c r="C84">
        <f t="shared" si="7"/>
        <v>7.4288463424497859</v>
      </c>
      <c r="M84">
        <f t="shared" si="6"/>
        <v>9.9940518113479868</v>
      </c>
      <c r="W84">
        <v>192.4880718960159</v>
      </c>
      <c r="X84">
        <v>14.66192810398411</v>
      </c>
    </row>
    <row r="85" spans="1:24" x14ac:dyDescent="0.25">
      <c r="A85">
        <v>16.395899714738562</v>
      </c>
      <c r="B85">
        <f t="shared" si="5"/>
        <v>-9.0351066004405595E-3</v>
      </c>
      <c r="C85">
        <f t="shared" si="7"/>
        <v>8.0976379903795195</v>
      </c>
      <c r="M85">
        <f t="shared" si="6"/>
        <v>12.644423879460268</v>
      </c>
      <c r="W85">
        <v>196.67410028526143</v>
      </c>
      <c r="X85">
        <v>16.395899714738562</v>
      </c>
    </row>
    <row r="86" spans="1:24" x14ac:dyDescent="0.25">
      <c r="A86">
        <v>6.8754438196581305</v>
      </c>
      <c r="B86">
        <f t="shared" si="5"/>
        <v>-9.0351066004405595E-3</v>
      </c>
      <c r="C86">
        <f t="shared" si="7"/>
        <v>6.9886118053868884</v>
      </c>
      <c r="M86">
        <f t="shared" si="6"/>
        <v>7.7176425785425709</v>
      </c>
      <c r="W86">
        <v>207.36455618034188</v>
      </c>
      <c r="X86">
        <v>6.8754438196581305</v>
      </c>
    </row>
    <row r="87" spans="1:24" x14ac:dyDescent="0.25">
      <c r="A87">
        <v>-0.11841579876897868</v>
      </c>
      <c r="B87">
        <f t="shared" si="5"/>
        <v>-9.0351066004405595E-3</v>
      </c>
      <c r="C87">
        <f t="shared" si="7"/>
        <v>6.8645742844591515</v>
      </c>
      <c r="M87">
        <f t="shared" si="6"/>
        <v>3.6647193946575385</v>
      </c>
      <c r="W87">
        <v>212.60841579876899</v>
      </c>
      <c r="X87">
        <v>-0.11841579876897868</v>
      </c>
    </row>
    <row r="88" spans="1:24" x14ac:dyDescent="0.25">
      <c r="A88">
        <v>4.2371301630834637</v>
      </c>
      <c r="B88">
        <f t="shared" si="5"/>
        <v>-9.0351066004405595E-3</v>
      </c>
      <c r="C88">
        <f t="shared" si="7"/>
        <v>4.5174267793320269</v>
      </c>
      <c r="M88">
        <f t="shared" si="6"/>
        <v>1.2407901106002157</v>
      </c>
      <c r="W88">
        <v>212.43286983691652</v>
      </c>
      <c r="X88">
        <v>4.2371301630834637</v>
      </c>
    </row>
    <row r="89" spans="1:24" x14ac:dyDescent="0.25">
      <c r="A89">
        <v>-0.39634403251383787</v>
      </c>
      <c r="B89">
        <f t="shared" si="5"/>
        <v>-9.0351066004405595E-3</v>
      </c>
      <c r="C89">
        <f t="shared" si="7"/>
        <v>3.6233454205422517</v>
      </c>
      <c r="M89">
        <f t="shared" si="6"/>
        <v>-0.31737082647019105</v>
      </c>
      <c r="W89">
        <v>214.68634403251383</v>
      </c>
      <c r="X89">
        <v>-0.39634403251383787</v>
      </c>
    </row>
    <row r="90" spans="1:24" x14ac:dyDescent="0.25">
      <c r="A90">
        <v>-4.7928986099801989</v>
      </c>
      <c r="B90">
        <f t="shared" si="5"/>
        <v>-9.0351066004405595E-3</v>
      </c>
      <c r="C90">
        <f t="shared" si="7"/>
        <v>3.5871951546763423</v>
      </c>
      <c r="M90">
        <f t="shared" si="6"/>
        <v>-3.0939732615978905</v>
      </c>
      <c r="W90">
        <v>214.47289860998021</v>
      </c>
      <c r="X90">
        <v>-4.7928986099801989</v>
      </c>
    </row>
    <row r="91" spans="1:24" x14ac:dyDescent="0.25">
      <c r="A91">
        <v>-4.0926771422996353</v>
      </c>
      <c r="B91">
        <f t="shared" si="5"/>
        <v>-9.0351066004405595E-3</v>
      </c>
      <c r="C91">
        <f t="shared" si="7"/>
        <v>2.2785724196884991</v>
      </c>
      <c r="M91">
        <f t="shared" si="6"/>
        <v>-3.3651469482233742</v>
      </c>
      <c r="W91">
        <v>211.58267714229964</v>
      </c>
      <c r="X91">
        <v>-4.0926771422996353</v>
      </c>
    </row>
    <row r="92" spans="1:24" x14ac:dyDescent="0.25">
      <c r="A92">
        <v>-1.2098650923902881</v>
      </c>
      <c r="B92">
        <f t="shared" si="5"/>
        <v>-9.0351066004405595E-3</v>
      </c>
      <c r="C92">
        <f t="shared" si="7"/>
        <v>3.8041270226341277</v>
      </c>
      <c r="M92">
        <f t="shared" si="6"/>
        <v>-1.6597532292928368</v>
      </c>
      <c r="W92">
        <v>209.34986509239027</v>
      </c>
      <c r="X92">
        <v>-1.2098650923902881</v>
      </c>
    </row>
    <row r="93" spans="1:24" x14ac:dyDescent="0.25">
      <c r="A93">
        <v>0.32328254681141289</v>
      </c>
      <c r="B93">
        <f t="shared" si="5"/>
        <v>-9.0351066004405595E-3</v>
      </c>
      <c r="C93">
        <f t="shared" si="7"/>
        <v>3.1906225086570252</v>
      </c>
      <c r="M93">
        <f t="shared" si="6"/>
        <v>1.2609301672885163</v>
      </c>
      <c r="W93">
        <v>208.74671745318858</v>
      </c>
      <c r="X93">
        <v>0.32328254681141289</v>
      </c>
    </row>
    <row r="94" spans="1:24" x14ac:dyDescent="0.25">
      <c r="A94">
        <v>4.6693730474444237</v>
      </c>
      <c r="B94">
        <f t="shared" si="5"/>
        <v>-9.0351066004405595E-3</v>
      </c>
      <c r="C94">
        <f t="shared" si="7"/>
        <v>2.8574850137049492</v>
      </c>
      <c r="M94">
        <f t="shared" si="6"/>
        <v>1.932541105144433</v>
      </c>
      <c r="W94">
        <v>208.58062695255558</v>
      </c>
      <c r="X94">
        <v>4.6693730474444237</v>
      </c>
    </row>
    <row r="95" spans="1:24" x14ac:dyDescent="0.25">
      <c r="A95">
        <v>0.80496772117746218</v>
      </c>
      <c r="B95">
        <f t="shared" si="5"/>
        <v>-9.0351066004405595E-3</v>
      </c>
      <c r="C95">
        <f t="shared" si="7"/>
        <v>3.3085139167977706</v>
      </c>
      <c r="M95">
        <f t="shared" si="6"/>
        <v>0.81747614016326986</v>
      </c>
      <c r="W95">
        <v>213.29503227882253</v>
      </c>
      <c r="X95">
        <v>0.80496772117746218</v>
      </c>
    </row>
    <row r="96" spans="1:24" x14ac:dyDescent="0.25">
      <c r="A96">
        <v>-3.0219123481320764</v>
      </c>
      <c r="B96">
        <f t="shared" si="5"/>
        <v>-9.0351066004405595E-3</v>
      </c>
      <c r="C96">
        <f t="shared" si="7"/>
        <v>3.970773516871565</v>
      </c>
      <c r="M96">
        <f t="shared" si="6"/>
        <v>0.88794170070259304</v>
      </c>
      <c r="W96">
        <v>213.64191234813208</v>
      </c>
      <c r="X96">
        <v>-3.0219123481320764</v>
      </c>
    </row>
    <row r="97" spans="1:24" x14ac:dyDescent="0.25">
      <c r="A97">
        <v>4.8807697290623935</v>
      </c>
      <c r="B97">
        <f t="shared" si="5"/>
        <v>-9.0351066004405595E-3</v>
      </c>
      <c r="C97">
        <f t="shared" si="7"/>
        <v>4.5279007483505502</v>
      </c>
      <c r="M97">
        <f t="shared" si="6"/>
        <v>2.9428989099370519</v>
      </c>
      <c r="W97">
        <v>211.86923027093761</v>
      </c>
      <c r="X97">
        <v>4.8807697290623935</v>
      </c>
    </row>
    <row r="98" spans="1:24" x14ac:dyDescent="0.25">
      <c r="A98">
        <v>6.9698393488808392</v>
      </c>
      <c r="B98">
        <f t="shared" si="5"/>
        <v>-9.0351066004405595E-3</v>
      </c>
      <c r="C98">
        <f t="shared" si="7"/>
        <v>4.433549830590966</v>
      </c>
      <c r="M98">
        <f t="shared" si="6"/>
        <v>6.541432302142236</v>
      </c>
      <c r="W98">
        <v>213.30016065111917</v>
      </c>
      <c r="X98">
        <v>6.9698393488808392</v>
      </c>
    </row>
    <row r="99" spans="1:24" x14ac:dyDescent="0.25">
      <c r="A99">
        <v>7.7736878284834745</v>
      </c>
      <c r="B99">
        <f t="shared" si="5"/>
        <v>-9.0351066004405595E-3</v>
      </c>
      <c r="C99">
        <f t="shared" si="7"/>
        <v>1.1137170871896902</v>
      </c>
      <c r="M99">
        <f t="shared" si="6"/>
        <v>7.1777900648559312</v>
      </c>
      <c r="W99">
        <v>213.77631217151654</v>
      </c>
      <c r="X99">
        <v>7.7736878284834745</v>
      </c>
    </row>
    <row r="100" spans="1:24" x14ac:dyDescent="0.25">
      <c r="A100">
        <v>6.7898430172034807</v>
      </c>
      <c r="B100">
        <f t="shared" si="5"/>
        <v>-9.0351066004405595E-3</v>
      </c>
      <c r="C100">
        <f t="shared" si="7"/>
        <v>1.4835993480991099</v>
      </c>
      <c r="M100">
        <f t="shared" si="6"/>
        <v>6.8041942895250713</v>
      </c>
      <c r="W100">
        <v>219.55015698279652</v>
      </c>
      <c r="X100">
        <v>6.7898430172034807</v>
      </c>
    </row>
    <row r="101" spans="1:24" x14ac:dyDescent="0.25">
      <c r="A101">
        <v>5.8490520228882588</v>
      </c>
      <c r="B101">
        <f t="shared" si="5"/>
        <v>-9.0351066004405595E-3</v>
      </c>
      <c r="C101">
        <f t="shared" si="7"/>
        <v>1.498823720909277</v>
      </c>
      <c r="M101">
        <f t="shared" si="6"/>
        <v>5.5136728697462063</v>
      </c>
      <c r="W101">
        <v>221.97094797711173</v>
      </c>
      <c r="X101">
        <v>5.8490520228882588</v>
      </c>
    </row>
    <row r="102" spans="1:24" x14ac:dyDescent="0.25">
      <c r="A102">
        <v>3.9021235691468803</v>
      </c>
      <c r="B102">
        <f t="shared" si="5"/>
        <v>-9.0351066004405595E-3</v>
      </c>
      <c r="C102">
        <f t="shared" si="7"/>
        <v>4.0365279107936818</v>
      </c>
      <c r="M102">
        <f t="shared" si="6"/>
        <v>4.9397694902669871</v>
      </c>
      <c r="W102">
        <v>224.77787643085313</v>
      </c>
      <c r="X102">
        <v>3.9021235691468803</v>
      </c>
    </row>
    <row r="103" spans="1:24" x14ac:dyDescent="0.25">
      <c r="A103">
        <v>5.0681328787658231</v>
      </c>
      <c r="B103">
        <f t="shared" si="5"/>
        <v>-9.0351066004405595E-3</v>
      </c>
      <c r="C103">
        <f t="shared" si="7"/>
        <v>3.7117370746855469</v>
      </c>
      <c r="M103">
        <f t="shared" si="6"/>
        <v>1.8876130739567714</v>
      </c>
      <c r="W103">
        <v>227.91186712123417</v>
      </c>
      <c r="X103">
        <v>5.0681328787658231</v>
      </c>
    </row>
    <row r="104" spans="1:24" x14ac:dyDescent="0.25">
      <c r="A104">
        <v>-3.3074172260423893</v>
      </c>
      <c r="B104">
        <f t="shared" si="5"/>
        <v>-9.0351066004405595E-3</v>
      </c>
      <c r="C104">
        <f t="shared" si="7"/>
        <v>3.4108595719770314</v>
      </c>
      <c r="M104">
        <f t="shared" si="6"/>
        <v>0.99649205634340399</v>
      </c>
      <c r="W104">
        <v>230.87741722604238</v>
      </c>
      <c r="X104">
        <v>-3.3074172260423893</v>
      </c>
    </row>
    <row r="105" spans="1:24" x14ac:dyDescent="0.25">
      <c r="A105">
        <v>1.2287605163067781</v>
      </c>
      <c r="B105">
        <f t="shared" si="5"/>
        <v>-9.0351066004405595E-3</v>
      </c>
      <c r="C105">
        <f t="shared" si="7"/>
        <v>3.2889868728496396</v>
      </c>
      <c r="M105">
        <f t="shared" si="6"/>
        <v>0.71873723177751003</v>
      </c>
      <c r="W105">
        <v>229.31123948369321</v>
      </c>
      <c r="X105">
        <v>1.2287605163067781</v>
      </c>
    </row>
    <row r="106" spans="1:24" x14ac:dyDescent="0.25">
      <c r="A106">
        <v>4.2348684050681413</v>
      </c>
      <c r="B106">
        <f t="shared" si="5"/>
        <v>-9.0351066004405595E-3</v>
      </c>
      <c r="C106">
        <f t="shared" si="7"/>
        <v>3.6542946317378848</v>
      </c>
      <c r="M106">
        <f t="shared" si="6"/>
        <v>2.6090492025624408</v>
      </c>
      <c r="W106">
        <v>230.16513159493186</v>
      </c>
      <c r="X106">
        <v>4.2348684050681413</v>
      </c>
    </row>
    <row r="107" spans="1:24" x14ac:dyDescent="0.25">
      <c r="A107">
        <v>2.3635186863124034</v>
      </c>
      <c r="B107">
        <f t="shared" si="5"/>
        <v>-9.0351066004405595E-3</v>
      </c>
      <c r="C107">
        <f t="shared" si="7"/>
        <v>5.0503555010367585</v>
      </c>
      <c r="M107">
        <f t="shared" si="6"/>
        <v>0.80624798346072646</v>
      </c>
      <c r="W107">
        <v>232.45648131368759</v>
      </c>
      <c r="X107">
        <v>2.3635186863124034</v>
      </c>
    </row>
    <row r="108" spans="1:24" x14ac:dyDescent="0.25">
      <c r="A108">
        <v>-4.1796431409983654</v>
      </c>
      <c r="B108">
        <f t="shared" si="5"/>
        <v>-9.0351066004405595E-3</v>
      </c>
      <c r="C108">
        <f t="shared" si="7"/>
        <v>5.1882562211891905</v>
      </c>
      <c r="M108">
        <f t="shared" si="6"/>
        <v>-3.2559520504454817</v>
      </c>
      <c r="W108">
        <v>233.05964314099836</v>
      </c>
      <c r="X108">
        <v>-4.1796431409983654</v>
      </c>
    </row>
    <row r="109" spans="1:24" x14ac:dyDescent="0.25">
      <c r="A109">
        <v>-7.9517316966504836</v>
      </c>
      <c r="B109">
        <f t="shared" si="5"/>
        <v>-9.0351066004405595E-3</v>
      </c>
      <c r="C109">
        <f t="shared" si="7"/>
        <v>3.8170308954405128</v>
      </c>
      <c r="M109">
        <f t="shared" si="6"/>
        <v>-5.7468321716280286</v>
      </c>
      <c r="W109">
        <v>232.13173169665049</v>
      </c>
      <c r="X109">
        <v>-7.9517316966504836</v>
      </c>
    </row>
    <row r="110" spans="1:24" x14ac:dyDescent="0.25">
      <c r="A110">
        <v>-5.1091216772352368</v>
      </c>
      <c r="B110">
        <f t="shared" si="5"/>
        <v>-9.0351066004405595E-3</v>
      </c>
      <c r="C110">
        <f t="shared" si="7"/>
        <v>3.1568846098667396</v>
      </c>
      <c r="M110">
        <f t="shared" si="6"/>
        <v>-5.181524196158402</v>
      </c>
      <c r="W110">
        <v>229.41912167723524</v>
      </c>
      <c r="X110">
        <v>-5.1091216772352368</v>
      </c>
    </row>
    <row r="111" spans="1:24" x14ac:dyDescent="0.25">
      <c r="A111">
        <v>-2.4837192145894846</v>
      </c>
      <c r="B111">
        <f t="shared" si="5"/>
        <v>-9.0351066004405595E-3</v>
      </c>
      <c r="C111">
        <f t="shared" si="7"/>
        <v>3.4455744354887199</v>
      </c>
      <c r="M111">
        <f t="shared" si="6"/>
        <v>-2.343063742802542</v>
      </c>
      <c r="W111">
        <v>226.44371921458949</v>
      </c>
      <c r="X111">
        <v>-2.4837192145894846</v>
      </c>
    </row>
    <row r="112" spans="1:24" x14ac:dyDescent="0.25">
      <c r="A112">
        <v>0.56364966341709533</v>
      </c>
      <c r="B112">
        <f t="shared" si="5"/>
        <v>-9.0351066004405595E-3</v>
      </c>
      <c r="C112">
        <f t="shared" si="7"/>
        <v>3.2657678578401037</v>
      </c>
      <c r="M112">
        <f t="shared" si="6"/>
        <v>-2.9276119435370731</v>
      </c>
      <c r="W112">
        <v>224.4463503365829</v>
      </c>
      <c r="X112">
        <v>0.56364966341709533</v>
      </c>
    </row>
    <row r="113" spans="1:24" x14ac:dyDescent="0.25">
      <c r="A113">
        <v>-6.86276627943883</v>
      </c>
      <c r="B113">
        <f t="shared" si="5"/>
        <v>-9.0351066004405595E-3</v>
      </c>
      <c r="C113">
        <f t="shared" si="7"/>
        <v>3.6013473298586263</v>
      </c>
      <c r="M113">
        <f t="shared" si="6"/>
        <v>-4.5057193682662371</v>
      </c>
      <c r="W113">
        <v>225.40276627943882</v>
      </c>
      <c r="X113">
        <v>-6.86276627943883</v>
      </c>
    </row>
    <row r="114" spans="1:24" x14ac:dyDescent="0.25">
      <c r="A114">
        <v>-7.2180414887769757</v>
      </c>
      <c r="B114">
        <f t="shared" si="5"/>
        <v>-9.0351066004405595E-3</v>
      </c>
      <c r="C114">
        <f t="shared" si="7"/>
        <v>4.0006622565388037</v>
      </c>
      <c r="M114">
        <f t="shared" si="6"/>
        <v>-4.8366785995288906</v>
      </c>
      <c r="W114">
        <v>224.70804148877698</v>
      </c>
      <c r="X114">
        <v>-7.2180414887769757</v>
      </c>
    </row>
    <row r="115" spans="1:24" x14ac:dyDescent="0.25">
      <c r="A115">
        <v>-0.4292280303708651</v>
      </c>
      <c r="B115">
        <f t="shared" si="5"/>
        <v>-9.0351066004405595E-3</v>
      </c>
      <c r="C115">
        <f t="shared" si="7"/>
        <v>3.9908075888645587</v>
      </c>
      <c r="M115">
        <f t="shared" si="6"/>
        <v>-2.370321271483609</v>
      </c>
      <c r="W115">
        <v>218.38922803037087</v>
      </c>
      <c r="X115">
        <v>-0.4292280303708651</v>
      </c>
    </row>
    <row r="116" spans="1:24" x14ac:dyDescent="0.25">
      <c r="A116">
        <v>0.53630570469701411</v>
      </c>
      <c r="B116">
        <f t="shared" si="5"/>
        <v>-9.0351066004405595E-3</v>
      </c>
      <c r="C116">
        <f t="shared" si="7"/>
        <v>3.5587832614940629</v>
      </c>
      <c r="M116">
        <f t="shared" si="6"/>
        <v>0.20730176875261463</v>
      </c>
      <c r="W116">
        <v>217.70369429530299</v>
      </c>
      <c r="X116">
        <v>0.53630570469701411</v>
      </c>
    </row>
    <row r="117" spans="1:24" x14ac:dyDescent="0.25">
      <c r="A117">
        <v>0.5148276319316949</v>
      </c>
      <c r="B117">
        <f t="shared" si="5"/>
        <v>-9.0351066004405595E-3</v>
      </c>
      <c r="C117">
        <f t="shared" si="7"/>
        <v>2.5064668885967549</v>
      </c>
      <c r="M117">
        <f t="shared" si="6"/>
        <v>0.89994037329017829</v>
      </c>
      <c r="W117">
        <v>218.28517236806832</v>
      </c>
      <c r="X117">
        <v>0.5148276319316949</v>
      </c>
    </row>
    <row r="118" spans="1:24" x14ac:dyDescent="0.25">
      <c r="A118">
        <v>1.6486877832418259</v>
      </c>
      <c r="B118">
        <f t="shared" si="5"/>
        <v>-9.0351066004405595E-3</v>
      </c>
      <c r="C118">
        <f t="shared" si="7"/>
        <v>2.5223509449337724</v>
      </c>
      <c r="M118">
        <f t="shared" si="6"/>
        <v>-0.87548739106208961</v>
      </c>
      <c r="W118">
        <v>220.43131221675819</v>
      </c>
      <c r="X118">
        <v>1.6486877832418259</v>
      </c>
    </row>
    <row r="119" spans="1:24" x14ac:dyDescent="0.25">
      <c r="A119">
        <v>-4.7899775883597897</v>
      </c>
      <c r="B119">
        <f t="shared" si="5"/>
        <v>-9.0351066004405595E-3</v>
      </c>
      <c r="C119">
        <f t="shared" si="7"/>
        <v>5.1220744024916858</v>
      </c>
      <c r="M119">
        <f t="shared" si="6"/>
        <v>-1.0083347171454402</v>
      </c>
      <c r="W119">
        <v>223.1499775883598</v>
      </c>
      <c r="X119">
        <v>-4.7899775883597897</v>
      </c>
    </row>
    <row r="120" spans="1:24" x14ac:dyDescent="0.25">
      <c r="A120">
        <v>0.11628565368164345</v>
      </c>
      <c r="B120">
        <f t="shared" si="5"/>
        <v>-9.0351066004405595E-3</v>
      </c>
      <c r="C120">
        <f t="shared" si="7"/>
        <v>5.1955225085428474</v>
      </c>
      <c r="M120">
        <f t="shared" si="6"/>
        <v>-5.1124155075282642</v>
      </c>
      <c r="W120">
        <v>219.74371434631837</v>
      </c>
      <c r="X120">
        <v>0.11628565368164345</v>
      </c>
    </row>
    <row r="121" spans="1:24" x14ac:dyDescent="0.25">
      <c r="A121">
        <v>-10.663554587906646</v>
      </c>
      <c r="B121">
        <f t="shared" si="5"/>
        <v>-9.0351066004405595E-3</v>
      </c>
      <c r="C121">
        <f t="shared" si="7"/>
        <v>5.096129855544957</v>
      </c>
      <c r="M121">
        <f t="shared" si="6"/>
        <v>-6.1204349086560699</v>
      </c>
      <c r="W121">
        <v>219.93355458790666</v>
      </c>
      <c r="X121">
        <v>-10.663554587906646</v>
      </c>
    </row>
    <row r="122" spans="1:24" x14ac:dyDescent="0.25">
      <c r="A122">
        <v>-7.8140357917432084</v>
      </c>
      <c r="B122">
        <f t="shared" si="5"/>
        <v>-9.0351066004405595E-3</v>
      </c>
      <c r="C122">
        <f t="shared" si="7"/>
        <v>6.2507886502685084</v>
      </c>
      <c r="M122">
        <f t="shared" si="6"/>
        <v>-5.7270422332615665</v>
      </c>
      <c r="W122">
        <v>215.0440357917432</v>
      </c>
      <c r="X122">
        <v>-7.8140357917432084</v>
      </c>
    </row>
    <row r="123" spans="1:24" x14ac:dyDescent="0.25">
      <c r="A123">
        <v>1.2964636798651554</v>
      </c>
      <c r="B123">
        <f t="shared" si="5"/>
        <v>-9.0351066004405595E-3</v>
      </c>
      <c r="C123">
        <f t="shared" si="7"/>
        <v>7.0534231733382562</v>
      </c>
      <c r="M123">
        <f t="shared" si="6"/>
        <v>-0.89102799307358771</v>
      </c>
      <c r="W123">
        <v>208.52353632013484</v>
      </c>
      <c r="X123">
        <v>1.2964636798651554</v>
      </c>
    </row>
    <row r="124" spans="1:24" x14ac:dyDescent="0.25">
      <c r="A124">
        <v>3.8444881326572897</v>
      </c>
      <c r="B124">
        <f t="shared" si="5"/>
        <v>-9.0351066004405595E-3</v>
      </c>
      <c r="C124">
        <f t="shared" si="7"/>
        <v>5.0916768069712894</v>
      </c>
      <c r="M124">
        <f t="shared" si="6"/>
        <v>3.2958298739483021</v>
      </c>
      <c r="W124">
        <v>209.46551186734271</v>
      </c>
      <c r="X124">
        <v>3.8444881326572897</v>
      </c>
    </row>
    <row r="125" spans="1:24" x14ac:dyDescent="0.25">
      <c r="A125">
        <v>4.7465378093224615</v>
      </c>
      <c r="B125">
        <f t="shared" si="5"/>
        <v>-9.0351066004405595E-3</v>
      </c>
      <c r="C125">
        <f t="shared" si="7"/>
        <v>1.5587788442011852</v>
      </c>
      <c r="M125">
        <f t="shared" si="6"/>
        <v>3.8466251469437225</v>
      </c>
      <c r="W125">
        <v>211.49346219067755</v>
      </c>
      <c r="X125">
        <v>4.7465378093224615</v>
      </c>
    </row>
    <row r="126" spans="1:24" x14ac:dyDescent="0.25">
      <c r="A126">
        <v>2.9488494988514162</v>
      </c>
      <c r="B126">
        <f t="shared" si="5"/>
        <v>-9.0351066004405595E-3</v>
      </c>
      <c r="C126">
        <f t="shared" si="7"/>
        <v>2.0245662859766695</v>
      </c>
      <c r="M126">
        <f t="shared" si="6"/>
        <v>4.3041753767687778</v>
      </c>
      <c r="W126">
        <v>214.58115050114858</v>
      </c>
      <c r="X126">
        <v>2.9488494988514162</v>
      </c>
    </row>
    <row r="127" spans="1:24" x14ac:dyDescent="0.25">
      <c r="A127">
        <v>5.2171388221324548</v>
      </c>
      <c r="B127">
        <f t="shared" si="5"/>
        <v>-9.0351066004405595E-3</v>
      </c>
      <c r="C127">
        <f t="shared" si="7"/>
        <v>2.0406487157982793</v>
      </c>
      <c r="M127">
        <f t="shared" si="6"/>
        <v>2.7556708491810298</v>
      </c>
      <c r="W127">
        <v>216.05286117786756</v>
      </c>
      <c r="X127">
        <v>5.2171388221324548</v>
      </c>
    </row>
    <row r="128" spans="1:24" x14ac:dyDescent="0.25">
      <c r="A128">
        <v>0.10102422655921828</v>
      </c>
      <c r="B128">
        <f t="shared" si="5"/>
        <v>-9.0351066004405595E-3</v>
      </c>
      <c r="C128">
        <f t="shared" si="7"/>
        <v>1.9247416230362153</v>
      </c>
      <c r="M128">
        <f t="shared" si="6"/>
        <v>2.5830601902545425</v>
      </c>
      <c r="W128">
        <v>221.61897577344078</v>
      </c>
      <c r="X128">
        <v>0.10102422655921828</v>
      </c>
    </row>
    <row r="129" spans="1:24" x14ac:dyDescent="0.25">
      <c r="A129">
        <v>2.4310175220719543</v>
      </c>
      <c r="B129">
        <f t="shared" si="5"/>
        <v>-9.0351066004405595E-3</v>
      </c>
      <c r="C129">
        <f t="shared" si="7"/>
        <v>2.3381656936626882</v>
      </c>
      <c r="M129">
        <f t="shared" si="6"/>
        <v>1.2646749528874466</v>
      </c>
      <c r="W129">
        <v>222.28898247792804</v>
      </c>
      <c r="X129">
        <v>2.4310175220719543</v>
      </c>
    </row>
    <row r="130" spans="1:24" x14ac:dyDescent="0.25">
      <c r="A130">
        <v>1.2619831100311671</v>
      </c>
      <c r="B130">
        <f t="shared" ref="B130:B193" si="8">AVERAGE($A$2:$A$327)</f>
        <v>-9.0351066004405595E-3</v>
      </c>
      <c r="C130">
        <f t="shared" si="7"/>
        <v>1.5912188200229775</v>
      </c>
      <c r="M130">
        <f t="shared" si="6"/>
        <v>0.96559505101105481</v>
      </c>
      <c r="W130">
        <v>224.78801688996884</v>
      </c>
      <c r="X130">
        <v>1.2619831100311671</v>
      </c>
    </row>
    <row r="131" spans="1:24" x14ac:dyDescent="0.25">
      <c r="A131">
        <v>-0.79621547906995715</v>
      </c>
      <c r="B131">
        <f t="shared" si="8"/>
        <v>-9.0351066004405595E-3</v>
      </c>
      <c r="C131">
        <f t="shared" si="7"/>
        <v>1.6696799333936179</v>
      </c>
      <c r="M131">
        <f t="shared" ref="M131:M194" si="9">AVERAGE(A130:A132)</f>
        <v>-0.36123202941042604</v>
      </c>
      <c r="W131">
        <v>226.68621547906994</v>
      </c>
      <c r="X131">
        <v>-0.79621547906995715</v>
      </c>
    </row>
    <row r="132" spans="1:24" x14ac:dyDescent="0.25">
      <c r="A132">
        <v>-1.549463719192488</v>
      </c>
      <c r="B132">
        <f t="shared" si="8"/>
        <v>-9.0351066004405595E-3</v>
      </c>
      <c r="C132">
        <f t="shared" ref="C132:C195" si="10">_xlfn.STDEV.S(A130:A134)</f>
        <v>1.1622002193804786</v>
      </c>
      <c r="M132">
        <f t="shared" si="9"/>
        <v>-1.0547386653523272</v>
      </c>
      <c r="W132">
        <v>228.05946371919248</v>
      </c>
      <c r="X132">
        <v>-1.549463719192488</v>
      </c>
    </row>
    <row r="133" spans="1:24" x14ac:dyDescent="0.25">
      <c r="A133">
        <v>-0.81853679779453614</v>
      </c>
      <c r="B133">
        <f t="shared" si="8"/>
        <v>-9.0351066004405595E-3</v>
      </c>
      <c r="C133">
        <f t="shared" si="10"/>
        <v>1.7633509131910257</v>
      </c>
      <c r="M133">
        <f t="shared" si="9"/>
        <v>-1.3224006256962089</v>
      </c>
      <c r="W133">
        <v>227.21853679779454</v>
      </c>
      <c r="X133">
        <v>-0.81853679779453614</v>
      </c>
    </row>
    <row r="134" spans="1:24" x14ac:dyDescent="0.25">
      <c r="A134">
        <v>-1.5992013601016026</v>
      </c>
      <c r="B134">
        <f t="shared" si="8"/>
        <v>-9.0351066004405595E-3</v>
      </c>
      <c r="C134">
        <f t="shared" si="10"/>
        <v>2.0438794067737471</v>
      </c>
      <c r="M134">
        <f t="shared" si="9"/>
        <v>7.9923467994944986E-2</v>
      </c>
      <c r="W134">
        <v>226.1292013601016</v>
      </c>
      <c r="X134">
        <v>-1.5992013601016026</v>
      </c>
    </row>
    <row r="135" spans="1:24" x14ac:dyDescent="0.25">
      <c r="A135">
        <v>2.6575085618809737</v>
      </c>
      <c r="B135">
        <f t="shared" si="8"/>
        <v>-9.0351066004405595E-3</v>
      </c>
      <c r="C135">
        <f t="shared" si="10"/>
        <v>1.8420587549007035</v>
      </c>
      <c r="M135">
        <f t="shared" si="9"/>
        <v>1.0296127618707469</v>
      </c>
      <c r="W135">
        <v>224.18249143811903</v>
      </c>
      <c r="X135">
        <v>2.6575085618809737</v>
      </c>
    </row>
    <row r="136" spans="1:24" x14ac:dyDescent="0.25">
      <c r="A136">
        <v>2.0305310838328694</v>
      </c>
      <c r="B136">
        <f t="shared" si="8"/>
        <v>-9.0351066004405595E-3</v>
      </c>
      <c r="C136">
        <f t="shared" si="10"/>
        <v>1.8590886349077969</v>
      </c>
      <c r="M136">
        <f t="shared" si="9"/>
        <v>2.0014361039620403</v>
      </c>
      <c r="W136">
        <v>225.14946891616714</v>
      </c>
      <c r="X136">
        <v>2.0305310838328694</v>
      </c>
    </row>
    <row r="137" spans="1:24" x14ac:dyDescent="0.25">
      <c r="A137">
        <v>1.3162686661722773</v>
      </c>
      <c r="B137">
        <f t="shared" si="8"/>
        <v>-9.0351066004405595E-3</v>
      </c>
      <c r="C137">
        <f t="shared" si="10"/>
        <v>1.6503030376367998</v>
      </c>
      <c r="M137">
        <f t="shared" si="9"/>
        <v>0.81595595863549875</v>
      </c>
      <c r="W137">
        <v>226.71373133382772</v>
      </c>
      <c r="X137">
        <v>1.3162686661722773</v>
      </c>
    </row>
    <row r="138" spans="1:24" x14ac:dyDescent="0.25">
      <c r="A138">
        <v>-0.8989318740986505</v>
      </c>
      <c r="B138">
        <f t="shared" si="8"/>
        <v>-9.0351066004405595E-3</v>
      </c>
      <c r="C138">
        <f t="shared" si="10"/>
        <v>1.5735432348860321</v>
      </c>
      <c r="M138">
        <f t="shared" si="9"/>
        <v>1.279885367668631</v>
      </c>
      <c r="W138">
        <v>227.38893187409866</v>
      </c>
      <c r="X138">
        <v>-0.8989318740986505</v>
      </c>
    </row>
    <row r="139" spans="1:24" x14ac:dyDescent="0.25">
      <c r="A139">
        <v>3.4223193109322665</v>
      </c>
      <c r="B139">
        <f t="shared" si="8"/>
        <v>-9.0351066004405595E-3</v>
      </c>
      <c r="C139">
        <f t="shared" si="10"/>
        <v>3.658658977524313</v>
      </c>
      <c r="M139">
        <f t="shared" si="9"/>
        <v>1.1894016754235774</v>
      </c>
      <c r="W139">
        <v>226.36768068906773</v>
      </c>
      <c r="X139">
        <v>3.4223193109322665</v>
      </c>
    </row>
    <row r="140" spans="1:24" x14ac:dyDescent="0.25">
      <c r="A140">
        <v>1.0448175894371161</v>
      </c>
      <c r="B140">
        <f t="shared" si="8"/>
        <v>-9.0351066004405595E-3</v>
      </c>
      <c r="C140">
        <f t="shared" si="10"/>
        <v>3.7525919410901687</v>
      </c>
      <c r="M140">
        <f t="shared" si="9"/>
        <v>-0.58055878763064095</v>
      </c>
      <c r="W140">
        <v>227.95518241056288</v>
      </c>
      <c r="X140">
        <v>1.0448175894371161</v>
      </c>
    </row>
    <row r="141" spans="1:24" x14ac:dyDescent="0.25">
      <c r="A141">
        <v>-6.2088132632613053</v>
      </c>
      <c r="B141">
        <f t="shared" si="8"/>
        <v>-9.0351066004405595E-3</v>
      </c>
      <c r="C141">
        <f t="shared" si="10"/>
        <v>3.8018572019634367</v>
      </c>
      <c r="M141">
        <f t="shared" si="9"/>
        <v>-2.8473530638696616</v>
      </c>
      <c r="W141">
        <v>228.97881326326132</v>
      </c>
      <c r="X141">
        <v>-6.2088132632613053</v>
      </c>
    </row>
    <row r="142" spans="1:24" x14ac:dyDescent="0.25">
      <c r="A142">
        <v>-3.3780635177847955</v>
      </c>
      <c r="B142">
        <f t="shared" si="8"/>
        <v>-9.0351066004405595E-3</v>
      </c>
      <c r="C142">
        <f t="shared" si="10"/>
        <v>2.9433737964552757</v>
      </c>
      <c r="M142">
        <f t="shared" si="9"/>
        <v>-3.1501567911762245</v>
      </c>
      <c r="W142">
        <v>224.22806351778479</v>
      </c>
      <c r="X142">
        <v>-3.3780635177847955</v>
      </c>
    </row>
    <row r="143" spans="1:24" x14ac:dyDescent="0.25">
      <c r="A143">
        <v>0.13640640751742694</v>
      </c>
      <c r="B143">
        <f t="shared" si="8"/>
        <v>-9.0351066004405595E-3</v>
      </c>
      <c r="C143">
        <f t="shared" si="10"/>
        <v>2.7062545761646151</v>
      </c>
      <c r="M143">
        <f t="shared" si="9"/>
        <v>-1.3649202943587966</v>
      </c>
      <c r="W143">
        <v>222.24359359248257</v>
      </c>
      <c r="X143">
        <v>0.13640640751742694</v>
      </c>
    </row>
    <row r="144" spans="1:24" x14ac:dyDescent="0.25">
      <c r="A144">
        <v>-0.85310377280902117</v>
      </c>
      <c r="B144">
        <f t="shared" si="8"/>
        <v>-9.0351066004405595E-3</v>
      </c>
      <c r="C144">
        <f t="shared" si="10"/>
        <v>2.3368429175085836</v>
      </c>
      <c r="M144">
        <f t="shared" si="9"/>
        <v>-0.25350741488651352</v>
      </c>
      <c r="W144">
        <v>221.67310377280901</v>
      </c>
      <c r="X144">
        <v>-0.85310377280902117</v>
      </c>
    </row>
    <row r="145" spans="1:24" x14ac:dyDescent="0.25">
      <c r="A145">
        <v>-4.3824879367946323E-2</v>
      </c>
      <c r="B145">
        <f t="shared" si="8"/>
        <v>-9.0351066004405595E-3</v>
      </c>
      <c r="C145">
        <f t="shared" si="10"/>
        <v>2.2648714734503534</v>
      </c>
      <c r="M145">
        <f t="shared" si="9"/>
        <v>0.7488650771803691</v>
      </c>
      <c r="W145">
        <v>220.95382487936794</v>
      </c>
      <c r="X145">
        <v>-4.3824879367946323E-2</v>
      </c>
    </row>
    <row r="146" spans="1:24" x14ac:dyDescent="0.25">
      <c r="A146">
        <v>3.1435238837180748</v>
      </c>
      <c r="B146">
        <f t="shared" si="8"/>
        <v>-9.0351066004405595E-3</v>
      </c>
      <c r="C146">
        <f t="shared" si="10"/>
        <v>2.2408695918209713</v>
      </c>
      <c r="M146">
        <f t="shared" si="9"/>
        <v>2.485045056599072</v>
      </c>
      <c r="W146">
        <v>216.96647611628194</v>
      </c>
      <c r="X146">
        <v>3.1435238837180748</v>
      </c>
    </row>
    <row r="147" spans="1:24" x14ac:dyDescent="0.25">
      <c r="A147">
        <v>4.3554361654470881</v>
      </c>
      <c r="B147">
        <f t="shared" si="8"/>
        <v>-9.0351066004405595E-3</v>
      </c>
      <c r="C147">
        <f t="shared" si="10"/>
        <v>2.0368974555701089</v>
      </c>
      <c r="M147">
        <f t="shared" si="9"/>
        <v>3.4910043612135362</v>
      </c>
      <c r="W147">
        <v>218.30456383455291</v>
      </c>
      <c r="X147">
        <v>4.3554361654470881</v>
      </c>
    </row>
    <row r="148" spans="1:24" x14ac:dyDescent="0.25">
      <c r="A148">
        <v>2.9740530344754461</v>
      </c>
      <c r="B148">
        <f t="shared" si="8"/>
        <v>-9.0351066004405595E-3</v>
      </c>
      <c r="C148">
        <f t="shared" si="10"/>
        <v>4.2338810800828055</v>
      </c>
      <c r="M148">
        <f t="shared" si="9"/>
        <v>2.3926216076144633</v>
      </c>
      <c r="W148">
        <v>219.79594696552456</v>
      </c>
      <c r="X148">
        <v>2.9740530344754461</v>
      </c>
    </row>
    <row r="149" spans="1:24" x14ac:dyDescent="0.25">
      <c r="A149">
        <v>-0.15162437707914478</v>
      </c>
      <c r="B149">
        <f t="shared" si="8"/>
        <v>-9.0351066004405595E-3</v>
      </c>
      <c r="C149">
        <f t="shared" si="10"/>
        <v>4.348382320625614</v>
      </c>
      <c r="M149">
        <f t="shared" si="9"/>
        <v>-1.1006120110508373</v>
      </c>
      <c r="W149">
        <v>222.65162437707914</v>
      </c>
      <c r="X149">
        <v>-0.15162437707914478</v>
      </c>
    </row>
    <row r="150" spans="1:24" x14ac:dyDescent="0.25">
      <c r="A150">
        <v>-6.124264690548813</v>
      </c>
      <c r="B150">
        <f t="shared" si="8"/>
        <v>-9.0351066004405595E-3</v>
      </c>
      <c r="C150">
        <f t="shared" si="10"/>
        <v>3.992184760819943</v>
      </c>
      <c r="M150">
        <f t="shared" si="9"/>
        <v>-3.215613584879653</v>
      </c>
      <c r="W150">
        <v>222.44426469054881</v>
      </c>
      <c r="X150">
        <v>-6.124264690548813</v>
      </c>
    </row>
    <row r="151" spans="1:24" x14ac:dyDescent="0.25">
      <c r="A151">
        <v>-3.3709516870110008</v>
      </c>
      <c r="B151">
        <f t="shared" si="8"/>
        <v>-9.0351066004405595E-3</v>
      </c>
      <c r="C151">
        <f t="shared" si="10"/>
        <v>6.0865965318053208</v>
      </c>
      <c r="M151">
        <f t="shared" si="9"/>
        <v>-2.1780633683142789</v>
      </c>
      <c r="W151">
        <v>220.16095168701099</v>
      </c>
      <c r="X151">
        <v>-3.3709516870110008</v>
      </c>
    </row>
    <row r="152" spans="1:24" x14ac:dyDescent="0.25">
      <c r="A152">
        <v>2.9610262726169765</v>
      </c>
      <c r="B152">
        <f t="shared" si="8"/>
        <v>-9.0351066004405595E-3</v>
      </c>
      <c r="C152">
        <f t="shared" si="10"/>
        <v>6.1136746544850498</v>
      </c>
      <c r="M152">
        <f t="shared" si="9"/>
        <v>3.0645506389628658</v>
      </c>
      <c r="W152">
        <v>217.72897372738302</v>
      </c>
      <c r="X152">
        <v>2.9610262726169765</v>
      </c>
    </row>
    <row r="153" spans="1:24" x14ac:dyDescent="0.25">
      <c r="A153">
        <v>9.6035773312826223</v>
      </c>
      <c r="B153">
        <f t="shared" si="8"/>
        <v>-9.0351066004405595E-3</v>
      </c>
      <c r="C153">
        <f t="shared" si="10"/>
        <v>5.0918242987758786</v>
      </c>
      <c r="M153">
        <f t="shared" si="9"/>
        <v>3.9173262723619664</v>
      </c>
      <c r="W153">
        <v>219.26642266871738</v>
      </c>
      <c r="X153">
        <v>9.6035773312826223</v>
      </c>
    </row>
    <row r="154" spans="1:24" x14ac:dyDescent="0.25">
      <c r="A154">
        <v>-0.81262478681369998</v>
      </c>
      <c r="B154">
        <f t="shared" si="8"/>
        <v>-9.0351066004405595E-3</v>
      </c>
      <c r="C154">
        <f t="shared" si="10"/>
        <v>4.4470362911449888</v>
      </c>
      <c r="M154">
        <f t="shared" si="9"/>
        <v>2.5584915176208463</v>
      </c>
      <c r="W154">
        <v>229.01262478681369</v>
      </c>
      <c r="X154">
        <v>-0.81262478681369998</v>
      </c>
    </row>
    <row r="155" spans="1:24" x14ac:dyDescent="0.25">
      <c r="A155">
        <v>-1.1154779916063831</v>
      </c>
      <c r="B155">
        <f t="shared" si="8"/>
        <v>-9.0351066004405595E-3</v>
      </c>
      <c r="C155">
        <f t="shared" si="10"/>
        <v>4.8988424617581598</v>
      </c>
      <c r="M155">
        <f t="shared" si="9"/>
        <v>-0.54577804194578527</v>
      </c>
      <c r="W155">
        <v>227.58547799160638</v>
      </c>
      <c r="X155">
        <v>-1.1154779916063831</v>
      </c>
    </row>
    <row r="156" spans="1:24" x14ac:dyDescent="0.25">
      <c r="A156">
        <v>0.29076865258272733</v>
      </c>
      <c r="B156">
        <f t="shared" si="8"/>
        <v>-9.0351066004405595E-3</v>
      </c>
      <c r="C156">
        <f t="shared" si="10"/>
        <v>1.2108248453479491</v>
      </c>
      <c r="M156">
        <f t="shared" si="9"/>
        <v>-1.1763855344064968</v>
      </c>
      <c r="W156">
        <v>227.07923134741728</v>
      </c>
      <c r="X156">
        <v>0.29076865258272733</v>
      </c>
    </row>
    <row r="157" spans="1:24" x14ac:dyDescent="0.25">
      <c r="A157">
        <v>-2.704447264195835</v>
      </c>
      <c r="B157">
        <f t="shared" si="8"/>
        <v>-9.0351066004405595E-3</v>
      </c>
      <c r="C157">
        <f t="shared" si="10"/>
        <v>1.2784532112853224</v>
      </c>
      <c r="M157">
        <f t="shared" si="9"/>
        <v>-0.74573987709103073</v>
      </c>
      <c r="W157">
        <v>229.07444726419584</v>
      </c>
      <c r="X157">
        <v>-2.704447264195835</v>
      </c>
    </row>
    <row r="158" spans="1:24" x14ac:dyDescent="0.25">
      <c r="A158">
        <v>0.17645898034001561</v>
      </c>
      <c r="B158">
        <f t="shared" si="8"/>
        <v>-9.0351066004405595E-3</v>
      </c>
      <c r="C158">
        <f t="shared" si="10"/>
        <v>2.8679961167510322</v>
      </c>
      <c r="M158">
        <f t="shared" si="9"/>
        <v>-0.81611636040436031</v>
      </c>
      <c r="W158">
        <v>227.34354101965999</v>
      </c>
      <c r="X158">
        <v>0.17645898034001561</v>
      </c>
    </row>
    <row r="159" spans="1:24" x14ac:dyDescent="0.25">
      <c r="A159">
        <v>7.9639202642738383E-2</v>
      </c>
      <c r="B159">
        <f t="shared" si="8"/>
        <v>-9.0351066004405595E-3</v>
      </c>
      <c r="C159">
        <f t="shared" si="10"/>
        <v>3.367449340717021</v>
      </c>
      <c r="M159">
        <f t="shared" si="9"/>
        <v>1.8287209778824358</v>
      </c>
      <c r="W159">
        <v>227.71036079735725</v>
      </c>
      <c r="X159">
        <v>7.9639202642738383E-2</v>
      </c>
    </row>
    <row r="160" spans="1:24" x14ac:dyDescent="0.25">
      <c r="A160">
        <v>5.2300647506645532</v>
      </c>
      <c r="B160">
        <f t="shared" si="8"/>
        <v>-9.0351066004405595E-3</v>
      </c>
      <c r="C160">
        <f t="shared" si="10"/>
        <v>3.4951947888469155</v>
      </c>
      <c r="M160">
        <f t="shared" si="9"/>
        <v>0.67945208944328783</v>
      </c>
      <c r="W160">
        <v>227.76993524933545</v>
      </c>
      <c r="X160">
        <v>5.2300647506645532</v>
      </c>
    </row>
    <row r="161" spans="1:24" x14ac:dyDescent="0.25">
      <c r="A161">
        <v>-3.2713476849774281</v>
      </c>
      <c r="B161">
        <f t="shared" si="8"/>
        <v>-9.0351066004405595E-3</v>
      </c>
      <c r="C161">
        <f t="shared" si="10"/>
        <v>3.7012880712462484</v>
      </c>
      <c r="M161">
        <f t="shared" si="9"/>
        <v>-0.45347375161628634</v>
      </c>
      <c r="W161">
        <v>229.48134768497744</v>
      </c>
      <c r="X161">
        <v>-3.2713476849774281</v>
      </c>
    </row>
    <row r="162" spans="1:24" x14ac:dyDescent="0.25">
      <c r="A162">
        <v>-3.3191383205359841</v>
      </c>
      <c r="B162">
        <f t="shared" si="8"/>
        <v>-9.0351066004405595E-3</v>
      </c>
      <c r="C162">
        <f t="shared" si="10"/>
        <v>3.703145156971662</v>
      </c>
      <c r="M162">
        <f t="shared" si="9"/>
        <v>-3.2262618276498451</v>
      </c>
      <c r="W162">
        <v>230.09913832053599</v>
      </c>
      <c r="X162">
        <v>-3.3191383205359841</v>
      </c>
    </row>
    <row r="163" spans="1:24" x14ac:dyDescent="0.25">
      <c r="A163">
        <v>-3.0882994774361237</v>
      </c>
      <c r="B163">
        <f t="shared" si="8"/>
        <v>-9.0351066004405595E-3</v>
      </c>
      <c r="C163">
        <f t="shared" si="10"/>
        <v>2.1009420204623965</v>
      </c>
      <c r="M163">
        <f t="shared" si="9"/>
        <v>-2.0997651903368628</v>
      </c>
      <c r="W163">
        <v>228.75829947743611</v>
      </c>
      <c r="X163">
        <v>-3.0882994774361237</v>
      </c>
    </row>
    <row r="164" spans="1:24" x14ac:dyDescent="0.25">
      <c r="A164">
        <v>0.10814222696151887</v>
      </c>
      <c r="B164">
        <f t="shared" si="8"/>
        <v>-9.0351066004405595E-3</v>
      </c>
      <c r="C164">
        <f t="shared" si="10"/>
        <v>2.3020516071298136</v>
      </c>
      <c r="M164">
        <f t="shared" si="9"/>
        <v>-2.9266873527360908</v>
      </c>
      <c r="W164">
        <v>226.69185777303849</v>
      </c>
      <c r="X164">
        <v>0.10814222696151887</v>
      </c>
    </row>
    <row r="165" spans="1:24" x14ac:dyDescent="0.25">
      <c r="A165">
        <v>-5.7999048077336681</v>
      </c>
      <c r="B165">
        <f t="shared" si="8"/>
        <v>-9.0351066004405595E-3</v>
      </c>
      <c r="C165">
        <f t="shared" si="10"/>
        <v>3.2195870751739464</v>
      </c>
      <c r="M165">
        <f t="shared" si="9"/>
        <v>-2.199341275306864</v>
      </c>
      <c r="W165">
        <v>227.48990480773367</v>
      </c>
      <c r="X165">
        <v>-5.7999048077336681</v>
      </c>
    </row>
    <row r="166" spans="1:24" x14ac:dyDescent="0.25">
      <c r="A166">
        <v>-0.90626124514844264</v>
      </c>
      <c r="B166">
        <f t="shared" si="8"/>
        <v>-9.0351066004405595E-3</v>
      </c>
      <c r="C166">
        <f t="shared" si="10"/>
        <v>3.2030640276207261</v>
      </c>
      <c r="M166">
        <f t="shared" si="9"/>
        <v>-1.3384335604838686</v>
      </c>
      <c r="W166">
        <v>226.67626124514845</v>
      </c>
      <c r="X166">
        <v>-0.90626124514844264</v>
      </c>
    </row>
    <row r="167" spans="1:24" x14ac:dyDescent="0.25">
      <c r="A167">
        <v>2.6908653714305046</v>
      </c>
      <c r="B167">
        <f t="shared" si="8"/>
        <v>-9.0351066004405595E-3</v>
      </c>
      <c r="C167">
        <f t="shared" si="10"/>
        <v>3.186030697607614</v>
      </c>
      <c r="M167">
        <f t="shared" si="9"/>
        <v>0.92989957717904304</v>
      </c>
      <c r="W167">
        <v>226.84913462856949</v>
      </c>
      <c r="X167">
        <v>2.6908653714305046</v>
      </c>
    </row>
    <row r="168" spans="1:24" x14ac:dyDescent="0.25">
      <c r="A168">
        <v>1.0050946052550671</v>
      </c>
      <c r="B168">
        <f t="shared" si="8"/>
        <v>-9.0351066004405595E-3</v>
      </c>
      <c r="C168">
        <f t="shared" si="10"/>
        <v>1.6395528489456028</v>
      </c>
      <c r="M168">
        <f t="shared" si="9"/>
        <v>1.1289558361402878</v>
      </c>
      <c r="W168">
        <v>228.03490539474492</v>
      </c>
      <c r="X168">
        <v>1.0050946052550671</v>
      </c>
    </row>
    <row r="169" spans="1:24" x14ac:dyDescent="0.25">
      <c r="A169">
        <v>-0.30909246826470849</v>
      </c>
      <c r="B169">
        <f t="shared" si="8"/>
        <v>-9.0351066004405595E-3</v>
      </c>
      <c r="C169">
        <f t="shared" si="10"/>
        <v>1.5788366884391625</v>
      </c>
      <c r="M169">
        <f t="shared" si="9"/>
        <v>1.0973219407659087</v>
      </c>
      <c r="W169">
        <v>227.85909246826472</v>
      </c>
      <c r="X169">
        <v>-0.30909246826470849</v>
      </c>
    </row>
    <row r="170" spans="1:24" x14ac:dyDescent="0.25">
      <c r="A170">
        <v>2.5959636853073675</v>
      </c>
      <c r="B170">
        <f t="shared" si="8"/>
        <v>-9.0351066004405595E-3</v>
      </c>
      <c r="C170">
        <f t="shared" si="10"/>
        <v>1.6168554278174203</v>
      </c>
      <c r="M170">
        <f t="shared" si="9"/>
        <v>1.99057910098918</v>
      </c>
      <c r="W170">
        <v>228.70403631469264</v>
      </c>
      <c r="X170">
        <v>2.5959636853073675</v>
      </c>
    </row>
    <row r="171" spans="1:24" x14ac:dyDescent="0.25">
      <c r="A171">
        <v>3.684866085924881</v>
      </c>
      <c r="B171">
        <f t="shared" si="8"/>
        <v>-9.0351066004405595E-3</v>
      </c>
      <c r="C171">
        <f t="shared" si="10"/>
        <v>1.6257420580009496</v>
      </c>
      <c r="M171">
        <f t="shared" si="9"/>
        <v>2.2662690947641977</v>
      </c>
      <c r="W171">
        <v>230.16513391407511</v>
      </c>
      <c r="X171">
        <v>3.684866085924881</v>
      </c>
    </row>
    <row r="172" spans="1:24" x14ac:dyDescent="0.25">
      <c r="A172">
        <v>0.51797751306034456</v>
      </c>
      <c r="B172">
        <f t="shared" si="8"/>
        <v>-9.0351066004405595E-3</v>
      </c>
      <c r="C172">
        <f t="shared" si="10"/>
        <v>1.6526236133405738</v>
      </c>
      <c r="M172">
        <f t="shared" si="9"/>
        <v>2.1833218294569767</v>
      </c>
      <c r="W172">
        <v>231.26202248693966</v>
      </c>
      <c r="X172">
        <v>0.51797751306034456</v>
      </c>
    </row>
    <row r="173" spans="1:24" x14ac:dyDescent="0.25">
      <c r="A173">
        <v>2.3471218893857042</v>
      </c>
      <c r="B173">
        <f t="shared" si="8"/>
        <v>-9.0351066004405595E-3</v>
      </c>
      <c r="C173">
        <f t="shared" si="10"/>
        <v>1.6783419800073416</v>
      </c>
      <c r="M173">
        <f t="shared" si="9"/>
        <v>2.6102315477337186</v>
      </c>
      <c r="W173">
        <v>229.8028781106143</v>
      </c>
      <c r="X173">
        <v>2.3471218893857042</v>
      </c>
    </row>
    <row r="174" spans="1:24" x14ac:dyDescent="0.25">
      <c r="A174">
        <v>4.9655952407551069</v>
      </c>
      <c r="B174">
        <f t="shared" si="8"/>
        <v>-9.0351066004405595E-3</v>
      </c>
      <c r="C174">
        <f t="shared" si="10"/>
        <v>1.6921632045158697</v>
      </c>
      <c r="M174">
        <f t="shared" si="9"/>
        <v>3.6348722306070251</v>
      </c>
      <c r="W174">
        <v>230.03440475924489</v>
      </c>
      <c r="X174">
        <v>4.9655952407551069</v>
      </c>
    </row>
    <row r="175" spans="1:24" x14ac:dyDescent="0.25">
      <c r="A175">
        <v>3.5918995616802647</v>
      </c>
      <c r="B175">
        <f t="shared" si="8"/>
        <v>-9.0351066004405595E-3</v>
      </c>
      <c r="C175">
        <f t="shared" si="10"/>
        <v>3.54441938035712</v>
      </c>
      <c r="M175">
        <f t="shared" si="9"/>
        <v>3.4845679321078555</v>
      </c>
      <c r="W175">
        <v>232.88810043831973</v>
      </c>
      <c r="X175">
        <v>3.5918995616802647</v>
      </c>
    </row>
    <row r="176" spans="1:24" x14ac:dyDescent="0.25">
      <c r="A176">
        <v>1.8962089938881945</v>
      </c>
      <c r="B176">
        <f t="shared" si="8"/>
        <v>-9.0351066004405595E-3</v>
      </c>
      <c r="C176">
        <f t="shared" si="10"/>
        <v>3.7745893896569118</v>
      </c>
      <c r="M176">
        <f t="shared" si="9"/>
        <v>0.40854004996251092</v>
      </c>
      <c r="W176">
        <v>233.96379100611182</v>
      </c>
      <c r="X176">
        <v>1.8962089938881945</v>
      </c>
    </row>
    <row r="177" spans="1:24" x14ac:dyDescent="0.25">
      <c r="A177">
        <v>-4.2624884056809265</v>
      </c>
      <c r="B177">
        <f t="shared" si="8"/>
        <v>-9.0351066004405595E-3</v>
      </c>
      <c r="C177">
        <f t="shared" si="10"/>
        <v>3.0586611800475447</v>
      </c>
      <c r="M177">
        <f t="shared" si="9"/>
        <v>-1.2762632177490143</v>
      </c>
      <c r="W177">
        <v>235.02248840568092</v>
      </c>
      <c r="X177">
        <v>-4.2624884056809265</v>
      </c>
    </row>
    <row r="178" spans="1:24" x14ac:dyDescent="0.25">
      <c r="A178">
        <v>-1.4625102414543107</v>
      </c>
      <c r="B178">
        <f t="shared" si="8"/>
        <v>-9.0351066004405595E-3</v>
      </c>
      <c r="C178">
        <f t="shared" si="10"/>
        <v>2.526758308959689</v>
      </c>
      <c r="M178">
        <f t="shared" si="9"/>
        <v>-1.6321365440181712</v>
      </c>
      <c r="W178">
        <v>232.0325102414543</v>
      </c>
      <c r="X178">
        <v>-1.4625102414543107</v>
      </c>
    </row>
    <row r="179" spans="1:24" x14ac:dyDescent="0.25">
      <c r="A179">
        <v>0.82858901508072336</v>
      </c>
      <c r="B179">
        <f t="shared" si="8"/>
        <v>-9.0351066004405595E-3</v>
      </c>
      <c r="C179">
        <f t="shared" si="10"/>
        <v>2.4979677706486778</v>
      </c>
      <c r="M179">
        <f t="shared" si="9"/>
        <v>0.20517819014279817</v>
      </c>
      <c r="W179">
        <v>230.58141098491927</v>
      </c>
      <c r="X179">
        <v>0.82858901508072336</v>
      </c>
    </row>
    <row r="180" spans="1:24" x14ac:dyDescent="0.25">
      <c r="A180">
        <v>1.2494557968019819</v>
      </c>
      <c r="B180">
        <f t="shared" si="8"/>
        <v>-9.0351066004405595E-3</v>
      </c>
      <c r="C180">
        <f t="shared" si="10"/>
        <v>2.2132703567160825</v>
      </c>
      <c r="M180">
        <f t="shared" si="9"/>
        <v>1.2807856036825929</v>
      </c>
      <c r="W180">
        <v>232.15054420319802</v>
      </c>
      <c r="X180">
        <v>1.2494557968019819</v>
      </c>
    </row>
    <row r="181" spans="1:24" x14ac:dyDescent="0.25">
      <c r="A181">
        <v>1.7643119991650735</v>
      </c>
      <c r="B181">
        <f t="shared" si="8"/>
        <v>-9.0351066004405595E-3</v>
      </c>
      <c r="C181">
        <f t="shared" si="10"/>
        <v>2.8994031117603076</v>
      </c>
      <c r="M181">
        <f t="shared" si="9"/>
        <v>-0.16694153410117943</v>
      </c>
      <c r="W181">
        <v>231.90568800083491</v>
      </c>
      <c r="X181">
        <v>1.7643119991650735</v>
      </c>
    </row>
    <row r="182" spans="1:24" x14ac:dyDescent="0.25">
      <c r="A182">
        <v>-3.5145923982705938</v>
      </c>
      <c r="B182">
        <f t="shared" si="8"/>
        <v>-9.0351066004405595E-3</v>
      </c>
      <c r="C182">
        <f t="shared" si="10"/>
        <v>2.7643239403288047</v>
      </c>
      <c r="M182">
        <f t="shared" si="9"/>
        <v>-2.0440346026457519</v>
      </c>
      <c r="W182">
        <v>233.61459239827059</v>
      </c>
      <c r="X182">
        <v>-3.5145923982705938</v>
      </c>
    </row>
    <row r="183" spans="1:24" x14ac:dyDescent="0.25">
      <c r="A183">
        <v>-4.3818234088317354</v>
      </c>
      <c r="B183">
        <f t="shared" si="8"/>
        <v>-9.0351066004405595E-3</v>
      </c>
      <c r="C183">
        <f t="shared" si="10"/>
        <v>2.354477419503481</v>
      </c>
      <c r="M183">
        <f t="shared" si="9"/>
        <v>-3.2429245898766603</v>
      </c>
      <c r="W183">
        <v>230.29182340883173</v>
      </c>
      <c r="X183">
        <v>-4.3818234088317354</v>
      </c>
    </row>
    <row r="184" spans="1:24" x14ac:dyDescent="0.25">
      <c r="A184">
        <v>-1.8323579625276523</v>
      </c>
      <c r="B184">
        <f t="shared" si="8"/>
        <v>-9.0351066004405595E-3</v>
      </c>
      <c r="C184">
        <f t="shared" si="10"/>
        <v>2.0683843912400897</v>
      </c>
      <c r="M184">
        <f t="shared" si="9"/>
        <v>-2.6990629727342061</v>
      </c>
      <c r="W184">
        <v>224.74235796252765</v>
      </c>
      <c r="X184">
        <v>-1.8323579625276523</v>
      </c>
    </row>
    <row r="185" spans="1:24" x14ac:dyDescent="0.25">
      <c r="A185">
        <v>-1.8830075468432312</v>
      </c>
      <c r="B185">
        <f t="shared" si="8"/>
        <v>-9.0351066004405595E-3</v>
      </c>
      <c r="C185">
        <f t="shared" si="10"/>
        <v>2.3532061759328911</v>
      </c>
      <c r="M185">
        <f t="shared" si="9"/>
        <v>-0.89561001102737237</v>
      </c>
      <c r="W185">
        <v>223.89300754684322</v>
      </c>
      <c r="X185">
        <v>-1.8830075468432312</v>
      </c>
    </row>
    <row r="186" spans="1:24" x14ac:dyDescent="0.25">
      <c r="A186">
        <v>1.0285354762887664</v>
      </c>
      <c r="B186">
        <f t="shared" si="8"/>
        <v>-9.0351066004405595E-3</v>
      </c>
      <c r="C186">
        <f t="shared" si="10"/>
        <v>2.3228200726608526</v>
      </c>
      <c r="M186">
        <f t="shared" si="9"/>
        <v>0.14539876281985661</v>
      </c>
      <c r="W186">
        <v>222.42146452371122</v>
      </c>
      <c r="X186">
        <v>1.0285354762887664</v>
      </c>
    </row>
    <row r="187" spans="1:24" x14ac:dyDescent="0.25">
      <c r="A187">
        <v>1.2906683590140346</v>
      </c>
      <c r="B187">
        <f t="shared" si="8"/>
        <v>-9.0351066004405595E-3</v>
      </c>
      <c r="C187">
        <f t="shared" si="10"/>
        <v>2.2025636852218788</v>
      </c>
      <c r="M187">
        <f t="shared" si="9"/>
        <v>1.9712936323655299</v>
      </c>
      <c r="W187">
        <v>221.42933164098596</v>
      </c>
      <c r="X187">
        <v>1.2906683590140346</v>
      </c>
    </row>
    <row r="188" spans="1:24" x14ac:dyDescent="0.25">
      <c r="A188">
        <v>3.5946770617937887</v>
      </c>
      <c r="B188">
        <f t="shared" si="8"/>
        <v>-9.0351066004405595E-3</v>
      </c>
      <c r="C188">
        <f t="shared" si="10"/>
        <v>2.519328635351195</v>
      </c>
      <c r="M188">
        <f t="shared" si="9"/>
        <v>1.1937125826365407</v>
      </c>
      <c r="W188">
        <v>223.8853229382062</v>
      </c>
      <c r="X188">
        <v>3.5946770617937887</v>
      </c>
    </row>
    <row r="189" spans="1:24" x14ac:dyDescent="0.25">
      <c r="A189">
        <v>-1.3042076728982011</v>
      </c>
      <c r="B189">
        <f t="shared" si="8"/>
        <v>-9.0351066004405595E-3</v>
      </c>
      <c r="C189">
        <f t="shared" si="10"/>
        <v>2.7284516200054703</v>
      </c>
      <c r="M189">
        <f t="shared" si="9"/>
        <v>-0.2142510060141376</v>
      </c>
      <c r="W189">
        <v>228.26420767289821</v>
      </c>
      <c r="X189">
        <v>-1.3042076728982011</v>
      </c>
    </row>
    <row r="190" spans="1:24" x14ac:dyDescent="0.25">
      <c r="A190">
        <v>-2.9332224069380004</v>
      </c>
      <c r="B190">
        <f t="shared" si="8"/>
        <v>-9.0351066004405595E-3</v>
      </c>
      <c r="C190">
        <f t="shared" si="10"/>
        <v>2.627272364922717</v>
      </c>
      <c r="M190">
        <f t="shared" si="9"/>
        <v>-2.1910218862091049</v>
      </c>
      <c r="W190">
        <v>227.16322240693799</v>
      </c>
      <c r="X190">
        <v>-2.9332224069380004</v>
      </c>
    </row>
    <row r="191" spans="1:24" x14ac:dyDescent="0.25">
      <c r="A191">
        <v>-2.3356355787911127</v>
      </c>
      <c r="B191">
        <f t="shared" si="8"/>
        <v>-9.0351066004405595E-3</v>
      </c>
      <c r="C191">
        <f t="shared" si="10"/>
        <v>2.8635995471711895</v>
      </c>
      <c r="M191">
        <f t="shared" si="9"/>
        <v>-1.6054772654893554</v>
      </c>
      <c r="W191">
        <v>226.5656355787911</v>
      </c>
      <c r="X191">
        <v>-2.3356355787911127</v>
      </c>
    </row>
    <row r="192" spans="1:24" x14ac:dyDescent="0.25">
      <c r="A192">
        <v>0.45242618926104683</v>
      </c>
      <c r="B192">
        <f t="shared" si="8"/>
        <v>-9.0351066004405595E-3</v>
      </c>
      <c r="C192">
        <f t="shared" si="10"/>
        <v>3.0068105823022115</v>
      </c>
      <c r="M192">
        <f t="shared" si="9"/>
        <v>0.76986048893385828</v>
      </c>
      <c r="W192">
        <v>224.66757381073896</v>
      </c>
      <c r="X192">
        <v>0.45242618926104683</v>
      </c>
    </row>
    <row r="193" spans="1:24" x14ac:dyDescent="0.25">
      <c r="A193">
        <v>4.1927908563316407</v>
      </c>
      <c r="B193">
        <f t="shared" si="8"/>
        <v>-9.0351066004405595E-3</v>
      </c>
      <c r="C193">
        <f t="shared" si="10"/>
        <v>2.8560564356397529</v>
      </c>
      <c r="M193">
        <f t="shared" si="9"/>
        <v>0.71312889743074948</v>
      </c>
      <c r="W193">
        <v>224.02720914366836</v>
      </c>
      <c r="X193">
        <v>4.1927908563316407</v>
      </c>
    </row>
    <row r="194" spans="1:24" x14ac:dyDescent="0.25">
      <c r="A194">
        <v>-2.5058303533004391</v>
      </c>
      <c r="B194">
        <f t="shared" ref="B194:B257" si="11">AVERAGE($A$2:$A$327)</f>
        <v>-9.0351066004405595E-3</v>
      </c>
      <c r="C194">
        <f t="shared" si="10"/>
        <v>2.4330876299008284</v>
      </c>
      <c r="M194">
        <f t="shared" si="9"/>
        <v>1.204172613497055</v>
      </c>
      <c r="W194">
        <v>227.50583035330044</v>
      </c>
      <c r="X194">
        <v>-2.5058303533004391</v>
      </c>
    </row>
    <row r="195" spans="1:24" x14ac:dyDescent="0.25">
      <c r="A195">
        <v>1.9255573374599635</v>
      </c>
      <c r="B195">
        <f t="shared" si="11"/>
        <v>-9.0351066004405595E-3</v>
      </c>
      <c r="C195">
        <f t="shared" si="10"/>
        <v>2.4232554494742891</v>
      </c>
      <c r="M195">
        <f t="shared" ref="M195:M258" si="12">AVERAGE(A194:A196)</f>
        <v>7.1287681383248966E-2</v>
      </c>
      <c r="W195">
        <v>226.09444266254005</v>
      </c>
      <c r="X195">
        <v>1.9255573374599635</v>
      </c>
    </row>
    <row r="196" spans="1:24" x14ac:dyDescent="0.25">
      <c r="A196">
        <v>0.79413605999022252</v>
      </c>
      <c r="B196">
        <f t="shared" si="11"/>
        <v>-9.0351066004405595E-3</v>
      </c>
      <c r="C196">
        <f t="shared" ref="C196:C259" si="13">_xlfn.STDEV.S(A194:A198)</f>
        <v>1.9425191793625076</v>
      </c>
      <c r="M196">
        <f t="shared" si="12"/>
        <v>1.1312814930601955</v>
      </c>
      <c r="W196">
        <v>227.48586394000978</v>
      </c>
      <c r="X196">
        <v>0.79413605999022252</v>
      </c>
    </row>
    <row r="197" spans="1:24" x14ac:dyDescent="0.25">
      <c r="A197">
        <v>0.67415108173040039</v>
      </c>
      <c r="B197">
        <f t="shared" si="11"/>
        <v>-9.0351066004405595E-3</v>
      </c>
      <c r="C197">
        <f t="shared" si="13"/>
        <v>1.1052182571516385</v>
      </c>
      <c r="M197">
        <f t="shared" si="12"/>
        <v>1.3288800502584384</v>
      </c>
      <c r="W197">
        <v>228.3258489182696</v>
      </c>
      <c r="X197">
        <v>0.67415108173040039</v>
      </c>
    </row>
    <row r="198" spans="1:24" x14ac:dyDescent="0.25">
      <c r="A198">
        <v>2.5183530090546924</v>
      </c>
      <c r="B198">
        <f t="shared" si="11"/>
        <v>-9.0351066004405595E-3</v>
      </c>
      <c r="C198">
        <f t="shared" si="13"/>
        <v>1.9139293356406635</v>
      </c>
      <c r="M198">
        <f t="shared" si="12"/>
        <v>2.144873341587489</v>
      </c>
      <c r="W198">
        <v>226.00164699094532</v>
      </c>
      <c r="X198">
        <v>2.5183530090546924</v>
      </c>
    </row>
    <row r="199" spans="1:24" x14ac:dyDescent="0.25">
      <c r="A199">
        <v>3.2421159339773737</v>
      </c>
      <c r="B199">
        <f t="shared" si="11"/>
        <v>-9.0351066004405595E-3</v>
      </c>
      <c r="C199">
        <f t="shared" si="13"/>
        <v>1.6989924351491756</v>
      </c>
      <c r="M199">
        <f t="shared" si="12"/>
        <v>3.6878900683351503</v>
      </c>
      <c r="W199">
        <v>226.62788406602263</v>
      </c>
      <c r="X199">
        <v>3.2421159339773737</v>
      </c>
    </row>
    <row r="200" spans="1:24" x14ac:dyDescent="0.25">
      <c r="A200">
        <v>5.3032012619733848</v>
      </c>
      <c r="B200">
        <f t="shared" si="11"/>
        <v>-9.0351066004405595E-3</v>
      </c>
      <c r="C200">
        <f t="shared" si="13"/>
        <v>1.2775506793314451</v>
      </c>
      <c r="M200">
        <f t="shared" si="12"/>
        <v>4.1051218082294456</v>
      </c>
      <c r="W200">
        <v>227.56679873802662</v>
      </c>
      <c r="X200">
        <v>5.3032012619733848</v>
      </c>
    </row>
    <row r="201" spans="1:24" x14ac:dyDescent="0.25">
      <c r="A201">
        <v>3.7700482287375792</v>
      </c>
      <c r="B201">
        <f t="shared" si="11"/>
        <v>-9.0351066004405595E-3</v>
      </c>
      <c r="C201">
        <f t="shared" si="13"/>
        <v>1.2820995105436459</v>
      </c>
      <c r="M201">
        <f t="shared" si="12"/>
        <v>3.6895325165276538</v>
      </c>
      <c r="W201">
        <v>231.28995177126242</v>
      </c>
      <c r="X201">
        <v>3.7700482287375792</v>
      </c>
    </row>
    <row r="202" spans="1:24" x14ac:dyDescent="0.25">
      <c r="A202">
        <v>1.995348058871997</v>
      </c>
      <c r="B202">
        <f t="shared" si="11"/>
        <v>-9.0351066004405595E-3</v>
      </c>
      <c r="C202">
        <f t="shared" si="13"/>
        <v>1.3897624070654702</v>
      </c>
      <c r="M202">
        <f t="shared" si="12"/>
        <v>2.7522061173832051</v>
      </c>
      <c r="W202">
        <v>232.93465194112801</v>
      </c>
      <c r="X202">
        <v>1.995348058871997</v>
      </c>
    </row>
    <row r="203" spans="1:24" x14ac:dyDescent="0.25">
      <c r="A203">
        <v>2.4912220645400396</v>
      </c>
      <c r="B203">
        <f t="shared" si="11"/>
        <v>-9.0351066004405595E-3</v>
      </c>
      <c r="C203">
        <f t="shared" si="13"/>
        <v>1.9138770372220235</v>
      </c>
      <c r="M203">
        <f t="shared" si="12"/>
        <v>3.0282983795268401</v>
      </c>
      <c r="W203">
        <v>234.83877793545997</v>
      </c>
      <c r="X203">
        <v>2.4912220645400396</v>
      </c>
    </row>
    <row r="204" spans="1:24" x14ac:dyDescent="0.25">
      <c r="A204">
        <v>4.5983250151684842</v>
      </c>
      <c r="B204">
        <f t="shared" si="11"/>
        <v>-9.0351066004405595E-3</v>
      </c>
      <c r="C204">
        <f t="shared" si="13"/>
        <v>1.9126914378945057</v>
      </c>
      <c r="M204">
        <f t="shared" si="12"/>
        <v>4.6373543755839819</v>
      </c>
      <c r="W204">
        <v>234.99167498483152</v>
      </c>
      <c r="X204">
        <v>4.5983250151684842</v>
      </c>
    </row>
    <row r="205" spans="1:24" x14ac:dyDescent="0.25">
      <c r="A205">
        <v>6.8225160470434218</v>
      </c>
      <c r="B205">
        <f t="shared" si="11"/>
        <v>-9.0351066004405595E-3</v>
      </c>
      <c r="C205">
        <f t="shared" si="13"/>
        <v>2.4074102609024064</v>
      </c>
      <c r="M205">
        <f t="shared" si="12"/>
        <v>5.0853249891021806</v>
      </c>
      <c r="W205">
        <v>235.82748395295658</v>
      </c>
      <c r="X205">
        <v>6.8225160470434218</v>
      </c>
    </row>
    <row r="206" spans="1:24" x14ac:dyDescent="0.25">
      <c r="A206">
        <v>3.8351339050946365</v>
      </c>
      <c r="B206">
        <f t="shared" si="11"/>
        <v>-9.0351066004405595E-3</v>
      </c>
      <c r="C206">
        <f t="shared" si="13"/>
        <v>2.8105674237596707</v>
      </c>
      <c r="M206">
        <f t="shared" si="12"/>
        <v>3.6714641936915009</v>
      </c>
      <c r="W206">
        <v>239.17486609490535</v>
      </c>
      <c r="X206">
        <v>3.8351339050946365</v>
      </c>
    </row>
    <row r="207" spans="1:24" x14ac:dyDescent="0.25">
      <c r="A207">
        <v>0.35674262893644482</v>
      </c>
      <c r="B207">
        <f t="shared" si="11"/>
        <v>-9.0351066004405595E-3</v>
      </c>
      <c r="C207">
        <f t="shared" si="13"/>
        <v>2.7365722432443538</v>
      </c>
      <c r="M207">
        <f t="shared" si="12"/>
        <v>1.5192775332229853</v>
      </c>
      <c r="W207">
        <v>242.68325737106355</v>
      </c>
      <c r="X207">
        <v>0.35674262893644482</v>
      </c>
    </row>
    <row r="208" spans="1:24" x14ac:dyDescent="0.25">
      <c r="A208">
        <v>0.36595606563787442</v>
      </c>
      <c r="B208">
        <f t="shared" si="11"/>
        <v>-9.0351066004405595E-3</v>
      </c>
      <c r="C208">
        <f t="shared" si="13"/>
        <v>1.7945188435917221</v>
      </c>
      <c r="M208">
        <f t="shared" si="12"/>
        <v>1.5261653285873535</v>
      </c>
      <c r="W208">
        <v>242.47404393436213</v>
      </c>
      <c r="X208">
        <v>0.36595606563787442</v>
      </c>
    </row>
    <row r="209" spans="1:24" x14ac:dyDescent="0.25">
      <c r="A209">
        <v>3.8557972911877414</v>
      </c>
      <c r="B209">
        <f t="shared" si="11"/>
        <v>-9.0351066004405595E-3</v>
      </c>
      <c r="C209">
        <f t="shared" si="13"/>
        <v>1.9545135248326349</v>
      </c>
      <c r="M209">
        <f t="shared" si="12"/>
        <v>2.4293813917057414</v>
      </c>
      <c r="W209">
        <v>242.89420270881226</v>
      </c>
      <c r="X209">
        <v>3.8557972911877414</v>
      </c>
    </row>
    <row r="210" spans="1:24" x14ac:dyDescent="0.25">
      <c r="A210">
        <v>3.0663908182916089</v>
      </c>
      <c r="B210">
        <f t="shared" si="11"/>
        <v>-9.0351066004405595E-3</v>
      </c>
      <c r="C210">
        <f t="shared" si="13"/>
        <v>1.8851858485060895</v>
      </c>
      <c r="M210">
        <f t="shared" si="12"/>
        <v>2.0816216585009975</v>
      </c>
      <c r="W210">
        <v>244.7036091817084</v>
      </c>
      <c r="X210">
        <v>3.0663908182916089</v>
      </c>
    </row>
    <row r="211" spans="1:24" x14ac:dyDescent="0.25">
      <c r="A211">
        <v>-0.67732313397635835</v>
      </c>
      <c r="B211">
        <f t="shared" si="11"/>
        <v>-9.0351066004405595E-3</v>
      </c>
      <c r="C211">
        <f t="shared" si="13"/>
        <v>1.8297559476589202</v>
      </c>
      <c r="M211">
        <f t="shared" si="12"/>
        <v>1.1504689953198219</v>
      </c>
      <c r="W211">
        <v>247.16732313397637</v>
      </c>
      <c r="X211">
        <v>-0.67732313397635835</v>
      </c>
    </row>
    <row r="212" spans="1:24" x14ac:dyDescent="0.25">
      <c r="A212">
        <v>1.0623393016442151</v>
      </c>
      <c r="B212">
        <f t="shared" si="11"/>
        <v>-9.0351066004405595E-3</v>
      </c>
      <c r="C212">
        <f t="shared" si="13"/>
        <v>1.6576273671465855</v>
      </c>
      <c r="M212">
        <f t="shared" si="12"/>
        <v>0.38695924328008385</v>
      </c>
      <c r="W212">
        <v>246.89766069835579</v>
      </c>
      <c r="X212">
        <v>1.0623393016442151</v>
      </c>
    </row>
    <row r="213" spans="1:24" x14ac:dyDescent="0.25">
      <c r="A213">
        <v>0.77586156217239477</v>
      </c>
      <c r="B213">
        <f t="shared" si="11"/>
        <v>-9.0351066004405595E-3</v>
      </c>
      <c r="C213">
        <f t="shared" si="13"/>
        <v>1.9411949988081911</v>
      </c>
      <c r="M213">
        <f t="shared" si="12"/>
        <v>1.6978011213362834</v>
      </c>
      <c r="W213">
        <v>247.3541384378276</v>
      </c>
      <c r="X213">
        <v>0.77586156217239477</v>
      </c>
    </row>
    <row r="214" spans="1:24" x14ac:dyDescent="0.25">
      <c r="A214">
        <v>3.2552025001922402</v>
      </c>
      <c r="B214">
        <f t="shared" si="11"/>
        <v>-9.0351066004405595E-3</v>
      </c>
      <c r="C214">
        <f t="shared" si="13"/>
        <v>2.972163097564902</v>
      </c>
      <c r="M214">
        <f t="shared" si="12"/>
        <v>2.7091050578283102</v>
      </c>
      <c r="W214">
        <v>247.78479749980775</v>
      </c>
      <c r="X214">
        <v>3.2552025001922402</v>
      </c>
    </row>
    <row r="215" spans="1:24" x14ac:dyDescent="0.25">
      <c r="A215">
        <v>4.0962511111202957</v>
      </c>
      <c r="B215">
        <f t="shared" si="11"/>
        <v>-9.0351066004405595E-3</v>
      </c>
      <c r="C215">
        <f t="shared" si="13"/>
        <v>3.0780879767577751</v>
      </c>
      <c r="M215">
        <f t="shared" si="12"/>
        <v>1.2675961807675928</v>
      </c>
      <c r="W215">
        <v>249.38374888887969</v>
      </c>
      <c r="X215">
        <v>4.0962511111202957</v>
      </c>
    </row>
    <row r="216" spans="1:24" x14ac:dyDescent="0.25">
      <c r="A216">
        <v>-3.5486650690097576</v>
      </c>
      <c r="B216">
        <f t="shared" si="11"/>
        <v>-9.0351066004405595E-3</v>
      </c>
      <c r="C216">
        <f t="shared" si="13"/>
        <v>3.447892056756233</v>
      </c>
      <c r="M216">
        <f t="shared" si="12"/>
        <v>-3.3238728997645239E-2</v>
      </c>
      <c r="W216">
        <v>251.59866506900977</v>
      </c>
      <c r="X216">
        <v>-3.5486650690097576</v>
      </c>
    </row>
    <row r="217" spans="1:24" x14ac:dyDescent="0.25">
      <c r="A217">
        <v>-0.64730222910347379</v>
      </c>
      <c r="B217">
        <f t="shared" si="11"/>
        <v>-9.0351066004405595E-3</v>
      </c>
      <c r="C217">
        <f t="shared" si="13"/>
        <v>3.4685764817459579</v>
      </c>
      <c r="M217">
        <f t="shared" si="12"/>
        <v>2.2213315164700969E-2</v>
      </c>
      <c r="W217">
        <v>250.43730222910347</v>
      </c>
      <c r="X217">
        <v>-0.64730222910347379</v>
      </c>
    </row>
    <row r="218" spans="1:24" x14ac:dyDescent="0.25">
      <c r="A218">
        <v>4.2626072436073343</v>
      </c>
      <c r="B218">
        <f t="shared" si="11"/>
        <v>-9.0351066004405595E-3</v>
      </c>
      <c r="C218">
        <f t="shared" si="13"/>
        <v>3.6662638493438231</v>
      </c>
      <c r="M218">
        <f t="shared" si="12"/>
        <v>2.3421735444900471</v>
      </c>
      <c r="W218">
        <v>250.22739275639267</v>
      </c>
      <c r="X218">
        <v>4.2626072436073343</v>
      </c>
    </row>
    <row r="219" spans="1:24" x14ac:dyDescent="0.25">
      <c r="A219">
        <v>3.4112156189662812</v>
      </c>
      <c r="B219">
        <f t="shared" si="11"/>
        <v>-9.0351066004405595E-3</v>
      </c>
      <c r="C219">
        <f t="shared" si="13"/>
        <v>2.5082269893044615</v>
      </c>
      <c r="M219">
        <f t="shared" si="12"/>
        <v>4.2407803487274691</v>
      </c>
      <c r="W219">
        <v>251.85878438103373</v>
      </c>
      <c r="X219">
        <v>3.4112156189662812</v>
      </c>
    </row>
    <row r="220" spans="1:24" x14ac:dyDescent="0.25">
      <c r="A220">
        <v>5.0485181836087918</v>
      </c>
      <c r="B220">
        <f t="shared" si="11"/>
        <v>-9.0351066004405595E-3</v>
      </c>
      <c r="C220">
        <f t="shared" si="13"/>
        <v>3.089538128009814</v>
      </c>
      <c r="M220">
        <f t="shared" si="12"/>
        <v>4.7316802078350024</v>
      </c>
      <c r="W220">
        <v>253.1514818163912</v>
      </c>
      <c r="X220">
        <v>5.0485181836087918</v>
      </c>
    </row>
    <row r="221" spans="1:24" x14ac:dyDescent="0.25">
      <c r="A221">
        <v>5.7353068209299352</v>
      </c>
      <c r="B221">
        <f t="shared" si="11"/>
        <v>-9.0351066004405595E-3</v>
      </c>
      <c r="C221">
        <f t="shared" si="13"/>
        <v>4.5960655584859493</v>
      </c>
      <c r="M221">
        <f t="shared" si="12"/>
        <v>2.9227719933133849</v>
      </c>
      <c r="W221">
        <v>253.28469317907005</v>
      </c>
      <c r="X221">
        <v>5.7353068209299352</v>
      </c>
    </row>
    <row r="222" spans="1:24" x14ac:dyDescent="0.25">
      <c r="A222">
        <v>-2.0155090245985718</v>
      </c>
      <c r="B222">
        <f t="shared" si="11"/>
        <v>-9.0351066004405595E-3</v>
      </c>
      <c r="C222">
        <f t="shared" si="13"/>
        <v>4.9470012654756674</v>
      </c>
      <c r="M222">
        <f t="shared" si="12"/>
        <v>-0.31362776553559496</v>
      </c>
      <c r="W222">
        <v>257.60550902459858</v>
      </c>
      <c r="X222">
        <v>-2.0155090245985718</v>
      </c>
    </row>
    <row r="223" spans="1:24" x14ac:dyDescent="0.25">
      <c r="A223">
        <v>-4.6606810929381481</v>
      </c>
      <c r="B223">
        <f t="shared" si="11"/>
        <v>-9.0351066004405595E-3</v>
      </c>
      <c r="C223">
        <f t="shared" si="13"/>
        <v>5.0912389488808563</v>
      </c>
      <c r="M223">
        <f t="shared" si="12"/>
        <v>-3.4617688370619533</v>
      </c>
      <c r="W223">
        <v>256.86068109293814</v>
      </c>
      <c r="X223">
        <v>-4.6606810929381481</v>
      </c>
    </row>
    <row r="224" spans="1:24" x14ac:dyDescent="0.25">
      <c r="A224">
        <v>-3.7091163936491398</v>
      </c>
      <c r="B224">
        <f t="shared" si="11"/>
        <v>-9.0351066004405595E-3</v>
      </c>
      <c r="C224">
        <f t="shared" si="13"/>
        <v>2.1714952046950873</v>
      </c>
      <c r="M224">
        <f t="shared" si="12"/>
        <v>-5.4336881803315675</v>
      </c>
      <c r="W224">
        <v>254.12911639364913</v>
      </c>
      <c r="X224">
        <v>-3.7091163936491398</v>
      </c>
    </row>
    <row r="225" spans="1:24" x14ac:dyDescent="0.25">
      <c r="A225">
        <v>-7.9312670544074138</v>
      </c>
      <c r="B225">
        <f t="shared" si="11"/>
        <v>-9.0351066004405595E-3</v>
      </c>
      <c r="C225">
        <f t="shared" si="13"/>
        <v>2.7314141786894308</v>
      </c>
      <c r="M225">
        <f t="shared" si="12"/>
        <v>-5.6068614496332048</v>
      </c>
      <c r="W225">
        <v>251.78126705440741</v>
      </c>
      <c r="X225">
        <v>-7.9312670544074138</v>
      </c>
    </row>
    <row r="226" spans="1:24" x14ac:dyDescent="0.25">
      <c r="A226">
        <v>-5.1802009008430616</v>
      </c>
      <c r="B226">
        <f t="shared" si="11"/>
        <v>-9.0351066004405595E-3</v>
      </c>
      <c r="C226">
        <f t="shared" si="13"/>
        <v>2.7427300082386834</v>
      </c>
      <c r="M226">
        <f t="shared" si="12"/>
        <v>-4.4945651530387636</v>
      </c>
      <c r="W226">
        <v>248.54020090084308</v>
      </c>
      <c r="X226">
        <v>-5.1802009008430616</v>
      </c>
    </row>
    <row r="227" spans="1:24" x14ac:dyDescent="0.25">
      <c r="A227">
        <v>-0.37222750386581538</v>
      </c>
      <c r="B227">
        <f t="shared" si="11"/>
        <v>-9.0351066004405595E-3</v>
      </c>
      <c r="C227">
        <f t="shared" si="13"/>
        <v>2.9820959232151312</v>
      </c>
      <c r="M227">
        <f t="shared" si="12"/>
        <v>-3.0621560431568753</v>
      </c>
      <c r="W227">
        <v>245.37222750386582</v>
      </c>
      <c r="X227">
        <v>-0.37222750386581538</v>
      </c>
    </row>
    <row r="228" spans="1:24" x14ac:dyDescent="0.25">
      <c r="A228">
        <v>-3.6340397247617489</v>
      </c>
      <c r="B228">
        <f t="shared" si="11"/>
        <v>-9.0351066004405595E-3</v>
      </c>
      <c r="C228">
        <f t="shared" si="13"/>
        <v>3.4273903610801577</v>
      </c>
      <c r="M228">
        <f t="shared" si="12"/>
        <v>-1.868908931519788</v>
      </c>
      <c r="W228">
        <v>245.84403972476176</v>
      </c>
      <c r="X228">
        <v>-3.6340397247617489</v>
      </c>
    </row>
    <row r="229" spans="1:24" x14ac:dyDescent="0.25">
      <c r="A229">
        <v>-1.6004595659317999</v>
      </c>
      <c r="B229">
        <f t="shared" si="11"/>
        <v>-9.0351066004405595E-3</v>
      </c>
      <c r="C229">
        <f t="shared" si="13"/>
        <v>3.8031573334620061</v>
      </c>
      <c r="M229">
        <f t="shared" si="12"/>
        <v>-4.7955104797962251</v>
      </c>
      <c r="W229">
        <v>244.30045956593179</v>
      </c>
      <c r="X229">
        <v>-1.6004595659317999</v>
      </c>
    </row>
    <row r="230" spans="1:24" x14ac:dyDescent="0.25">
      <c r="A230">
        <v>-9.1520321486951275</v>
      </c>
      <c r="B230">
        <f t="shared" si="11"/>
        <v>-9.0351066004405595E-3</v>
      </c>
      <c r="C230">
        <f t="shared" si="13"/>
        <v>3.0618360236164732</v>
      </c>
      <c r="M230">
        <f t="shared" si="12"/>
        <v>-6.1393121833588111</v>
      </c>
      <c r="W230">
        <v>246.00203214869512</v>
      </c>
      <c r="X230">
        <v>-9.1520321486951275</v>
      </c>
    </row>
    <row r="231" spans="1:24" x14ac:dyDescent="0.25">
      <c r="A231">
        <v>-7.6654448354495059</v>
      </c>
      <c r="B231">
        <f t="shared" si="11"/>
        <v>-9.0351066004405595E-3</v>
      </c>
      <c r="C231">
        <f t="shared" si="13"/>
        <v>5.4376795564743707</v>
      </c>
      <c r="M231">
        <f t="shared" si="12"/>
        <v>-7.1132292528177929</v>
      </c>
      <c r="W231">
        <v>242.06544483544951</v>
      </c>
      <c r="X231">
        <v>-7.6654448354495059</v>
      </c>
    </row>
    <row r="232" spans="1:24" x14ac:dyDescent="0.25">
      <c r="A232">
        <v>-4.5222107743087463</v>
      </c>
      <c r="B232">
        <f t="shared" si="11"/>
        <v>-9.0351066004405595E-3</v>
      </c>
      <c r="C232">
        <f t="shared" si="13"/>
        <v>5.6150178888437354</v>
      </c>
      <c r="M232">
        <f t="shared" si="12"/>
        <v>-2.5523764680956162</v>
      </c>
      <c r="W232">
        <v>237.80221077430875</v>
      </c>
      <c r="X232">
        <v>-4.5222107743087463</v>
      </c>
    </row>
    <row r="233" spans="1:24" x14ac:dyDescent="0.25">
      <c r="A233">
        <v>4.5305262054714035</v>
      </c>
      <c r="B233">
        <f t="shared" si="11"/>
        <v>-9.0351066004405595E-3</v>
      </c>
      <c r="C233">
        <f t="shared" si="13"/>
        <v>5.4559974926797752</v>
      </c>
      <c r="M233">
        <f t="shared" si="12"/>
        <v>-2.7548613461627744</v>
      </c>
      <c r="W233">
        <v>233.3394737945286</v>
      </c>
      <c r="X233">
        <v>4.5305262054714035</v>
      </c>
    </row>
    <row r="234" spans="1:24" x14ac:dyDescent="0.25">
      <c r="A234">
        <v>-8.2728994696509801</v>
      </c>
      <c r="B234">
        <f t="shared" si="11"/>
        <v>-9.0351066004405595E-3</v>
      </c>
      <c r="C234">
        <f t="shared" si="13"/>
        <v>5.5968082458601831</v>
      </c>
      <c r="M234">
        <f t="shared" si="12"/>
        <v>-1.1638376075625558</v>
      </c>
      <c r="W234">
        <v>236.53289946965097</v>
      </c>
      <c r="X234">
        <v>-8.2728994696509801</v>
      </c>
    </row>
    <row r="235" spans="1:24" x14ac:dyDescent="0.25">
      <c r="A235">
        <v>0.25086044149190911</v>
      </c>
      <c r="B235">
        <f t="shared" si="11"/>
        <v>-9.0351066004405595E-3</v>
      </c>
      <c r="C235">
        <f t="shared" si="13"/>
        <v>5.7774605021803636</v>
      </c>
      <c r="M235">
        <f t="shared" si="12"/>
        <v>-5.4457923445474705</v>
      </c>
      <c r="W235">
        <v>229.72913955850808</v>
      </c>
      <c r="X235">
        <v>0.25086044149190911</v>
      </c>
    </row>
    <row r="236" spans="1:24" x14ac:dyDescent="0.25">
      <c r="A236">
        <v>-8.3153380054833406</v>
      </c>
      <c r="B236">
        <f t="shared" si="11"/>
        <v>-9.0351066004405595E-3</v>
      </c>
      <c r="C236">
        <f t="shared" si="13"/>
        <v>4.6323132679117789</v>
      </c>
      <c r="M236">
        <f t="shared" si="12"/>
        <v>-2.4822734914297748</v>
      </c>
      <c r="W236">
        <v>230.95533800548333</v>
      </c>
      <c r="X236">
        <v>-8.3153380054833406</v>
      </c>
    </row>
    <row r="237" spans="1:24" x14ac:dyDescent="0.25">
      <c r="A237">
        <v>0.61765708970210653</v>
      </c>
      <c r="B237">
        <f t="shared" si="11"/>
        <v>-9.0351066004405595E-3</v>
      </c>
      <c r="C237">
        <f t="shared" si="13"/>
        <v>4.122434755641688</v>
      </c>
      <c r="M237">
        <f t="shared" si="12"/>
        <v>-2.7223394525380797</v>
      </c>
      <c r="W237">
        <v>223.21234291029791</v>
      </c>
      <c r="X237">
        <v>0.61765708970210653</v>
      </c>
    </row>
    <row r="238" spans="1:24" x14ac:dyDescent="0.25">
      <c r="A238">
        <v>-0.46933744183300519</v>
      </c>
      <c r="B238">
        <f t="shared" si="11"/>
        <v>-9.0351066004405595E-3</v>
      </c>
      <c r="C238">
        <f t="shared" si="13"/>
        <v>5.4209871797476978</v>
      </c>
      <c r="M238">
        <f t="shared" si="12"/>
        <v>0.77593721722681153</v>
      </c>
      <c r="W238">
        <v>224.129337441833</v>
      </c>
      <c r="X238">
        <v>-0.46933744183300519</v>
      </c>
    </row>
    <row r="239" spans="1:24" x14ac:dyDescent="0.25">
      <c r="A239">
        <v>2.1794920038113332</v>
      </c>
      <c r="B239">
        <f t="shared" si="11"/>
        <v>-9.0351066004405595E-3</v>
      </c>
      <c r="C239">
        <f t="shared" si="13"/>
        <v>5.2874280722455937</v>
      </c>
      <c r="M239">
        <f t="shared" si="12"/>
        <v>2.7588775783876449</v>
      </c>
      <c r="W239">
        <v>220.60050799618867</v>
      </c>
      <c r="X239">
        <v>2.1794920038113332</v>
      </c>
    </row>
    <row r="240" spans="1:24" x14ac:dyDescent="0.25">
      <c r="A240">
        <v>6.5664781731846062</v>
      </c>
      <c r="B240">
        <f t="shared" si="11"/>
        <v>-9.0351066004405595E-3</v>
      </c>
      <c r="C240">
        <f t="shared" si="13"/>
        <v>5.1441294123379038</v>
      </c>
      <c r="M240">
        <f t="shared" si="12"/>
        <v>7.0545136519285547</v>
      </c>
      <c r="W240">
        <v>223.29352182681541</v>
      </c>
      <c r="X240">
        <v>6.5664781731846062</v>
      </c>
    </row>
    <row r="241" spans="1:24" x14ac:dyDescent="0.25">
      <c r="A241">
        <v>12.417570778789724</v>
      </c>
      <c r="B241">
        <f t="shared" si="11"/>
        <v>-9.0351066004405595E-3</v>
      </c>
      <c r="C241">
        <f t="shared" si="13"/>
        <v>5.2692372358692836</v>
      </c>
      <c r="M241">
        <f t="shared" si="12"/>
        <v>9.2673504634901835</v>
      </c>
      <c r="W241">
        <v>225.84242922121027</v>
      </c>
      <c r="X241">
        <v>12.417570778789724</v>
      </c>
    </row>
    <row r="242" spans="1:24" x14ac:dyDescent="0.25">
      <c r="A242">
        <v>8.8180024384962223</v>
      </c>
      <c r="B242">
        <f t="shared" si="11"/>
        <v>-9.0351066004405595E-3</v>
      </c>
      <c r="C242">
        <f t="shared" si="13"/>
        <v>6.3334816492782187</v>
      </c>
      <c r="M242">
        <f t="shared" si="12"/>
        <v>6.7891001532867676</v>
      </c>
      <c r="W242">
        <v>230.54199756150379</v>
      </c>
      <c r="X242">
        <v>8.8180024384962223</v>
      </c>
    </row>
    <row r="243" spans="1:24" x14ac:dyDescent="0.25">
      <c r="A243">
        <v>-0.86827275742564325</v>
      </c>
      <c r="B243">
        <f t="shared" si="11"/>
        <v>-9.0351066004405595E-3</v>
      </c>
      <c r="C243">
        <f t="shared" si="13"/>
        <v>8.6542355711838788</v>
      </c>
      <c r="M243">
        <f t="shared" si="12"/>
        <v>1.8671240951051782</v>
      </c>
      <c r="W243">
        <v>238.45827275742565</v>
      </c>
      <c r="X243">
        <v>-0.86827275742564325</v>
      </c>
    </row>
    <row r="244" spans="1:24" x14ac:dyDescent="0.25">
      <c r="A244">
        <v>-2.3483573957550448</v>
      </c>
      <c r="B244">
        <f t="shared" si="11"/>
        <v>-9.0351066004405595E-3</v>
      </c>
      <c r="C244">
        <f t="shared" si="13"/>
        <v>6.6711997370554208</v>
      </c>
      <c r="M244">
        <f t="shared" si="12"/>
        <v>-4.0199110464232986</v>
      </c>
      <c r="W244">
        <v>238.34835739575504</v>
      </c>
      <c r="X244">
        <v>-2.3483573957550448</v>
      </c>
    </row>
    <row r="245" spans="1:24" x14ac:dyDescent="0.25">
      <c r="A245">
        <v>-8.8431029860892068</v>
      </c>
      <c r="B245">
        <f t="shared" si="11"/>
        <v>-9.0351066004405595E-3</v>
      </c>
      <c r="C245">
        <f t="shared" si="13"/>
        <v>4.6472402406347841</v>
      </c>
      <c r="M245">
        <f t="shared" si="12"/>
        <v>-2.4011297623943242</v>
      </c>
      <c r="W245">
        <v>236.8531029860892</v>
      </c>
      <c r="X245">
        <v>-8.8431029860892068</v>
      </c>
    </row>
    <row r="246" spans="1:24" x14ac:dyDescent="0.25">
      <c r="A246">
        <v>3.9880710946612794</v>
      </c>
      <c r="B246">
        <f t="shared" si="11"/>
        <v>-9.0351066004405595E-3</v>
      </c>
      <c r="C246">
        <f t="shared" si="13"/>
        <v>4.752340230858537</v>
      </c>
      <c r="M246">
        <f t="shared" si="12"/>
        <v>-1.7256116527367169</v>
      </c>
      <c r="W246">
        <v>228.81192890533873</v>
      </c>
      <c r="X246">
        <v>3.9880710946612794</v>
      </c>
    </row>
    <row r="247" spans="1:24" x14ac:dyDescent="0.25">
      <c r="A247">
        <v>-0.32180306678222337</v>
      </c>
      <c r="B247">
        <f t="shared" si="11"/>
        <v>-9.0351066004405595E-3</v>
      </c>
      <c r="C247">
        <f t="shared" si="13"/>
        <v>5.1142554126185047</v>
      </c>
      <c r="M247">
        <f t="shared" si="12"/>
        <v>1.4091493553816481</v>
      </c>
      <c r="W247">
        <v>232.79180306678222</v>
      </c>
      <c r="X247">
        <v>-0.32180306678222337</v>
      </c>
    </row>
    <row r="248" spans="1:24" x14ac:dyDescent="0.25">
      <c r="A248">
        <v>0.56118003826588847</v>
      </c>
      <c r="B248">
        <f t="shared" si="11"/>
        <v>-9.0351066004405595E-3</v>
      </c>
      <c r="C248">
        <f t="shared" si="13"/>
        <v>3.4625598033095066</v>
      </c>
      <c r="M248">
        <f t="shared" si="12"/>
        <v>-1.7685186465422191</v>
      </c>
      <c r="W248">
        <v>232.65881996173411</v>
      </c>
      <c r="X248">
        <v>0.56118003826588847</v>
      </c>
    </row>
    <row r="249" spans="1:24" x14ac:dyDescent="0.25">
      <c r="A249">
        <v>-5.5449329111103225</v>
      </c>
      <c r="B249">
        <f t="shared" si="11"/>
        <v>-9.0351066004405595E-3</v>
      </c>
      <c r="C249">
        <f t="shared" si="13"/>
        <v>4.9099874337779257</v>
      </c>
      <c r="M249">
        <f t="shared" si="12"/>
        <v>-2.1994996523489383</v>
      </c>
      <c r="W249">
        <v>233.17493291111032</v>
      </c>
      <c r="X249">
        <v>-5.5449329111103225</v>
      </c>
    </row>
    <row r="250" spans="1:24" x14ac:dyDescent="0.25">
      <c r="A250">
        <v>-1.6147460842023804</v>
      </c>
      <c r="B250">
        <f t="shared" si="11"/>
        <v>-9.0351066004405595E-3</v>
      </c>
      <c r="C250">
        <f t="shared" si="13"/>
        <v>5.4727760658120861</v>
      </c>
      <c r="M250">
        <f t="shared" si="12"/>
        <v>0.25631509546047937</v>
      </c>
      <c r="W250">
        <v>229.26474608420239</v>
      </c>
      <c r="X250">
        <v>-1.6147460842023804</v>
      </c>
    </row>
    <row r="251" spans="1:24" x14ac:dyDescent="0.25">
      <c r="A251">
        <v>7.928624281694141</v>
      </c>
      <c r="B251">
        <f t="shared" si="11"/>
        <v>-9.0351066004405595E-3</v>
      </c>
      <c r="C251">
        <f t="shared" si="13"/>
        <v>6.4118679750365093</v>
      </c>
      <c r="M251">
        <f t="shared" si="12"/>
        <v>4.0303668352989819</v>
      </c>
      <c r="W251">
        <v>224.69137571830586</v>
      </c>
      <c r="X251">
        <v>7.928624281694141</v>
      </c>
    </row>
    <row r="252" spans="1:24" x14ac:dyDescent="0.25">
      <c r="A252">
        <v>5.7772223084051859</v>
      </c>
      <c r="B252">
        <f t="shared" si="11"/>
        <v>-9.0351066004405595E-3</v>
      </c>
      <c r="C252">
        <f t="shared" si="13"/>
        <v>4.1980443058938253</v>
      </c>
      <c r="M252">
        <f t="shared" si="12"/>
        <v>7.6298637262828111</v>
      </c>
      <c r="W252">
        <v>231.09277769159482</v>
      </c>
      <c r="X252">
        <v>5.7772223084051859</v>
      </c>
    </row>
    <row r="253" spans="1:24" x14ac:dyDescent="0.25">
      <c r="A253">
        <v>9.1837445887491072</v>
      </c>
      <c r="B253">
        <f t="shared" si="11"/>
        <v>-9.0351066004405595E-3</v>
      </c>
      <c r="C253">
        <f t="shared" si="13"/>
        <v>3.3151474970434633</v>
      </c>
      <c r="M253">
        <f t="shared" si="12"/>
        <v>7.0129606323813789</v>
      </c>
      <c r="W253">
        <v>232.34625541125089</v>
      </c>
      <c r="X253">
        <v>9.1837445887491072</v>
      </c>
    </row>
    <row r="254" spans="1:24" x14ac:dyDescent="0.25">
      <c r="A254">
        <v>6.0779149999898436</v>
      </c>
      <c r="B254">
        <f t="shared" si="11"/>
        <v>-9.0351066004405595E-3</v>
      </c>
      <c r="C254">
        <f t="shared" si="13"/>
        <v>3.6082936885521155</v>
      </c>
      <c r="M254">
        <f t="shared" si="12"/>
        <v>5.258340750601282</v>
      </c>
      <c r="W254">
        <v>238.52208500001015</v>
      </c>
      <c r="X254">
        <v>6.0779149999898436</v>
      </c>
    </row>
    <row r="255" spans="1:24" x14ac:dyDescent="0.25">
      <c r="A255">
        <v>0.5133626630648962</v>
      </c>
      <c r="B255">
        <f t="shared" si="11"/>
        <v>-9.0351066004405595E-3</v>
      </c>
      <c r="C255">
        <f t="shared" si="13"/>
        <v>3.7712502020428276</v>
      </c>
      <c r="M255">
        <f t="shared" si="12"/>
        <v>2.6349130163759562</v>
      </c>
      <c r="W255">
        <v>243.9566373369351</v>
      </c>
      <c r="X255">
        <v>0.5133626630648962</v>
      </c>
    </row>
    <row r="256" spans="1:24" x14ac:dyDescent="0.25">
      <c r="A256">
        <v>1.3134613860731292</v>
      </c>
      <c r="B256">
        <f t="shared" si="11"/>
        <v>-9.0351066004405595E-3</v>
      </c>
      <c r="C256">
        <f t="shared" si="13"/>
        <v>2.7414746570963131</v>
      </c>
      <c r="M256">
        <f t="shared" si="12"/>
        <v>1.0739280719945725</v>
      </c>
      <c r="W256">
        <v>243.55653861392688</v>
      </c>
      <c r="X256">
        <v>1.3134613860731292</v>
      </c>
    </row>
    <row r="257" spans="1:24" x14ac:dyDescent="0.25">
      <c r="A257">
        <v>1.3949601668456921</v>
      </c>
      <c r="B257">
        <f t="shared" si="11"/>
        <v>-9.0351066004405595E-3</v>
      </c>
      <c r="C257">
        <f t="shared" si="13"/>
        <v>1.4218109727306061</v>
      </c>
      <c r="M257">
        <f t="shared" si="12"/>
        <v>0.45257533890720464</v>
      </c>
      <c r="W257">
        <v>244.43503983315432</v>
      </c>
      <c r="X257">
        <v>1.3949601668456921</v>
      </c>
    </row>
    <row r="258" spans="1:24" x14ac:dyDescent="0.25">
      <c r="A258">
        <v>-1.3506955361972075</v>
      </c>
      <c r="B258">
        <f t="shared" ref="B258:B321" si="14">AVERAGE($A$2:$A$327)</f>
        <v>-9.0351066004405595E-3</v>
      </c>
      <c r="C258">
        <f t="shared" si="13"/>
        <v>1.4712059483411477</v>
      </c>
      <c r="M258">
        <f t="shared" si="12"/>
        <v>0.8375970783394564</v>
      </c>
      <c r="W258">
        <v>246.90069553619722</v>
      </c>
      <c r="X258">
        <v>-1.3506955361972075</v>
      </c>
    </row>
    <row r="259" spans="1:24" x14ac:dyDescent="0.25">
      <c r="A259">
        <v>2.4685266043698846</v>
      </c>
      <c r="B259">
        <f t="shared" si="14"/>
        <v>-9.0351066004405595E-3</v>
      </c>
      <c r="C259">
        <f t="shared" si="13"/>
        <v>3.688522549053836</v>
      </c>
      <c r="M259">
        <f t="shared" ref="M259:M326" si="15">AVERAGE(A258:A260)</f>
        <v>0.37332270830093722</v>
      </c>
      <c r="W259">
        <v>244.63147339563011</v>
      </c>
      <c r="X259">
        <v>2.4685266043698846</v>
      </c>
    </row>
    <row r="260" spans="1:24" x14ac:dyDescent="0.25">
      <c r="A260">
        <v>2.1370567301346455E-3</v>
      </c>
      <c r="B260">
        <f t="shared" si="14"/>
        <v>-9.0351066004405595E-3</v>
      </c>
      <c r="C260">
        <f t="shared" ref="C260:C323" si="16">_xlfn.STDEV.S(A258:A262)</f>
        <v>4.6644587850543155</v>
      </c>
      <c r="M260">
        <f t="shared" si="15"/>
        <v>-1.4982843039265201</v>
      </c>
      <c r="W260">
        <v>247.03786294326986</v>
      </c>
      <c r="X260">
        <v>2.1370567301346455E-3</v>
      </c>
    </row>
    <row r="261" spans="1:24" x14ac:dyDescent="0.25">
      <c r="A261">
        <v>-6.9655165728795794</v>
      </c>
      <c r="B261">
        <f t="shared" si="14"/>
        <v>-9.0351066004405595E-3</v>
      </c>
      <c r="C261">
        <f t="shared" si="16"/>
        <v>6.0828556772165348</v>
      </c>
      <c r="M261">
        <f t="shared" si="15"/>
        <v>-5.139650108450657</v>
      </c>
      <c r="W261">
        <v>247.32551657287959</v>
      </c>
      <c r="X261">
        <v>-6.9655165728795794</v>
      </c>
    </row>
    <row r="262" spans="1:24" x14ac:dyDescent="0.25">
      <c r="A262">
        <v>-8.455570809202527</v>
      </c>
      <c r="B262">
        <f t="shared" si="14"/>
        <v>-9.0351066004405595E-3</v>
      </c>
      <c r="C262">
        <f t="shared" si="16"/>
        <v>5.7780952759394726</v>
      </c>
      <c r="M262">
        <f t="shared" si="15"/>
        <v>-3.242238679931603</v>
      </c>
      <c r="W262">
        <v>245.75557080920254</v>
      </c>
      <c r="X262">
        <v>-8.455570809202527</v>
      </c>
    </row>
    <row r="263" spans="1:24" x14ac:dyDescent="0.25">
      <c r="A263">
        <v>5.6943713422872975</v>
      </c>
      <c r="B263">
        <f t="shared" si="14"/>
        <v>-9.0351066004405595E-3</v>
      </c>
      <c r="C263">
        <f t="shared" si="16"/>
        <v>5.6748230783484583</v>
      </c>
      <c r="M263">
        <f t="shared" si="15"/>
        <v>-0.9188537610848565</v>
      </c>
      <c r="W263">
        <v>236.14562865771271</v>
      </c>
      <c r="X263">
        <v>5.6943713422872975</v>
      </c>
    </row>
    <row r="264" spans="1:24" x14ac:dyDescent="0.25">
      <c r="A264">
        <v>4.6381836606599336E-3</v>
      </c>
      <c r="B264">
        <f t="shared" si="14"/>
        <v>-9.0351066004405595E-3</v>
      </c>
      <c r="C264">
        <f t="shared" si="16"/>
        <v>5.1447620108314585</v>
      </c>
      <c r="M264">
        <f t="shared" si="15"/>
        <v>1.1105191927722349</v>
      </c>
      <c r="W264">
        <v>238.02536181633934</v>
      </c>
      <c r="X264">
        <v>4.6381836606599336E-3</v>
      </c>
    </row>
    <row r="265" spans="1:24" x14ac:dyDescent="0.25">
      <c r="A265">
        <v>-2.3674519476312526</v>
      </c>
      <c r="B265">
        <f t="shared" si="14"/>
        <v>-9.0351066004405595E-3</v>
      </c>
      <c r="C265">
        <f t="shared" si="16"/>
        <v>2.9377548738479335</v>
      </c>
      <c r="M265">
        <f t="shared" si="15"/>
        <v>-0.57877841235343419</v>
      </c>
      <c r="W265">
        <v>238.29745194763126</v>
      </c>
      <c r="X265">
        <v>-2.3674519476312526</v>
      </c>
    </row>
    <row r="266" spans="1:24" x14ac:dyDescent="0.25">
      <c r="A266">
        <v>0.62647852691029016</v>
      </c>
      <c r="B266">
        <f t="shared" si="14"/>
        <v>-9.0351066004405595E-3</v>
      </c>
      <c r="C266">
        <f t="shared" si="16"/>
        <v>2.0690605440544645</v>
      </c>
      <c r="M266">
        <f t="shared" si="15"/>
        <v>-0.29603524109745649</v>
      </c>
      <c r="W266">
        <v>235.11352147308972</v>
      </c>
      <c r="X266">
        <v>0.62647852691029016</v>
      </c>
    </row>
    <row r="267" spans="1:24" x14ac:dyDescent="0.25">
      <c r="A267">
        <v>0.85286769742859292</v>
      </c>
      <c r="B267">
        <f t="shared" si="14"/>
        <v>-9.0351066004405595E-3</v>
      </c>
      <c r="C267">
        <f t="shared" si="16"/>
        <v>4.8199660683263081</v>
      </c>
      <c r="M267">
        <f t="shared" si="15"/>
        <v>1.632527987846127</v>
      </c>
      <c r="W267">
        <v>234.47713230257142</v>
      </c>
      <c r="X267">
        <v>0.85286769742859292</v>
      </c>
    </row>
    <row r="268" spans="1:24" x14ac:dyDescent="0.25">
      <c r="A268">
        <v>3.4182377391994976</v>
      </c>
      <c r="B268">
        <f t="shared" si="14"/>
        <v>-9.0351066004405595E-3</v>
      </c>
      <c r="C268">
        <f t="shared" si="16"/>
        <v>5.7467831831659479</v>
      </c>
      <c r="M268">
        <f t="shared" si="15"/>
        <v>-1.6169416959789373</v>
      </c>
      <c r="W268">
        <v>235.6517622608005</v>
      </c>
      <c r="X268">
        <v>3.4182377391994976</v>
      </c>
    </row>
    <row r="269" spans="1:24" x14ac:dyDescent="0.25">
      <c r="A269">
        <v>-9.1219305245649025</v>
      </c>
      <c r="B269">
        <f t="shared" si="14"/>
        <v>-9.0351066004405595E-3</v>
      </c>
      <c r="C269">
        <f t="shared" si="16"/>
        <v>5.710913968748196</v>
      </c>
      <c r="M269">
        <f t="shared" si="15"/>
        <v>-4.6264175558351894</v>
      </c>
      <c r="W269">
        <v>236.60193052456489</v>
      </c>
      <c r="X269">
        <v>-9.1219305245649025</v>
      </c>
    </row>
    <row r="270" spans="1:24" x14ac:dyDescent="0.25">
      <c r="A270">
        <v>-8.1755598821401634</v>
      </c>
      <c r="B270">
        <f t="shared" si="14"/>
        <v>-9.0351066004405595E-3</v>
      </c>
      <c r="C270">
        <f t="shared" si="16"/>
        <v>5.5439319630716719</v>
      </c>
      <c r="M270">
        <f t="shared" si="15"/>
        <v>-8.0542927438932761</v>
      </c>
      <c r="W270">
        <v>229.01555988214017</v>
      </c>
      <c r="X270">
        <v>-8.1755598821401634</v>
      </c>
    </row>
    <row r="271" spans="1:24" x14ac:dyDescent="0.25">
      <c r="A271">
        <v>-6.8653878249747606</v>
      </c>
      <c r="B271">
        <f t="shared" si="14"/>
        <v>-9.0351066004405595E-3</v>
      </c>
      <c r="C271">
        <f t="shared" si="16"/>
        <v>3.334712416181925</v>
      </c>
      <c r="M271">
        <f t="shared" si="15"/>
        <v>-8.476762327193077</v>
      </c>
      <c r="W271">
        <v>223.84538782497475</v>
      </c>
      <c r="X271">
        <v>-6.8653878249747606</v>
      </c>
    </row>
    <row r="272" spans="1:24" x14ac:dyDescent="0.25">
      <c r="A272">
        <v>-10.389339274464305</v>
      </c>
      <c r="B272">
        <f t="shared" si="14"/>
        <v>-9.0351066004405595E-3</v>
      </c>
      <c r="C272">
        <f t="shared" si="16"/>
        <v>4.21601724955966</v>
      </c>
      <c r="M272">
        <f t="shared" si="15"/>
        <v>-6.3389167355364009</v>
      </c>
      <c r="W272">
        <v>220.06933927446431</v>
      </c>
      <c r="X272">
        <v>-10.389339274464305</v>
      </c>
    </row>
    <row r="273" spans="1:24" x14ac:dyDescent="0.25">
      <c r="A273">
        <v>-1.7620231071701369</v>
      </c>
      <c r="B273">
        <f t="shared" si="14"/>
        <v>-9.0351066004405595E-3</v>
      </c>
      <c r="C273">
        <f t="shared" si="16"/>
        <v>4.2711118480954395</v>
      </c>
      <c r="M273">
        <f t="shared" si="15"/>
        <v>-4.243565607100531</v>
      </c>
      <c r="W273">
        <v>215.25202310717015</v>
      </c>
      <c r="X273">
        <v>-1.7620231071701369</v>
      </c>
    </row>
    <row r="274" spans="1:24" x14ac:dyDescent="0.25">
      <c r="A274">
        <v>-0.57933443966715004</v>
      </c>
      <c r="B274">
        <f t="shared" si="14"/>
        <v>-9.0351066004405595E-3</v>
      </c>
      <c r="C274">
        <f t="shared" si="16"/>
        <v>4.6395034897892824</v>
      </c>
      <c r="M274">
        <f t="shared" si="15"/>
        <v>-1.2082080586405084</v>
      </c>
      <c r="W274">
        <v>214.57933443966715</v>
      </c>
      <c r="X274">
        <v>-0.57933443966715004</v>
      </c>
    </row>
    <row r="275" spans="1:24" x14ac:dyDescent="0.25">
      <c r="A275">
        <v>-1.2832666290842383</v>
      </c>
      <c r="B275">
        <f t="shared" si="14"/>
        <v>-9.0351066004405595E-3</v>
      </c>
      <c r="C275">
        <f t="shared" si="16"/>
        <v>1.4760138692474691</v>
      </c>
      <c r="M275">
        <f t="shared" si="15"/>
        <v>-3.3852200165663739E-2</v>
      </c>
      <c r="W275">
        <v>213.97326662908424</v>
      </c>
      <c r="X275">
        <v>-1.2832666290842383</v>
      </c>
    </row>
    <row r="276" spans="1:24" x14ac:dyDescent="0.25">
      <c r="A276">
        <v>1.7610444682543971</v>
      </c>
      <c r="B276">
        <f t="shared" si="14"/>
        <v>-9.0351066004405595E-3</v>
      </c>
      <c r="C276">
        <f t="shared" si="16"/>
        <v>3.3985029575689181</v>
      </c>
      <c r="M276">
        <f t="shared" si="15"/>
        <v>-0.43609827666053508</v>
      </c>
      <c r="W276">
        <v>213.47895553174561</v>
      </c>
      <c r="X276">
        <v>1.7610444682543971</v>
      </c>
    </row>
    <row r="277" spans="1:24" x14ac:dyDescent="0.25">
      <c r="A277">
        <v>-1.7860726691517641</v>
      </c>
      <c r="B277">
        <f t="shared" si="14"/>
        <v>-9.0351066004405595E-3</v>
      </c>
      <c r="C277">
        <f t="shared" si="16"/>
        <v>3.6408325220691151</v>
      </c>
      <c r="M277">
        <f t="shared" si="15"/>
        <v>2.1562416510331937</v>
      </c>
      <c r="W277">
        <v>215.88607266915176</v>
      </c>
      <c r="X277">
        <v>-1.7860726691517641</v>
      </c>
    </row>
    <row r="278" spans="1:24" x14ac:dyDescent="0.25">
      <c r="A278">
        <v>6.4937531539969484</v>
      </c>
      <c r="B278">
        <f t="shared" si="14"/>
        <v>-9.0351066004405595E-3</v>
      </c>
      <c r="C278">
        <f t="shared" si="16"/>
        <v>3.1844027866255606</v>
      </c>
      <c r="M278">
        <f t="shared" si="15"/>
        <v>3.1583292118375632</v>
      </c>
      <c r="W278">
        <v>211.77624684600306</v>
      </c>
      <c r="X278">
        <v>6.4937531539969484</v>
      </c>
    </row>
    <row r="279" spans="1:24" x14ac:dyDescent="0.25">
      <c r="A279">
        <v>4.7673071506675058</v>
      </c>
      <c r="B279">
        <f t="shared" si="14"/>
        <v>-9.0351066004405595E-3</v>
      </c>
      <c r="C279">
        <f t="shared" si="16"/>
        <v>4.2453997809615638</v>
      </c>
      <c r="M279">
        <f t="shared" si="15"/>
        <v>4.3293890567576243</v>
      </c>
      <c r="W279">
        <v>215.96269284933248</v>
      </c>
      <c r="X279">
        <v>4.7673071506675058</v>
      </c>
    </row>
    <row r="280" spans="1:24" x14ac:dyDescent="0.25">
      <c r="A280">
        <v>1.7271068656084196</v>
      </c>
      <c r="B280">
        <f t="shared" si="14"/>
        <v>-9.0351066004405595E-3</v>
      </c>
      <c r="C280">
        <f t="shared" si="16"/>
        <v>3.9260362448586243</v>
      </c>
      <c r="M280">
        <f t="shared" si="15"/>
        <v>0.97710985160886332</v>
      </c>
      <c r="W280">
        <v>222.02289313439158</v>
      </c>
      <c r="X280">
        <v>1.7271068656084196</v>
      </c>
    </row>
    <row r="281" spans="1:24" x14ac:dyDescent="0.25">
      <c r="A281">
        <v>-3.5630844614493355</v>
      </c>
      <c r="B281">
        <f t="shared" si="14"/>
        <v>-9.0351066004405595E-3</v>
      </c>
      <c r="C281">
        <f t="shared" si="16"/>
        <v>4.4964360084636414</v>
      </c>
      <c r="M281">
        <f t="shared" si="15"/>
        <v>-0.50239890528976616</v>
      </c>
      <c r="W281">
        <v>225.09308446144934</v>
      </c>
      <c r="X281">
        <v>-3.5630844614493355</v>
      </c>
    </row>
    <row r="282" spans="1:24" x14ac:dyDescent="0.25">
      <c r="A282">
        <v>0.32878087997161742</v>
      </c>
      <c r="B282">
        <f t="shared" si="14"/>
        <v>-9.0351066004405595E-3</v>
      </c>
      <c r="C282">
        <f t="shared" si="16"/>
        <v>3.9274828820771699</v>
      </c>
      <c r="M282">
        <f t="shared" si="15"/>
        <v>-3.3068431722319453</v>
      </c>
      <c r="W282">
        <v>223.52121912002838</v>
      </c>
      <c r="X282">
        <v>0.32878087997161742</v>
      </c>
    </row>
    <row r="283" spans="1:24" x14ac:dyDescent="0.25">
      <c r="A283">
        <v>-6.6862259352181184</v>
      </c>
      <c r="B283">
        <f t="shared" si="14"/>
        <v>-9.0351066004405595E-3</v>
      </c>
      <c r="C283">
        <f t="shared" si="16"/>
        <v>3.6613727401455511</v>
      </c>
      <c r="M283">
        <f t="shared" si="15"/>
        <v>-1.2211748012628902</v>
      </c>
      <c r="W283">
        <v>224.58622593521812</v>
      </c>
      <c r="X283">
        <v>-6.6862259352181184</v>
      </c>
    </row>
    <row r="284" spans="1:24" x14ac:dyDescent="0.25">
      <c r="A284">
        <v>2.6939206514578302</v>
      </c>
      <c r="B284">
        <f t="shared" si="14"/>
        <v>-9.0351066004405595E-3</v>
      </c>
      <c r="C284">
        <f t="shared" si="16"/>
        <v>3.756714312870387</v>
      </c>
      <c r="M284">
        <f t="shared" si="15"/>
        <v>-1.4176546544697526</v>
      </c>
      <c r="W284">
        <v>219.43607934854217</v>
      </c>
      <c r="X284">
        <v>2.6939206514578302</v>
      </c>
    </row>
    <row r="285" spans="1:24" x14ac:dyDescent="0.25">
      <c r="A285">
        <v>-0.26065867964896938</v>
      </c>
      <c r="B285">
        <f t="shared" si="14"/>
        <v>-9.0351066004405595E-3</v>
      </c>
      <c r="C285">
        <f t="shared" si="16"/>
        <v>9.3839877888782208</v>
      </c>
      <c r="M285">
        <f t="shared" si="15"/>
        <v>1.548819519090652</v>
      </c>
      <c r="W285">
        <v>223.45065867964897</v>
      </c>
      <c r="X285">
        <v>-0.26065867964896938</v>
      </c>
    </row>
    <row r="286" spans="1:24" x14ac:dyDescent="0.25">
      <c r="A286">
        <v>2.2131965854630948</v>
      </c>
      <c r="B286">
        <f t="shared" si="14"/>
        <v>-9.0351066004405595E-3</v>
      </c>
      <c r="C286">
        <f t="shared" si="16"/>
        <v>14.130343668352387</v>
      </c>
      <c r="M286">
        <f t="shared" si="15"/>
        <v>-5.9346979953080092</v>
      </c>
      <c r="W286">
        <v>221.67680341453689</v>
      </c>
      <c r="X286">
        <v>2.2131965854630948</v>
      </c>
    </row>
    <row r="287" spans="1:24" x14ac:dyDescent="0.25">
      <c r="A287">
        <v>-19.756631891738152</v>
      </c>
      <c r="B287">
        <f t="shared" si="14"/>
        <v>-9.0351066004405595E-3</v>
      </c>
      <c r="C287">
        <f t="shared" si="16"/>
        <v>13.222139493507132</v>
      </c>
      <c r="M287">
        <f t="shared" si="15"/>
        <v>-15.040727892879801</v>
      </c>
      <c r="W287">
        <v>222.94663189173815</v>
      </c>
      <c r="X287">
        <v>-19.756631891738152</v>
      </c>
    </row>
    <row r="288" spans="1:24" x14ac:dyDescent="0.25">
      <c r="A288">
        <v>-27.578748372364345</v>
      </c>
      <c r="B288">
        <f t="shared" si="14"/>
        <v>-9.0351066004405595E-3</v>
      </c>
      <c r="C288">
        <f t="shared" si="16"/>
        <v>11.128792648559401</v>
      </c>
      <c r="M288">
        <f t="shared" si="15"/>
        <v>-22.406473016588809</v>
      </c>
      <c r="W288">
        <v>215.95874837236434</v>
      </c>
      <c r="X288">
        <v>-27.578748372364345</v>
      </c>
    </row>
    <row r="289" spans="1:24" x14ac:dyDescent="0.25">
      <c r="A289">
        <v>-19.884038785663932</v>
      </c>
      <c r="B289">
        <f t="shared" si="14"/>
        <v>-9.0351066004405595E-3</v>
      </c>
      <c r="C289">
        <f t="shared" si="16"/>
        <v>19.45968816619644</v>
      </c>
      <c r="M289">
        <f t="shared" si="15"/>
        <v>-20.933693136017951</v>
      </c>
      <c r="W289">
        <v>201.34403878566394</v>
      </c>
      <c r="X289">
        <v>-19.884038785663932</v>
      </c>
    </row>
    <row r="290" spans="1:24" x14ac:dyDescent="0.25">
      <c r="A290">
        <v>-15.338292250025575</v>
      </c>
      <c r="B290">
        <f t="shared" si="14"/>
        <v>-9.0351066004405595E-3</v>
      </c>
      <c r="C290">
        <f t="shared" si="16"/>
        <v>19.876746981205098</v>
      </c>
      <c r="M290">
        <f t="shared" si="15"/>
        <v>-4.492640651059058</v>
      </c>
      <c r="W290">
        <v>187.75829225002556</v>
      </c>
      <c r="X290">
        <v>-15.338292250025575</v>
      </c>
    </row>
    <row r="291" spans="1:24" x14ac:dyDescent="0.25">
      <c r="A291">
        <v>21.744409082512334</v>
      </c>
      <c r="B291">
        <f t="shared" si="14"/>
        <v>-9.0351066004405595E-3</v>
      </c>
      <c r="C291">
        <f t="shared" si="16"/>
        <v>16.859490659267639</v>
      </c>
      <c r="M291">
        <f t="shared" si="15"/>
        <v>3.0873229443348484</v>
      </c>
      <c r="W291">
        <v>177.10559091748766</v>
      </c>
      <c r="X291">
        <v>21.744409082512334</v>
      </c>
    </row>
    <row r="292" spans="1:24" x14ac:dyDescent="0.25">
      <c r="A292">
        <v>2.8558520005177854</v>
      </c>
      <c r="B292">
        <f t="shared" si="14"/>
        <v>-9.0351066004405595E-3</v>
      </c>
      <c r="C292">
        <f t="shared" si="16"/>
        <v>13.212947508823815</v>
      </c>
      <c r="M292">
        <f t="shared" si="15"/>
        <v>10.042432967908363</v>
      </c>
      <c r="W292">
        <v>187.5641479994822</v>
      </c>
      <c r="X292">
        <v>2.8558520005177854</v>
      </c>
    </row>
    <row r="293" spans="1:24" x14ac:dyDescent="0.25">
      <c r="A293">
        <v>5.5270378206949715</v>
      </c>
      <c r="B293">
        <f t="shared" si="14"/>
        <v>-9.0351066004405595E-3</v>
      </c>
      <c r="C293">
        <f t="shared" si="16"/>
        <v>7.8125087409473428</v>
      </c>
      <c r="M293">
        <f t="shared" si="15"/>
        <v>4.9561725804675234</v>
      </c>
      <c r="W293">
        <v>192.62296217930503</v>
      </c>
      <c r="X293">
        <v>5.5270378206949715</v>
      </c>
    </row>
    <row r="294" spans="1:24" x14ac:dyDescent="0.25">
      <c r="A294">
        <v>6.4856279201898133</v>
      </c>
      <c r="B294">
        <f t="shared" si="14"/>
        <v>-9.0351066004405595E-3</v>
      </c>
      <c r="C294">
        <f t="shared" si="16"/>
        <v>6.5640164096079019</v>
      </c>
      <c r="M294">
        <f t="shared" si="15"/>
        <v>5.1666988303834955</v>
      </c>
      <c r="W294">
        <v>196.0343720798102</v>
      </c>
      <c r="X294">
        <v>6.4856279201898133</v>
      </c>
    </row>
    <row r="295" spans="1:24" x14ac:dyDescent="0.25">
      <c r="A295">
        <v>3.4874307502657018</v>
      </c>
      <c r="B295">
        <f t="shared" si="14"/>
        <v>-9.0351066004405595E-3</v>
      </c>
      <c r="C295">
        <f t="shared" si="16"/>
        <v>6.5886558696930235</v>
      </c>
      <c r="M295">
        <f t="shared" si="15"/>
        <v>8.6490917344036689E-2</v>
      </c>
      <c r="W295">
        <v>198.65256924973428</v>
      </c>
      <c r="X295">
        <v>3.4874307502657018</v>
      </c>
    </row>
    <row r="296" spans="1:24" x14ac:dyDescent="0.25">
      <c r="A296">
        <v>-9.713585918423405</v>
      </c>
      <c r="B296">
        <f t="shared" si="14"/>
        <v>-9.0351066004405595E-3</v>
      </c>
      <c r="C296">
        <f t="shared" si="16"/>
        <v>6.4100999638262293</v>
      </c>
      <c r="M296">
        <f t="shared" si="15"/>
        <v>-2.2261833901042203</v>
      </c>
      <c r="W296">
        <v>203.98358591842342</v>
      </c>
      <c r="X296">
        <v>-9.713585918423405</v>
      </c>
    </row>
    <row r="297" spans="1:24" x14ac:dyDescent="0.25">
      <c r="A297">
        <v>-0.45239500215495809</v>
      </c>
      <c r="B297">
        <f t="shared" si="14"/>
        <v>-9.0351066004405595E-3</v>
      </c>
      <c r="C297">
        <f t="shared" si="16"/>
        <v>5.8735624904862478</v>
      </c>
      <c r="M297">
        <f t="shared" si="15"/>
        <v>-4.8758891824135349</v>
      </c>
      <c r="W297">
        <v>197.43239500215495</v>
      </c>
      <c r="X297">
        <v>-0.45239500215495809</v>
      </c>
    </row>
    <row r="298" spans="1:24" x14ac:dyDescent="0.25">
      <c r="A298">
        <v>-4.4616866266622424</v>
      </c>
      <c r="B298">
        <f t="shared" si="14"/>
        <v>-9.0351066004405595E-3</v>
      </c>
      <c r="C298">
        <f t="shared" si="16"/>
        <v>6.2696909280235218</v>
      </c>
      <c r="M298">
        <f t="shared" si="15"/>
        <v>-0.13985066488516887</v>
      </c>
      <c r="W298">
        <v>197.62168662666224</v>
      </c>
      <c r="X298">
        <v>-4.4616866266622424</v>
      </c>
    </row>
    <row r="299" spans="1:24" x14ac:dyDescent="0.25">
      <c r="A299">
        <v>4.4945296341616938</v>
      </c>
      <c r="B299">
        <f t="shared" si="14"/>
        <v>-9.0351066004405595E-3</v>
      </c>
      <c r="C299">
        <f t="shared" si="16"/>
        <v>4.5411264066902577</v>
      </c>
      <c r="M299">
        <f t="shared" si="15"/>
        <v>1.7549650295181607</v>
      </c>
      <c r="W299">
        <v>195.24547036583832</v>
      </c>
      <c r="X299">
        <v>4.4945296341616938</v>
      </c>
    </row>
    <row r="300" spans="1:24" x14ac:dyDescent="0.25">
      <c r="A300">
        <v>5.2320520810550306</v>
      </c>
      <c r="B300">
        <f t="shared" si="14"/>
        <v>-9.0351066004405595E-3</v>
      </c>
      <c r="C300">
        <f t="shared" si="16"/>
        <v>4.3209332222909778</v>
      </c>
      <c r="M300">
        <f t="shared" si="15"/>
        <v>5.3343430822901707</v>
      </c>
      <c r="W300">
        <v>199.36794791894496</v>
      </c>
      <c r="X300">
        <v>5.2320520810550306</v>
      </c>
    </row>
    <row r="301" spans="1:24" x14ac:dyDescent="0.25">
      <c r="A301">
        <v>6.2764475316537869</v>
      </c>
      <c r="B301">
        <f t="shared" si="14"/>
        <v>-9.0351066004405595E-3</v>
      </c>
      <c r="C301">
        <f t="shared" si="16"/>
        <v>2.6577960802023468</v>
      </c>
      <c r="M301">
        <f t="shared" si="15"/>
        <v>4.405853788965989</v>
      </c>
      <c r="W301">
        <v>202.09355246834622</v>
      </c>
      <c r="X301">
        <v>6.2764475316537869</v>
      </c>
    </row>
    <row r="302" spans="1:24" x14ac:dyDescent="0.25">
      <c r="A302">
        <v>1.7090617541891504</v>
      </c>
      <c r="B302">
        <f t="shared" si="14"/>
        <v>-9.0351066004405595E-3</v>
      </c>
      <c r="C302">
        <f t="shared" si="16"/>
        <v>2.8832957248140323</v>
      </c>
      <c r="M302">
        <f t="shared" si="15"/>
        <v>2.6105365312263777</v>
      </c>
      <c r="W302">
        <v>207.57093824581085</v>
      </c>
      <c r="X302">
        <v>1.7090617541891504</v>
      </c>
    </row>
    <row r="303" spans="1:24" x14ac:dyDescent="0.25">
      <c r="A303">
        <v>-0.1538996921638045</v>
      </c>
      <c r="B303">
        <f t="shared" si="14"/>
        <v>-9.0351066004405595E-3</v>
      </c>
      <c r="C303">
        <f t="shared" si="16"/>
        <v>2.7335444259401362</v>
      </c>
      <c r="M303">
        <f t="shared" si="15"/>
        <v>0.67864228221451606</v>
      </c>
      <c r="W303">
        <v>210.29389969216379</v>
      </c>
      <c r="X303">
        <v>-0.1538996921638045</v>
      </c>
    </row>
    <row r="304" spans="1:24" x14ac:dyDescent="0.25">
      <c r="A304">
        <v>0.48076478461820216</v>
      </c>
      <c r="B304">
        <f t="shared" si="14"/>
        <v>-9.0351066004405595E-3</v>
      </c>
      <c r="C304">
        <f t="shared" si="16"/>
        <v>0.81928980319825584</v>
      </c>
      <c r="M304">
        <f t="shared" si="15"/>
        <v>2.9171867982711319E-3</v>
      </c>
      <c r="W304">
        <v>210.72923521538181</v>
      </c>
      <c r="X304">
        <v>0.48076478461820216</v>
      </c>
    </row>
    <row r="305" spans="1:24" x14ac:dyDescent="0.25">
      <c r="A305">
        <v>-0.31811353205958426</v>
      </c>
      <c r="B305">
        <f t="shared" si="14"/>
        <v>-9.0351066004405595E-3</v>
      </c>
      <c r="C305">
        <f t="shared" si="16"/>
        <v>3.5181273916849545</v>
      </c>
      <c r="M305">
        <f t="shared" si="15"/>
        <v>5.5087377823355155E-2</v>
      </c>
      <c r="W305">
        <v>212.81811353205958</v>
      </c>
      <c r="X305">
        <v>-0.31811353205958426</v>
      </c>
    </row>
    <row r="306" spans="1:24" x14ac:dyDescent="0.25">
      <c r="A306">
        <v>2.6108809114475662E-3</v>
      </c>
      <c r="B306">
        <f t="shared" si="14"/>
        <v>-9.0351066004405595E-3</v>
      </c>
      <c r="C306">
        <f t="shared" si="16"/>
        <v>5.6046506491004964</v>
      </c>
      <c r="M306">
        <f t="shared" si="15"/>
        <v>-2.7170334133741769</v>
      </c>
      <c r="W306">
        <v>213.31738911908855</v>
      </c>
      <c r="X306">
        <v>2.6108809114475662E-3</v>
      </c>
    </row>
    <row r="307" spans="1:24" x14ac:dyDescent="0.25">
      <c r="A307">
        <v>-7.8355975889743945</v>
      </c>
      <c r="B307">
        <f t="shared" si="14"/>
        <v>-9.0351066004405595E-3</v>
      </c>
      <c r="C307">
        <f t="shared" si="16"/>
        <v>5.0422857326240189</v>
      </c>
      <c r="M307">
        <f t="shared" si="15"/>
        <v>-6.5548169913816325</v>
      </c>
      <c r="W307">
        <v>213.18559758897439</v>
      </c>
      <c r="X307">
        <v>-7.8355975889743945</v>
      </c>
    </row>
    <row r="308" spans="1:24" x14ac:dyDescent="0.25">
      <c r="A308">
        <v>-11.831464266081952</v>
      </c>
      <c r="B308">
        <f t="shared" si="14"/>
        <v>-9.0351066004405595E-3</v>
      </c>
      <c r="C308">
        <f t="shared" si="16"/>
        <v>4.4615219513859001</v>
      </c>
      <c r="M308">
        <f t="shared" si="15"/>
        <v>-8.2981482582549972</v>
      </c>
      <c r="W308">
        <v>210.72146426608194</v>
      </c>
      <c r="X308">
        <v>-11.831464266081952</v>
      </c>
    </row>
    <row r="309" spans="1:24" x14ac:dyDescent="0.25">
      <c r="A309">
        <v>-5.2273829197086457</v>
      </c>
      <c r="B309">
        <f t="shared" si="14"/>
        <v>-9.0351066004405595E-3</v>
      </c>
      <c r="C309">
        <f t="shared" si="16"/>
        <v>4.6298644902493189</v>
      </c>
      <c r="M309">
        <f t="shared" si="15"/>
        <v>-6.861846120039047</v>
      </c>
      <c r="W309">
        <v>203.73738291970864</v>
      </c>
      <c r="X309">
        <v>-5.2273829197086457</v>
      </c>
    </row>
    <row r="310" spans="1:24" x14ac:dyDescent="0.25">
      <c r="A310">
        <v>-3.5266911743265439</v>
      </c>
      <c r="B310">
        <f t="shared" si="14"/>
        <v>-9.0351066004405595E-3</v>
      </c>
      <c r="C310">
        <f t="shared" si="16"/>
        <v>4.9470137599949826</v>
      </c>
      <c r="M310">
        <f t="shared" si="15"/>
        <v>-2.7440455921336784</v>
      </c>
      <c r="W310">
        <v>199.77669117432654</v>
      </c>
      <c r="X310">
        <v>-3.5266911743265439</v>
      </c>
    </row>
    <row r="311" spans="1:24" x14ac:dyDescent="0.25">
      <c r="A311">
        <v>0.52193731763415485</v>
      </c>
      <c r="B311">
        <f t="shared" si="14"/>
        <v>-9.0351066004405595E-3</v>
      </c>
      <c r="C311">
        <f t="shared" si="16"/>
        <v>7.3192927571561457</v>
      </c>
      <c r="M311">
        <f t="shared" si="15"/>
        <v>-1.0701801760356773</v>
      </c>
      <c r="W311">
        <v>196.96806268236585</v>
      </c>
      <c r="X311">
        <v>0.52193731763415485</v>
      </c>
    </row>
    <row r="312" spans="1:24" x14ac:dyDescent="0.25">
      <c r="A312">
        <v>-0.2057866714146428</v>
      </c>
      <c r="B312">
        <f t="shared" si="14"/>
        <v>-9.0351066004405595E-3</v>
      </c>
      <c r="C312">
        <f t="shared" si="16"/>
        <v>6.4716197640554531</v>
      </c>
      <c r="M312">
        <f t="shared" si="15"/>
        <v>4.5663351881613226</v>
      </c>
      <c r="W312">
        <v>198.73578667141464</v>
      </c>
      <c r="X312">
        <v>-0.2057866714146428</v>
      </c>
    </row>
    <row r="313" spans="1:24" x14ac:dyDescent="0.25">
      <c r="A313">
        <v>13.382854918264457</v>
      </c>
      <c r="B313">
        <f t="shared" si="14"/>
        <v>-9.0351066004405595E-3</v>
      </c>
      <c r="C313">
        <f t="shared" si="16"/>
        <v>5.8834643872850947</v>
      </c>
      <c r="M313">
        <f t="shared" si="15"/>
        <v>4.777069260693632</v>
      </c>
      <c r="W313">
        <v>197.40714508173554</v>
      </c>
      <c r="X313">
        <v>13.382854918264457</v>
      </c>
    </row>
    <row r="314" spans="1:24" x14ac:dyDescent="0.25">
      <c r="A314">
        <v>1.1541395352310815</v>
      </c>
      <c r="B314">
        <f t="shared" si="14"/>
        <v>-9.0351066004405595E-3</v>
      </c>
      <c r="C314">
        <f t="shared" si="16"/>
        <v>6.1004601522706219</v>
      </c>
      <c r="M314">
        <f t="shared" si="15"/>
        <v>4.7466094784336024</v>
      </c>
      <c r="W314">
        <v>211.77586046476893</v>
      </c>
      <c r="X314">
        <v>1.1541395352310815</v>
      </c>
    </row>
    <row r="315" spans="1:24" x14ac:dyDescent="0.25">
      <c r="A315">
        <v>-0.29716601819472999</v>
      </c>
      <c r="B315">
        <f t="shared" si="14"/>
        <v>-9.0351066004405595E-3</v>
      </c>
      <c r="C315">
        <f t="shared" si="16"/>
        <v>6.2086959556874541</v>
      </c>
      <c r="M315">
        <f t="shared" si="15"/>
        <v>-0.10553380307263183</v>
      </c>
      <c r="W315">
        <v>212.62716601819474</v>
      </c>
      <c r="X315">
        <v>-0.29716601819472999</v>
      </c>
    </row>
    <row r="316" spans="1:24" x14ac:dyDescent="0.25">
      <c r="A316">
        <v>-1.173574926254247</v>
      </c>
      <c r="B316">
        <f t="shared" si="14"/>
        <v>-9.0351066004405595E-3</v>
      </c>
      <c r="C316">
        <f t="shared" si="16"/>
        <v>1.5600276039641126</v>
      </c>
      <c r="M316">
        <f t="shared" si="15"/>
        <v>-0.84356187075733635</v>
      </c>
      <c r="W316">
        <v>212.62357492625424</v>
      </c>
      <c r="X316">
        <v>-1.173574926254247</v>
      </c>
    </row>
    <row r="317" spans="1:24" x14ac:dyDescent="0.25">
      <c r="A317">
        <v>-1.0599446678230322</v>
      </c>
      <c r="B317">
        <f t="shared" si="14"/>
        <v>-9.0351066004405595E-3</v>
      </c>
      <c r="C317">
        <f t="shared" si="16"/>
        <v>1.073818495024633</v>
      </c>
      <c r="M317">
        <f t="shared" si="15"/>
        <v>-1.7936940296463508</v>
      </c>
      <c r="W317">
        <v>212.31994466782302</v>
      </c>
      <c r="X317">
        <v>-1.0599446678230322</v>
      </c>
    </row>
    <row r="318" spans="1:24" x14ac:dyDescent="0.25">
      <c r="A318">
        <v>-3.1475624948617735</v>
      </c>
      <c r="B318">
        <f t="shared" si="14"/>
        <v>-9.0351066004405595E-3</v>
      </c>
      <c r="C318">
        <f t="shared" si="16"/>
        <v>1.7260512217680408</v>
      </c>
      <c r="M318">
        <f t="shared" si="15"/>
        <v>-1.7190089127487436</v>
      </c>
      <c r="W318">
        <v>211.92756249486177</v>
      </c>
      <c r="X318">
        <v>-3.1475624948617735</v>
      </c>
    </row>
    <row r="319" spans="1:24" x14ac:dyDescent="0.25">
      <c r="A319">
        <v>-0.94951957556142474</v>
      </c>
      <c r="B319">
        <f t="shared" si="14"/>
        <v>-9.0351066004405595E-3</v>
      </c>
      <c r="C319">
        <f t="shared" si="16"/>
        <v>1.8842742571246327</v>
      </c>
      <c r="M319">
        <f t="shared" si="15"/>
        <v>-2.9878421826081478</v>
      </c>
      <c r="W319">
        <v>207.80951957556144</v>
      </c>
      <c r="X319">
        <v>-0.94951957556142474</v>
      </c>
    </row>
    <row r="320" spans="1:24" x14ac:dyDescent="0.25">
      <c r="A320">
        <v>-4.8664444774012452</v>
      </c>
      <c r="B320">
        <f t="shared" si="14"/>
        <v>-9.0351066004405595E-3</v>
      </c>
      <c r="C320">
        <f t="shared" si="16"/>
        <v>2.3405770120745135</v>
      </c>
      <c r="M320">
        <f t="shared" si="15"/>
        <v>-2.0566041450611672</v>
      </c>
      <c r="W320">
        <v>206.95644447740125</v>
      </c>
      <c r="X320">
        <v>-4.8664444774012452</v>
      </c>
    </row>
    <row r="321" spans="1:24" x14ac:dyDescent="0.25">
      <c r="A321">
        <v>-0.35384838222083204</v>
      </c>
      <c r="B321">
        <f t="shared" si="14"/>
        <v>-9.0351066004405595E-3</v>
      </c>
      <c r="C321">
        <f t="shared" si="16"/>
        <v>3.3415111739147174</v>
      </c>
      <c r="M321">
        <f t="shared" si="15"/>
        <v>-3.6346009036380544</v>
      </c>
      <c r="W321">
        <v>201.71384838222085</v>
      </c>
      <c r="X321">
        <v>-0.35384838222083204</v>
      </c>
    </row>
    <row r="322" spans="1:24" x14ac:dyDescent="0.25">
      <c r="A322">
        <v>-5.6835098512920865</v>
      </c>
      <c r="B322">
        <f t="shared" ref="B322:B327" si="17">AVERAGE($A$2:$A$327)</f>
        <v>-9.0351066004405595E-3</v>
      </c>
      <c r="C322">
        <f t="shared" si="16"/>
        <v>3.5002845701848386</v>
      </c>
      <c r="M322">
        <f t="shared" si="15"/>
        <v>-1.2216245839987512</v>
      </c>
      <c r="W322">
        <v>200.9535098512921</v>
      </c>
      <c r="X322">
        <v>-5.6835098512920865</v>
      </c>
    </row>
    <row r="323" spans="1:24" x14ac:dyDescent="0.25">
      <c r="A323">
        <v>2.3724844815166648</v>
      </c>
      <c r="B323">
        <f t="shared" si="17"/>
        <v>-9.0351066004405595E-3</v>
      </c>
      <c r="C323">
        <f t="shared" si="16"/>
        <v>3.1930393694134223</v>
      </c>
      <c r="M323">
        <f t="shared" si="15"/>
        <v>-0.94336772336446495</v>
      </c>
      <c r="W323">
        <v>197.83751551848334</v>
      </c>
      <c r="X323">
        <v>2.3724844815166648</v>
      </c>
    </row>
    <row r="324" spans="1:24" x14ac:dyDescent="0.25">
      <c r="A324">
        <v>0.48092219968202699</v>
      </c>
      <c r="B324">
        <f t="shared" si="17"/>
        <v>-9.0351066004405595E-3</v>
      </c>
      <c r="C324">
        <f t="shared" ref="C324:C325" si="18">_xlfn.STDEV.S(A322:A326)</f>
        <v>3.1869275286883587</v>
      </c>
      <c r="D324" t="str">
        <f ca="1">_xlfn.FORMULATEXT(C324)</f>
        <v>=STDEV.S(A322:A326)</v>
      </c>
      <c r="M324">
        <f t="shared" si="15"/>
        <v>-0.14993416298633142</v>
      </c>
      <c r="W324">
        <v>199.93907780031796</v>
      </c>
      <c r="X324">
        <v>0.48092219968202699</v>
      </c>
    </row>
    <row r="325" spans="1:24" x14ac:dyDescent="0.25">
      <c r="A325">
        <v>-3.303209170157686</v>
      </c>
      <c r="B325">
        <f t="shared" si="17"/>
        <v>-9.0351066004405595E-3</v>
      </c>
      <c r="C325">
        <f t="shared" si="18"/>
        <v>2.1411714328375209</v>
      </c>
      <c r="D325" t="str">
        <f ca="1">_xlfn.FORMULATEXT(C325)</f>
        <v>=STDEV.S(A323:A327)</v>
      </c>
      <c r="M325">
        <f t="shared" si="15"/>
        <v>-1.0873010607374833</v>
      </c>
      <c r="W325">
        <v>203.25320917015767</v>
      </c>
      <c r="X325">
        <v>-3.303209170157686</v>
      </c>
    </row>
    <row r="326" spans="1:24" x14ac:dyDescent="0.25">
      <c r="A326">
        <v>-0.43961621173679077</v>
      </c>
      <c r="B326">
        <f t="shared" si="17"/>
        <v>-9.0351066004405595E-3</v>
      </c>
      <c r="M326">
        <f t="shared" si="15"/>
        <v>-1.7889592016908675</v>
      </c>
      <c r="W326">
        <v>201.28961621173679</v>
      </c>
      <c r="X326">
        <v>-0.43961621173679077</v>
      </c>
    </row>
    <row r="327" spans="1:24" x14ac:dyDescent="0.25">
      <c r="A327">
        <v>-1.6240522231781256</v>
      </c>
      <c r="B327">
        <f t="shared" si="17"/>
        <v>-9.0351066004405595E-3</v>
      </c>
      <c r="W327">
        <v>203.32405222317811</v>
      </c>
      <c r="X327">
        <v>-1.6240522231781256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5F47D-A5DA-4A08-B390-D1AFFCBC70E2}">
  <dimension ref="A1:N327"/>
  <sheetViews>
    <sheetView workbookViewId="0">
      <selection activeCell="E1" sqref="E1"/>
    </sheetView>
  </sheetViews>
  <sheetFormatPr defaultRowHeight="15" x14ac:dyDescent="0.25"/>
  <sheetData>
    <row r="1" spans="1:6" x14ac:dyDescent="0.25">
      <c r="A1" t="s">
        <v>86</v>
      </c>
      <c r="B1" t="s">
        <v>95</v>
      </c>
      <c r="C1" t="s">
        <v>94</v>
      </c>
      <c r="D1" t="s">
        <v>93</v>
      </c>
      <c r="F1">
        <f>AVERAGE(A2:A327)</f>
        <v>-9.0351066004405595E-3</v>
      </c>
    </row>
    <row r="2" spans="1:6" x14ac:dyDescent="0.25">
      <c r="A2">
        <v>-2.9395138764378714</v>
      </c>
      <c r="B2">
        <f t="shared" ref="B2:B65" si="0">RANK(A2,$A$2:$A$327,1)</f>
        <v>70</v>
      </c>
      <c r="C2">
        <f t="shared" ref="C2:C65" si="1">(B2-0.5)/COUNT($B$2:$B$327)</f>
        <v>0.21319018404907975</v>
      </c>
      <c r="D2">
        <f t="shared" ref="D2:D65" si="2">_xlfn.NORM.S.INV(C2)</f>
        <v>-0.79540084580860504</v>
      </c>
    </row>
    <row r="3" spans="1:6" x14ac:dyDescent="0.25">
      <c r="A3">
        <v>-2.2377500192611421</v>
      </c>
      <c r="B3">
        <f t="shared" si="0"/>
        <v>85</v>
      </c>
      <c r="C3">
        <f t="shared" si="1"/>
        <v>0.25920245398773006</v>
      </c>
      <c r="D3">
        <f t="shared" si="2"/>
        <v>-0.6458061448455189</v>
      </c>
    </row>
    <row r="4" spans="1:6" x14ac:dyDescent="0.25">
      <c r="A4">
        <v>-0.93332097440227813</v>
      </c>
      <c r="B4">
        <f t="shared" si="0"/>
        <v>121</v>
      </c>
      <c r="C4">
        <f t="shared" si="1"/>
        <v>0.36963190184049077</v>
      </c>
      <c r="D4">
        <f t="shared" si="2"/>
        <v>-0.33282842050965683</v>
      </c>
    </row>
    <row r="5" spans="1:6" x14ac:dyDescent="0.25">
      <c r="A5">
        <v>-1.8921539812890273</v>
      </c>
      <c r="B5">
        <f t="shared" si="0"/>
        <v>93</v>
      </c>
      <c r="C5">
        <f t="shared" si="1"/>
        <v>0.28374233128834359</v>
      </c>
      <c r="D5">
        <f t="shared" si="2"/>
        <v>-0.57175987767692427</v>
      </c>
    </row>
    <row r="6" spans="1:6" x14ac:dyDescent="0.25">
      <c r="A6">
        <v>-3.0387103211805595</v>
      </c>
      <c r="B6">
        <f t="shared" si="0"/>
        <v>67</v>
      </c>
      <c r="C6">
        <f t="shared" si="1"/>
        <v>0.20398773006134968</v>
      </c>
      <c r="D6">
        <f t="shared" si="2"/>
        <v>-0.82746163225032021</v>
      </c>
    </row>
    <row r="7" spans="1:6" x14ac:dyDescent="0.25">
      <c r="A7">
        <v>-1.8036621299991964</v>
      </c>
      <c r="B7">
        <f t="shared" si="0"/>
        <v>96</v>
      </c>
      <c r="C7">
        <f t="shared" si="1"/>
        <v>0.29294478527607359</v>
      </c>
      <c r="D7">
        <f t="shared" si="2"/>
        <v>-0.54480219255949236</v>
      </c>
    </row>
    <row r="8" spans="1:6" x14ac:dyDescent="0.25">
      <c r="A8">
        <v>1.3024674830611218</v>
      </c>
      <c r="B8">
        <f t="shared" si="0"/>
        <v>209</v>
      </c>
      <c r="C8">
        <f t="shared" si="1"/>
        <v>0.63957055214723924</v>
      </c>
      <c r="D8">
        <f t="shared" si="2"/>
        <v>0.35731113398672115</v>
      </c>
    </row>
    <row r="9" spans="1:6" x14ac:dyDescent="0.25">
      <c r="A9">
        <v>-2.0107905992581152</v>
      </c>
      <c r="B9">
        <f t="shared" si="0"/>
        <v>91</v>
      </c>
      <c r="C9">
        <f t="shared" si="1"/>
        <v>0.27760736196319019</v>
      </c>
      <c r="D9">
        <f t="shared" si="2"/>
        <v>-0.58996409126419935</v>
      </c>
    </row>
    <row r="10" spans="1:6" x14ac:dyDescent="0.25">
      <c r="A10">
        <v>-3.0342447261139114</v>
      </c>
      <c r="B10">
        <f t="shared" si="0"/>
        <v>68</v>
      </c>
      <c r="C10">
        <f t="shared" si="1"/>
        <v>0.20705521472392638</v>
      </c>
      <c r="D10">
        <f t="shared" si="2"/>
        <v>-0.81668156442735196</v>
      </c>
    </row>
    <row r="11" spans="1:6" x14ac:dyDescent="0.25">
      <c r="A11">
        <v>0.53589897797516528</v>
      </c>
      <c r="B11">
        <f t="shared" si="0"/>
        <v>179</v>
      </c>
      <c r="C11">
        <f t="shared" si="1"/>
        <v>0.5475460122699386</v>
      </c>
      <c r="D11">
        <f t="shared" si="2"/>
        <v>0.1194637274979263</v>
      </c>
    </row>
    <row r="12" spans="1:6" x14ac:dyDescent="0.25">
      <c r="A12">
        <v>-1.1068385949884316</v>
      </c>
      <c r="B12">
        <f t="shared" si="0"/>
        <v>116</v>
      </c>
      <c r="C12">
        <f t="shared" si="1"/>
        <v>0.35429447852760737</v>
      </c>
      <c r="D12">
        <f t="shared" si="2"/>
        <v>-0.37375183454736011</v>
      </c>
    </row>
    <row r="13" spans="1:6" x14ac:dyDescent="0.25">
      <c r="A13">
        <v>-2.0333395143994721</v>
      </c>
      <c r="B13">
        <f t="shared" si="0"/>
        <v>89</v>
      </c>
      <c r="C13">
        <f t="shared" si="1"/>
        <v>0.2714723926380368</v>
      </c>
      <c r="D13">
        <f t="shared" si="2"/>
        <v>-0.6083659562690884</v>
      </c>
    </row>
    <row r="14" spans="1:6" x14ac:dyDescent="0.25">
      <c r="A14">
        <v>-1.7361528593901596</v>
      </c>
      <c r="B14">
        <f t="shared" si="0"/>
        <v>100</v>
      </c>
      <c r="C14">
        <f t="shared" si="1"/>
        <v>0.30521472392638038</v>
      </c>
      <c r="D14">
        <f t="shared" si="2"/>
        <v>-0.50946054404156105</v>
      </c>
    </row>
    <row r="15" spans="1:6" x14ac:dyDescent="0.25">
      <c r="A15">
        <v>-5.7084095858926673</v>
      </c>
      <c r="B15">
        <f t="shared" si="0"/>
        <v>30</v>
      </c>
      <c r="C15">
        <f t="shared" si="1"/>
        <v>9.0490797546012275E-2</v>
      </c>
      <c r="D15">
        <f t="shared" si="2"/>
        <v>-1.3377388093683278</v>
      </c>
    </row>
    <row r="16" spans="1:6" x14ac:dyDescent="0.25">
      <c r="A16">
        <v>-8.656170606464741</v>
      </c>
      <c r="B16">
        <f t="shared" si="0"/>
        <v>12</v>
      </c>
      <c r="C16">
        <f t="shared" si="1"/>
        <v>3.5276073619631899E-2</v>
      </c>
      <c r="D16">
        <f t="shared" si="2"/>
        <v>-1.8083493398594617</v>
      </c>
    </row>
    <row r="17" spans="1:14" x14ac:dyDescent="0.25">
      <c r="A17">
        <v>-5.1502218883072999</v>
      </c>
      <c r="B17">
        <f t="shared" si="0"/>
        <v>35</v>
      </c>
      <c r="C17">
        <f t="shared" si="1"/>
        <v>0.10582822085889571</v>
      </c>
      <c r="D17">
        <f t="shared" si="2"/>
        <v>-1.249023601213805</v>
      </c>
    </row>
    <row r="18" spans="1:14" x14ac:dyDescent="0.25">
      <c r="A18">
        <v>-0.93652506915915978</v>
      </c>
      <c r="B18">
        <f t="shared" si="0"/>
        <v>120</v>
      </c>
      <c r="C18">
        <f t="shared" si="1"/>
        <v>0.3665644171779141</v>
      </c>
      <c r="D18">
        <f t="shared" si="2"/>
        <v>-0.34096645606859771</v>
      </c>
    </row>
    <row r="19" spans="1:14" x14ac:dyDescent="0.25">
      <c r="A19">
        <v>1.5325056577853502</v>
      </c>
      <c r="B19">
        <f t="shared" si="0"/>
        <v>216</v>
      </c>
      <c r="C19">
        <f t="shared" si="1"/>
        <v>0.66104294478527603</v>
      </c>
      <c r="D19">
        <f t="shared" si="2"/>
        <v>0.41531119023693969</v>
      </c>
      <c r="N19" t="s">
        <v>92</v>
      </c>
    </row>
    <row r="20" spans="1:14" x14ac:dyDescent="0.25">
      <c r="A20">
        <v>2.7839424203217789</v>
      </c>
      <c r="B20">
        <f t="shared" si="0"/>
        <v>246</v>
      </c>
      <c r="C20">
        <f t="shared" si="1"/>
        <v>0.75306748466257667</v>
      </c>
      <c r="D20">
        <f t="shared" si="2"/>
        <v>0.6841744236294417</v>
      </c>
    </row>
    <row r="21" spans="1:14" x14ac:dyDescent="0.25">
      <c r="A21">
        <v>1.7320141063005394</v>
      </c>
      <c r="B21">
        <f t="shared" si="0"/>
        <v>220</v>
      </c>
      <c r="C21">
        <f t="shared" si="1"/>
        <v>0.67331288343558282</v>
      </c>
      <c r="D21">
        <f t="shared" si="2"/>
        <v>0.44907960393939678</v>
      </c>
    </row>
    <row r="22" spans="1:14" x14ac:dyDescent="0.25">
      <c r="A22">
        <v>-1.77810086417864</v>
      </c>
      <c r="B22">
        <f t="shared" si="0"/>
        <v>98</v>
      </c>
      <c r="C22">
        <f t="shared" si="1"/>
        <v>0.29907975460122699</v>
      </c>
      <c r="D22">
        <f t="shared" si="2"/>
        <v>-0.52704907541344959</v>
      </c>
    </row>
    <row r="23" spans="1:14" x14ac:dyDescent="0.25">
      <c r="A23">
        <v>1.0178548284318651</v>
      </c>
      <c r="B23">
        <f t="shared" si="0"/>
        <v>198</v>
      </c>
      <c r="C23">
        <f t="shared" si="1"/>
        <v>0.60582822085889576</v>
      </c>
      <c r="D23">
        <f t="shared" si="2"/>
        <v>0.2684622116663401</v>
      </c>
    </row>
    <row r="24" spans="1:14" x14ac:dyDescent="0.25">
      <c r="A24">
        <v>7.6805221516053734E-2</v>
      </c>
      <c r="B24">
        <f t="shared" si="0"/>
        <v>157</v>
      </c>
      <c r="C24">
        <f t="shared" si="1"/>
        <v>0.48006134969325154</v>
      </c>
      <c r="D24">
        <f t="shared" si="2"/>
        <v>-4.9999609652407837E-2</v>
      </c>
    </row>
    <row r="25" spans="1:14" x14ac:dyDescent="0.25">
      <c r="A25">
        <v>1.1751807617632721</v>
      </c>
      <c r="B25">
        <f t="shared" si="0"/>
        <v>203</v>
      </c>
      <c r="C25">
        <f t="shared" si="1"/>
        <v>0.62116564417177911</v>
      </c>
      <c r="D25">
        <f t="shared" si="2"/>
        <v>0.30854362324690926</v>
      </c>
    </row>
    <row r="26" spans="1:14" x14ac:dyDescent="0.25">
      <c r="A26">
        <v>2.9799430157266045</v>
      </c>
      <c r="B26">
        <f t="shared" si="0"/>
        <v>251</v>
      </c>
      <c r="C26">
        <f t="shared" si="1"/>
        <v>0.76840490797546013</v>
      </c>
      <c r="D26">
        <f t="shared" si="2"/>
        <v>0.73360389880985388</v>
      </c>
    </row>
    <row r="27" spans="1:14" x14ac:dyDescent="0.25">
      <c r="A27">
        <v>4.8917388258186634</v>
      </c>
      <c r="B27">
        <f t="shared" si="0"/>
        <v>291</v>
      </c>
      <c r="C27">
        <f t="shared" si="1"/>
        <v>0.89110429447852757</v>
      </c>
      <c r="D27">
        <f t="shared" si="2"/>
        <v>1.2324222034081986</v>
      </c>
    </row>
    <row r="28" spans="1:14" x14ac:dyDescent="0.25">
      <c r="A28">
        <v>-4.9654641209184831</v>
      </c>
      <c r="B28">
        <f t="shared" si="0"/>
        <v>37</v>
      </c>
      <c r="C28">
        <f t="shared" si="1"/>
        <v>0.11196319018404909</v>
      </c>
      <c r="D28">
        <f t="shared" si="2"/>
        <v>-1.2161536920819376</v>
      </c>
    </row>
    <row r="29" spans="1:14" x14ac:dyDescent="0.25">
      <c r="A29">
        <v>-2.4979492427684704</v>
      </c>
      <c r="B29">
        <f t="shared" si="0"/>
        <v>77</v>
      </c>
      <c r="C29">
        <f t="shared" si="1"/>
        <v>0.23466257668711657</v>
      </c>
      <c r="D29">
        <f t="shared" si="2"/>
        <v>-0.72357750895112161</v>
      </c>
    </row>
    <row r="30" spans="1:14" x14ac:dyDescent="0.25">
      <c r="A30">
        <v>-2.080652143661581</v>
      </c>
      <c r="B30">
        <f t="shared" si="0"/>
        <v>87</v>
      </c>
      <c r="C30">
        <f t="shared" si="1"/>
        <v>0.26533742331288346</v>
      </c>
      <c r="D30">
        <f t="shared" si="2"/>
        <v>-0.6269761840831326</v>
      </c>
    </row>
    <row r="31" spans="1:14" x14ac:dyDescent="0.25">
      <c r="A31">
        <v>-2.2096429780611686</v>
      </c>
      <c r="B31">
        <f t="shared" si="0"/>
        <v>86</v>
      </c>
      <c r="C31">
        <f t="shared" si="1"/>
        <v>0.26226993865030673</v>
      </c>
      <c r="D31">
        <f t="shared" si="2"/>
        <v>-0.63636295981126223</v>
      </c>
    </row>
    <row r="32" spans="1:14" x14ac:dyDescent="0.25">
      <c r="A32">
        <v>2.9963304671218225</v>
      </c>
      <c r="B32">
        <f t="shared" si="0"/>
        <v>252</v>
      </c>
      <c r="C32">
        <f t="shared" si="1"/>
        <v>0.7714723926380368</v>
      </c>
      <c r="D32">
        <f t="shared" si="2"/>
        <v>0.74370458546449625</v>
      </c>
    </row>
    <row r="33" spans="1:4" x14ac:dyDescent="0.25">
      <c r="A33">
        <v>-2.3174965644418251</v>
      </c>
      <c r="B33">
        <f t="shared" si="0"/>
        <v>83</v>
      </c>
      <c r="C33">
        <f t="shared" si="1"/>
        <v>0.25306748466257667</v>
      </c>
      <c r="D33">
        <f t="shared" si="2"/>
        <v>-0.66486793022614843</v>
      </c>
    </row>
    <row r="34" spans="1:4" x14ac:dyDescent="0.25">
      <c r="A34">
        <v>-2.4806085231371355</v>
      </c>
      <c r="B34">
        <f t="shared" si="0"/>
        <v>79</v>
      </c>
      <c r="C34">
        <f t="shared" si="1"/>
        <v>0.24079754601226994</v>
      </c>
      <c r="D34">
        <f t="shared" si="2"/>
        <v>-0.70373937891814331</v>
      </c>
    </row>
    <row r="35" spans="1:4" x14ac:dyDescent="0.25">
      <c r="A35">
        <v>-2.6699009422868585</v>
      </c>
      <c r="B35">
        <f t="shared" si="0"/>
        <v>75</v>
      </c>
      <c r="C35">
        <f t="shared" si="1"/>
        <v>0.2285276073619632</v>
      </c>
      <c r="D35">
        <f t="shared" si="2"/>
        <v>-0.74370458546449625</v>
      </c>
    </row>
    <row r="36" spans="1:4" x14ac:dyDescent="0.25">
      <c r="A36">
        <v>-0.76622722824356515</v>
      </c>
      <c r="B36">
        <f t="shared" si="0"/>
        <v>130</v>
      </c>
      <c r="C36">
        <f t="shared" si="1"/>
        <v>0.39723926380368096</v>
      </c>
      <c r="D36">
        <f t="shared" si="2"/>
        <v>-0.26049946543028407</v>
      </c>
    </row>
    <row r="37" spans="1:4" x14ac:dyDescent="0.25">
      <c r="A37">
        <v>-2.2759606173942473</v>
      </c>
      <c r="B37">
        <f t="shared" si="0"/>
        <v>84</v>
      </c>
      <c r="C37">
        <f t="shared" si="1"/>
        <v>0.25613496932515339</v>
      </c>
      <c r="D37">
        <f t="shared" si="2"/>
        <v>-0.65530727368006625</v>
      </c>
    </row>
    <row r="38" spans="1:4" x14ac:dyDescent="0.25">
      <c r="A38">
        <v>-0.8262700821019564</v>
      </c>
      <c r="B38">
        <f t="shared" si="0"/>
        <v>126</v>
      </c>
      <c r="C38">
        <f t="shared" si="1"/>
        <v>0.38496932515337423</v>
      </c>
      <c r="D38">
        <f t="shared" si="2"/>
        <v>-0.2924551452665568</v>
      </c>
    </row>
    <row r="39" spans="1:4" x14ac:dyDescent="0.25">
      <c r="A39">
        <v>-1.700712705536489</v>
      </c>
      <c r="B39">
        <f t="shared" si="0"/>
        <v>101</v>
      </c>
      <c r="C39">
        <f t="shared" si="1"/>
        <v>0.30828220858895705</v>
      </c>
      <c r="D39">
        <f t="shared" si="2"/>
        <v>-0.50072536669987677</v>
      </c>
    </row>
    <row r="40" spans="1:4" x14ac:dyDescent="0.25">
      <c r="A40">
        <v>7.7346568709288022E-2</v>
      </c>
      <c r="B40">
        <f t="shared" si="0"/>
        <v>158</v>
      </c>
      <c r="C40">
        <f t="shared" si="1"/>
        <v>0.48312883435582821</v>
      </c>
      <c r="D40">
        <f t="shared" si="2"/>
        <v>-4.2302354044446287E-2</v>
      </c>
    </row>
    <row r="41" spans="1:4" x14ac:dyDescent="0.25">
      <c r="A41">
        <v>-1.5257821509765392</v>
      </c>
      <c r="B41">
        <f t="shared" si="0"/>
        <v>107</v>
      </c>
      <c r="C41">
        <f t="shared" si="1"/>
        <v>0.32668711656441718</v>
      </c>
      <c r="D41">
        <f t="shared" si="2"/>
        <v>-0.44907960393939678</v>
      </c>
    </row>
    <row r="42" spans="1:4" x14ac:dyDescent="0.25">
      <c r="A42">
        <v>5.9965341757754516</v>
      </c>
      <c r="B42">
        <f t="shared" si="0"/>
        <v>305</v>
      </c>
      <c r="C42">
        <f t="shared" si="1"/>
        <v>0.93404907975460127</v>
      </c>
      <c r="D42">
        <f t="shared" si="2"/>
        <v>1.5066443598073835</v>
      </c>
    </row>
    <row r="43" spans="1:4" x14ac:dyDescent="0.25">
      <c r="A43">
        <v>5.5854853969808005</v>
      </c>
      <c r="B43">
        <f t="shared" si="0"/>
        <v>300</v>
      </c>
      <c r="C43">
        <f t="shared" si="1"/>
        <v>0.91871165644171782</v>
      </c>
      <c r="D43">
        <f t="shared" si="2"/>
        <v>1.3964577762603572</v>
      </c>
    </row>
    <row r="44" spans="1:4" x14ac:dyDescent="0.25">
      <c r="A44">
        <v>-2.8263710286460935</v>
      </c>
      <c r="B44">
        <f t="shared" si="0"/>
        <v>73</v>
      </c>
      <c r="C44">
        <f t="shared" si="1"/>
        <v>0.22239263803680981</v>
      </c>
      <c r="D44">
        <f t="shared" si="2"/>
        <v>-0.76413755211121415</v>
      </c>
    </row>
    <row r="45" spans="1:4" x14ac:dyDescent="0.25">
      <c r="A45">
        <v>-4.4197078502251088</v>
      </c>
      <c r="B45">
        <f t="shared" si="0"/>
        <v>44</v>
      </c>
      <c r="C45">
        <f t="shared" si="1"/>
        <v>0.1334355828220859</v>
      </c>
      <c r="D45">
        <f t="shared" si="2"/>
        <v>-1.1102967673694488</v>
      </c>
    </row>
    <row r="46" spans="1:4" x14ac:dyDescent="0.25">
      <c r="A46">
        <v>-2.00691845022655</v>
      </c>
      <c r="B46">
        <f t="shared" si="0"/>
        <v>92</v>
      </c>
      <c r="C46">
        <f t="shared" si="1"/>
        <v>0.28067484662576686</v>
      </c>
      <c r="D46">
        <f t="shared" si="2"/>
        <v>-0.58083792335307627</v>
      </c>
    </row>
    <row r="47" spans="1:4" x14ac:dyDescent="0.25">
      <c r="A47">
        <v>-2.9074620981938324</v>
      </c>
      <c r="B47">
        <f t="shared" si="0"/>
        <v>72</v>
      </c>
      <c r="C47">
        <f t="shared" si="1"/>
        <v>0.21932515337423314</v>
      </c>
      <c r="D47">
        <f t="shared" si="2"/>
        <v>-0.77447439080670155</v>
      </c>
    </row>
    <row r="48" spans="1:4" x14ac:dyDescent="0.25">
      <c r="A48">
        <v>-3.7146147633064288</v>
      </c>
      <c r="B48">
        <f t="shared" si="0"/>
        <v>50</v>
      </c>
      <c r="C48">
        <f t="shared" si="1"/>
        <v>0.15184049079754602</v>
      </c>
      <c r="D48">
        <f t="shared" si="2"/>
        <v>-1.0285717011139954</v>
      </c>
    </row>
    <row r="49" spans="1:4" x14ac:dyDescent="0.25">
      <c r="A49">
        <v>-3.233686924983374</v>
      </c>
      <c r="B49">
        <f t="shared" si="0"/>
        <v>63</v>
      </c>
      <c r="C49">
        <f t="shared" si="1"/>
        <v>0.19171779141104295</v>
      </c>
      <c r="D49">
        <f t="shared" si="2"/>
        <v>-0.87158359609655567</v>
      </c>
    </row>
    <row r="50" spans="1:4" x14ac:dyDescent="0.25">
      <c r="A50">
        <v>-2.0612423138585996</v>
      </c>
      <c r="B50">
        <f t="shared" si="0"/>
        <v>88</v>
      </c>
      <c r="C50">
        <f t="shared" si="1"/>
        <v>0.26840490797546013</v>
      </c>
      <c r="D50">
        <f t="shared" si="2"/>
        <v>-0.6176443303326159</v>
      </c>
    </row>
    <row r="51" spans="1:4" x14ac:dyDescent="0.25">
      <c r="A51">
        <v>0.89739336088385357</v>
      </c>
      <c r="B51">
        <f t="shared" si="0"/>
        <v>195</v>
      </c>
      <c r="C51">
        <f t="shared" si="1"/>
        <v>0.59662576687116564</v>
      </c>
      <c r="D51">
        <f t="shared" si="2"/>
        <v>0.2446228545255246</v>
      </c>
    </row>
    <row r="52" spans="1:4" x14ac:dyDescent="0.25">
      <c r="A52">
        <v>0.70242389144434014</v>
      </c>
      <c r="B52">
        <f t="shared" si="0"/>
        <v>188</v>
      </c>
      <c r="C52">
        <f t="shared" si="1"/>
        <v>0.57515337423312884</v>
      </c>
      <c r="D52">
        <f t="shared" si="2"/>
        <v>0.18950982991556489</v>
      </c>
    </row>
    <row r="53" spans="1:4" x14ac:dyDescent="0.25">
      <c r="A53">
        <v>6.5384211915528567E-2</v>
      </c>
      <c r="B53">
        <f t="shared" si="0"/>
        <v>155</v>
      </c>
      <c r="C53">
        <f t="shared" si="1"/>
        <v>0.47392638036809814</v>
      </c>
      <c r="D53">
        <f t="shared" si="2"/>
        <v>-6.5403470754621662E-2</v>
      </c>
    </row>
    <row r="54" spans="1:4" x14ac:dyDescent="0.25">
      <c r="A54">
        <v>4.1056596978183677</v>
      </c>
      <c r="B54">
        <f t="shared" si="0"/>
        <v>277</v>
      </c>
      <c r="C54">
        <f t="shared" si="1"/>
        <v>0.84815950920245398</v>
      </c>
      <c r="D54">
        <f t="shared" si="2"/>
        <v>1.0285717011139954</v>
      </c>
    </row>
    <row r="55" spans="1:4" x14ac:dyDescent="0.25">
      <c r="A55">
        <v>-3.1642035748923547</v>
      </c>
      <c r="B55">
        <f t="shared" si="0"/>
        <v>64</v>
      </c>
      <c r="C55">
        <f t="shared" si="1"/>
        <v>0.19478527607361965</v>
      </c>
      <c r="D55">
        <f t="shared" si="2"/>
        <v>-0.86039643167963009</v>
      </c>
    </row>
    <row r="56" spans="1:4" x14ac:dyDescent="0.25">
      <c r="A56">
        <v>-1.1718642086368618</v>
      </c>
      <c r="B56">
        <f t="shared" si="0"/>
        <v>114</v>
      </c>
      <c r="C56">
        <f t="shared" si="1"/>
        <v>0.34815950920245398</v>
      </c>
      <c r="D56">
        <f t="shared" si="2"/>
        <v>-0.39029419085296851</v>
      </c>
    </row>
    <row r="57" spans="1:4" x14ac:dyDescent="0.25">
      <c r="A57">
        <v>3.8388829526992083</v>
      </c>
      <c r="B57">
        <f t="shared" si="0"/>
        <v>270</v>
      </c>
      <c r="C57">
        <f t="shared" si="1"/>
        <v>0.82668711656441718</v>
      </c>
      <c r="D57">
        <f t="shared" si="2"/>
        <v>0.94115434959554234</v>
      </c>
    </row>
    <row r="58" spans="1:4" x14ac:dyDescent="0.25">
      <c r="A58">
        <v>11.775430884672119</v>
      </c>
      <c r="B58">
        <f t="shared" si="0"/>
        <v>321</v>
      </c>
      <c r="C58">
        <f t="shared" si="1"/>
        <v>0.98312883435582821</v>
      </c>
      <c r="D58">
        <f t="shared" si="2"/>
        <v>2.1231375016448881</v>
      </c>
    </row>
    <row r="59" spans="1:4" x14ac:dyDescent="0.25">
      <c r="A59">
        <v>6.9824401060874948</v>
      </c>
      <c r="B59">
        <f t="shared" si="0"/>
        <v>315</v>
      </c>
      <c r="C59">
        <f t="shared" si="1"/>
        <v>0.96472392638036808</v>
      </c>
      <c r="D59">
        <f t="shared" si="2"/>
        <v>1.808349339859461</v>
      </c>
    </row>
    <row r="60" spans="1:4" x14ac:dyDescent="0.25">
      <c r="A60">
        <v>4.0899211400186744</v>
      </c>
      <c r="B60">
        <f t="shared" si="0"/>
        <v>275</v>
      </c>
      <c r="C60">
        <f t="shared" si="1"/>
        <v>0.84202453987730064</v>
      </c>
      <c r="D60">
        <f t="shared" si="2"/>
        <v>1.0028133626873781</v>
      </c>
    </row>
    <row r="61" spans="1:4" x14ac:dyDescent="0.25">
      <c r="A61">
        <v>1.3818123085605691</v>
      </c>
      <c r="B61">
        <f t="shared" si="0"/>
        <v>214</v>
      </c>
      <c r="C61">
        <f t="shared" si="1"/>
        <v>0.65490797546012269</v>
      </c>
      <c r="D61">
        <f t="shared" si="2"/>
        <v>0.39860530907924613</v>
      </c>
    </row>
    <row r="62" spans="1:4" x14ac:dyDescent="0.25">
      <c r="A62">
        <v>2.2899590597094743</v>
      </c>
      <c r="B62">
        <f t="shared" si="0"/>
        <v>231</v>
      </c>
      <c r="C62">
        <f t="shared" si="1"/>
        <v>0.70705521472392641</v>
      </c>
      <c r="D62">
        <f t="shared" si="2"/>
        <v>0.54480219255949236</v>
      </c>
    </row>
    <row r="63" spans="1:4" x14ac:dyDescent="0.25">
      <c r="A63">
        <v>-0.16592605381651993</v>
      </c>
      <c r="B63">
        <f t="shared" si="0"/>
        <v>147</v>
      </c>
      <c r="C63">
        <f t="shared" si="1"/>
        <v>0.44938650306748468</v>
      </c>
      <c r="D63">
        <f t="shared" si="2"/>
        <v>-0.12721149685639538</v>
      </c>
    </row>
    <row r="64" spans="1:4" x14ac:dyDescent="0.25">
      <c r="A64">
        <v>4.3108995087361848</v>
      </c>
      <c r="B64">
        <f t="shared" si="0"/>
        <v>282</v>
      </c>
      <c r="C64">
        <f t="shared" si="1"/>
        <v>0.86349693251533743</v>
      </c>
      <c r="D64">
        <f t="shared" si="2"/>
        <v>1.096166001901389</v>
      </c>
    </row>
    <row r="65" spans="1:4" x14ac:dyDescent="0.25">
      <c r="A65">
        <v>3.1793253730322419</v>
      </c>
      <c r="B65">
        <f t="shared" si="0"/>
        <v>256</v>
      </c>
      <c r="C65">
        <f t="shared" si="1"/>
        <v>0.78374233128834359</v>
      </c>
      <c r="D65">
        <f t="shared" si="2"/>
        <v>0.7848946528229489</v>
      </c>
    </row>
    <row r="66" spans="1:4" x14ac:dyDescent="0.25">
      <c r="A66">
        <v>2.4553252268622714</v>
      </c>
      <c r="B66">
        <f t="shared" ref="B66:B129" si="3">RANK(A66,$A$2:$A$327,1)</f>
        <v>237</v>
      </c>
      <c r="C66">
        <f t="shared" ref="C66:C129" si="4">(B66-0.5)/COUNT($B$2:$B$327)</f>
        <v>0.72546012269938653</v>
      </c>
      <c r="D66">
        <f t="shared" ref="D66:D129" si="5">_xlfn.NORM.S.INV(C66)</f>
        <v>0.59913966262753982</v>
      </c>
    </row>
    <row r="67" spans="1:4" x14ac:dyDescent="0.25">
      <c r="A67">
        <v>0.63337897393452636</v>
      </c>
      <c r="B67">
        <f t="shared" si="3"/>
        <v>186</v>
      </c>
      <c r="C67">
        <f t="shared" si="4"/>
        <v>0.56901840490797551</v>
      </c>
      <c r="D67">
        <f t="shared" si="5"/>
        <v>0.17387564925391286</v>
      </c>
    </row>
    <row r="68" spans="1:4" x14ac:dyDescent="0.25">
      <c r="A68">
        <v>0.49168294444984895</v>
      </c>
      <c r="B68">
        <f t="shared" si="3"/>
        <v>174</v>
      </c>
      <c r="C68">
        <f t="shared" si="4"/>
        <v>0.53220858895705525</v>
      </c>
      <c r="D68">
        <f t="shared" si="5"/>
        <v>8.0822867298056184E-2</v>
      </c>
    </row>
    <row r="69" spans="1:4" x14ac:dyDescent="0.25">
      <c r="A69">
        <v>2.0064905016786554</v>
      </c>
      <c r="B69">
        <f t="shared" si="3"/>
        <v>227</v>
      </c>
      <c r="C69">
        <f t="shared" si="4"/>
        <v>0.69478527607361962</v>
      </c>
      <c r="D69">
        <f t="shared" si="5"/>
        <v>0.50946054404156105</v>
      </c>
    </row>
    <row r="70" spans="1:4" x14ac:dyDescent="0.25">
      <c r="A70">
        <v>3.004324676235143</v>
      </c>
      <c r="B70">
        <f t="shared" si="3"/>
        <v>253</v>
      </c>
      <c r="C70">
        <f t="shared" si="4"/>
        <v>0.77453987730061347</v>
      </c>
      <c r="D70">
        <f t="shared" si="5"/>
        <v>0.75388172437044898</v>
      </c>
    </row>
    <row r="71" spans="1:4" x14ac:dyDescent="0.25">
      <c r="A71">
        <v>0.98538418296911345</v>
      </c>
      <c r="B71">
        <f t="shared" si="3"/>
        <v>196</v>
      </c>
      <c r="C71">
        <f t="shared" si="4"/>
        <v>0.59969325153374231</v>
      </c>
      <c r="D71">
        <f t="shared" si="5"/>
        <v>0.25255320232400369</v>
      </c>
    </row>
    <row r="72" spans="1:4" x14ac:dyDescent="0.25">
      <c r="A72">
        <v>-4.0368319460629039</v>
      </c>
      <c r="B72">
        <f t="shared" si="3"/>
        <v>49</v>
      </c>
      <c r="C72">
        <f t="shared" si="4"/>
        <v>0.14877300613496933</v>
      </c>
      <c r="D72">
        <f t="shared" si="5"/>
        <v>-1.0417102997921537</v>
      </c>
    </row>
    <row r="73" spans="1:4" x14ac:dyDescent="0.25">
      <c r="A73">
        <v>1.3393639965100022</v>
      </c>
      <c r="B73">
        <f t="shared" si="3"/>
        <v>213</v>
      </c>
      <c r="C73">
        <f t="shared" si="4"/>
        <v>0.65184049079754602</v>
      </c>
      <c r="D73">
        <f t="shared" si="5"/>
        <v>0.39029419085296851</v>
      </c>
    </row>
    <row r="74" spans="1:4" x14ac:dyDescent="0.25">
      <c r="A74">
        <v>2.5249407367321908</v>
      </c>
      <c r="B74">
        <f t="shared" si="3"/>
        <v>241</v>
      </c>
      <c r="C74">
        <f t="shared" si="4"/>
        <v>0.73773006134969321</v>
      </c>
      <c r="D74">
        <f t="shared" si="5"/>
        <v>0.63636295981126212</v>
      </c>
    </row>
    <row r="75" spans="1:4" x14ac:dyDescent="0.25">
      <c r="A75">
        <v>1.3029382603613726</v>
      </c>
      <c r="B75">
        <f t="shared" si="3"/>
        <v>210</v>
      </c>
      <c r="C75">
        <f t="shared" si="4"/>
        <v>0.6426380368098159</v>
      </c>
      <c r="D75">
        <f t="shared" si="5"/>
        <v>0.36551913425299154</v>
      </c>
    </row>
    <row r="76" spans="1:4" x14ac:dyDescent="0.25">
      <c r="A76">
        <v>0.75367187948964443</v>
      </c>
      <c r="B76">
        <f t="shared" si="3"/>
        <v>189</v>
      </c>
      <c r="C76">
        <f t="shared" si="4"/>
        <v>0.57822085889570551</v>
      </c>
      <c r="D76">
        <f t="shared" si="5"/>
        <v>0.19734408570935236</v>
      </c>
    </row>
    <row r="77" spans="1:4" x14ac:dyDescent="0.25">
      <c r="A77">
        <v>0.58246134776192093</v>
      </c>
      <c r="B77">
        <f t="shared" si="3"/>
        <v>183</v>
      </c>
      <c r="C77">
        <f t="shared" si="4"/>
        <v>0.55981595092024539</v>
      </c>
      <c r="D77">
        <f t="shared" si="5"/>
        <v>0.15050260182547662</v>
      </c>
    </row>
    <row r="78" spans="1:4" x14ac:dyDescent="0.25">
      <c r="A78">
        <v>3.7443274419304942</v>
      </c>
      <c r="B78">
        <f t="shared" si="3"/>
        <v>267</v>
      </c>
      <c r="C78">
        <f t="shared" si="4"/>
        <v>0.81748466257668717</v>
      </c>
      <c r="D78">
        <f t="shared" si="5"/>
        <v>0.90582086603308687</v>
      </c>
    </row>
    <row r="79" spans="1:4" x14ac:dyDescent="0.25">
      <c r="A79">
        <v>2.4303831323869076</v>
      </c>
      <c r="B79">
        <f t="shared" si="3"/>
        <v>235</v>
      </c>
      <c r="C79">
        <f t="shared" si="4"/>
        <v>0.71932515337423308</v>
      </c>
      <c r="D79">
        <f t="shared" si="5"/>
        <v>0.58083792335307605</v>
      </c>
    </row>
    <row r="80" spans="1:4" x14ac:dyDescent="0.25">
      <c r="A80">
        <v>1.7991537100239157</v>
      </c>
      <c r="B80">
        <f t="shared" si="3"/>
        <v>223</v>
      </c>
      <c r="C80">
        <f t="shared" si="4"/>
        <v>0.68251533742331283</v>
      </c>
      <c r="D80">
        <f t="shared" si="5"/>
        <v>0.47474417815553643</v>
      </c>
    </row>
    <row r="81" spans="1:4" x14ac:dyDescent="0.25">
      <c r="A81">
        <v>7.2564880533917631E-2</v>
      </c>
      <c r="B81">
        <f t="shared" si="3"/>
        <v>156</v>
      </c>
      <c r="C81">
        <f t="shared" si="4"/>
        <v>0.47699386503067487</v>
      </c>
      <c r="D81">
        <f t="shared" si="5"/>
        <v>-5.7699828808936697E-2</v>
      </c>
    </row>
    <row r="82" spans="1:4" x14ac:dyDescent="0.25">
      <c r="A82">
        <v>3.2829976154894496</v>
      </c>
      <c r="B82">
        <f t="shared" si="3"/>
        <v>259</v>
      </c>
      <c r="C82">
        <f t="shared" si="4"/>
        <v>0.79294478527607359</v>
      </c>
      <c r="D82">
        <f t="shared" si="5"/>
        <v>0.81668156442735196</v>
      </c>
    </row>
    <row r="83" spans="1:4" x14ac:dyDescent="0.25">
      <c r="A83">
        <v>-1.0756723846787111</v>
      </c>
      <c r="B83">
        <f t="shared" si="3"/>
        <v>117</v>
      </c>
      <c r="C83">
        <f t="shared" si="4"/>
        <v>0.35736196319018404</v>
      </c>
      <c r="D83">
        <f t="shared" si="5"/>
        <v>-0.3655191342529916</v>
      </c>
    </row>
    <row r="84" spans="1:4" x14ac:dyDescent="0.25">
      <c r="A84">
        <v>14.66192810398411</v>
      </c>
      <c r="B84">
        <f t="shared" si="3"/>
        <v>324</v>
      </c>
      <c r="C84">
        <f t="shared" si="4"/>
        <v>0.99233128834355833</v>
      </c>
      <c r="D84">
        <f t="shared" si="5"/>
        <v>2.4243119749503252</v>
      </c>
    </row>
    <row r="85" spans="1:4" x14ac:dyDescent="0.25">
      <c r="A85">
        <v>16.395899714738562</v>
      </c>
      <c r="B85">
        <f t="shared" si="3"/>
        <v>325</v>
      </c>
      <c r="C85">
        <f t="shared" si="4"/>
        <v>0.995398773006135</v>
      </c>
      <c r="D85">
        <f t="shared" si="5"/>
        <v>2.6044399707494135</v>
      </c>
    </row>
    <row r="86" spans="1:4" x14ac:dyDescent="0.25">
      <c r="A86">
        <v>6.8754438196581305</v>
      </c>
      <c r="B86">
        <f t="shared" si="3"/>
        <v>313</v>
      </c>
      <c r="C86">
        <f t="shared" si="4"/>
        <v>0.95858895705521474</v>
      </c>
      <c r="D86">
        <f t="shared" si="5"/>
        <v>1.7345412918023049</v>
      </c>
    </row>
    <row r="87" spans="1:4" x14ac:dyDescent="0.25">
      <c r="A87">
        <v>-0.11841579876897868</v>
      </c>
      <c r="B87">
        <f t="shared" si="3"/>
        <v>150</v>
      </c>
      <c r="C87">
        <f t="shared" si="4"/>
        <v>0.45858895705521474</v>
      </c>
      <c r="D87">
        <f t="shared" si="5"/>
        <v>-0.10398920648092592</v>
      </c>
    </row>
    <row r="88" spans="1:4" x14ac:dyDescent="0.25">
      <c r="A88">
        <v>4.2371301630834637</v>
      </c>
      <c r="B88">
        <f t="shared" si="3"/>
        <v>280</v>
      </c>
      <c r="C88">
        <f t="shared" si="4"/>
        <v>0.8573619631901841</v>
      </c>
      <c r="D88">
        <f t="shared" si="5"/>
        <v>1.0685420483806576</v>
      </c>
    </row>
    <row r="89" spans="1:4" x14ac:dyDescent="0.25">
      <c r="A89">
        <v>-0.39634403251383787</v>
      </c>
      <c r="B89">
        <f t="shared" si="3"/>
        <v>138</v>
      </c>
      <c r="C89">
        <f t="shared" si="4"/>
        <v>0.42177914110429449</v>
      </c>
      <c r="D89">
        <f t="shared" si="5"/>
        <v>-0.19734408570935236</v>
      </c>
    </row>
    <row r="90" spans="1:4" x14ac:dyDescent="0.25">
      <c r="A90">
        <v>-4.7928986099801989</v>
      </c>
      <c r="B90">
        <f t="shared" si="3"/>
        <v>39</v>
      </c>
      <c r="C90">
        <f t="shared" si="4"/>
        <v>0.11809815950920245</v>
      </c>
      <c r="D90">
        <f t="shared" si="5"/>
        <v>-1.1845477175004904</v>
      </c>
    </row>
    <row r="91" spans="1:4" x14ac:dyDescent="0.25">
      <c r="A91">
        <v>-4.0926771422996353</v>
      </c>
      <c r="B91">
        <f t="shared" si="3"/>
        <v>48</v>
      </c>
      <c r="C91">
        <f t="shared" si="4"/>
        <v>0.14570552147239263</v>
      </c>
      <c r="D91">
        <f t="shared" si="5"/>
        <v>-1.0550312277267107</v>
      </c>
    </row>
    <row r="92" spans="1:4" x14ac:dyDescent="0.25">
      <c r="A92">
        <v>-1.2098650923902881</v>
      </c>
      <c r="B92">
        <f t="shared" si="3"/>
        <v>112</v>
      </c>
      <c r="C92">
        <f t="shared" si="4"/>
        <v>0.34202453987730064</v>
      </c>
      <c r="D92">
        <f t="shared" si="5"/>
        <v>-0.40694405286564289</v>
      </c>
    </row>
    <row r="93" spans="1:4" x14ac:dyDescent="0.25">
      <c r="A93">
        <v>0.32328254681141289</v>
      </c>
      <c r="B93">
        <f t="shared" si="3"/>
        <v>167</v>
      </c>
      <c r="C93">
        <f t="shared" si="4"/>
        <v>0.51073619631901845</v>
      </c>
      <c r="D93">
        <f t="shared" si="5"/>
        <v>2.6914902481779555E-2</v>
      </c>
    </row>
    <row r="94" spans="1:4" x14ac:dyDescent="0.25">
      <c r="A94">
        <v>4.6693730474444237</v>
      </c>
      <c r="B94">
        <f t="shared" si="3"/>
        <v>287</v>
      </c>
      <c r="C94">
        <f t="shared" si="4"/>
        <v>0.87883435582822089</v>
      </c>
      <c r="D94">
        <f t="shared" si="5"/>
        <v>1.1691795755316559</v>
      </c>
    </row>
    <row r="95" spans="1:4" x14ac:dyDescent="0.25">
      <c r="A95">
        <v>0.80496772117746218</v>
      </c>
      <c r="B95">
        <f t="shared" si="3"/>
        <v>192</v>
      </c>
      <c r="C95">
        <f t="shared" si="4"/>
        <v>0.58742331288343563</v>
      </c>
      <c r="D95">
        <f t="shared" si="5"/>
        <v>0.220921733977331</v>
      </c>
    </row>
    <row r="96" spans="1:4" x14ac:dyDescent="0.25">
      <c r="A96">
        <v>-3.0219123481320764</v>
      </c>
      <c r="B96">
        <f t="shared" si="3"/>
        <v>69</v>
      </c>
      <c r="C96">
        <f t="shared" si="4"/>
        <v>0.21012269938650308</v>
      </c>
      <c r="D96">
        <f t="shared" si="5"/>
        <v>-0.80599557808597877</v>
      </c>
    </row>
    <row r="97" spans="1:4" x14ac:dyDescent="0.25">
      <c r="A97">
        <v>4.8807697290623935</v>
      </c>
      <c r="B97">
        <f t="shared" si="3"/>
        <v>290</v>
      </c>
      <c r="C97">
        <f t="shared" si="4"/>
        <v>0.8880368098159509</v>
      </c>
      <c r="D97">
        <f t="shared" si="5"/>
        <v>1.2161536920819376</v>
      </c>
    </row>
    <row r="98" spans="1:4" x14ac:dyDescent="0.25">
      <c r="A98">
        <v>6.9698393488808392</v>
      </c>
      <c r="B98">
        <f t="shared" si="3"/>
        <v>314</v>
      </c>
      <c r="C98">
        <f t="shared" si="4"/>
        <v>0.96165644171779141</v>
      </c>
      <c r="D98">
        <f t="shared" si="5"/>
        <v>1.7702403118213303</v>
      </c>
    </row>
    <row r="99" spans="1:4" x14ac:dyDescent="0.25">
      <c r="A99">
        <v>7.7736878284834745</v>
      </c>
      <c r="B99">
        <f t="shared" si="3"/>
        <v>316</v>
      </c>
      <c r="C99">
        <f t="shared" si="4"/>
        <v>0.96779141104294475</v>
      </c>
      <c r="D99">
        <f t="shared" si="5"/>
        <v>1.8492814843997507</v>
      </c>
    </row>
    <row r="100" spans="1:4" x14ac:dyDescent="0.25">
      <c r="A100">
        <v>6.7898430172034807</v>
      </c>
      <c r="B100">
        <f t="shared" si="3"/>
        <v>311</v>
      </c>
      <c r="C100">
        <f t="shared" si="4"/>
        <v>0.9524539877300614</v>
      </c>
      <c r="D100">
        <f t="shared" si="5"/>
        <v>1.6691279532941463</v>
      </c>
    </row>
    <row r="101" spans="1:4" x14ac:dyDescent="0.25">
      <c r="A101">
        <v>5.8490520228882588</v>
      </c>
      <c r="B101">
        <f t="shared" si="3"/>
        <v>304</v>
      </c>
      <c r="C101">
        <f t="shared" si="4"/>
        <v>0.93098159509202449</v>
      </c>
      <c r="D101">
        <f t="shared" si="5"/>
        <v>1.4831415382846413</v>
      </c>
    </row>
    <row r="102" spans="1:4" x14ac:dyDescent="0.25">
      <c r="A102">
        <v>3.9021235691468803</v>
      </c>
      <c r="B102">
        <f t="shared" si="3"/>
        <v>273</v>
      </c>
      <c r="C102">
        <f t="shared" si="4"/>
        <v>0.83588957055214719</v>
      </c>
      <c r="D102">
        <f t="shared" si="5"/>
        <v>0.97770376545362569</v>
      </c>
    </row>
    <row r="103" spans="1:4" x14ac:dyDescent="0.25">
      <c r="A103">
        <v>5.0681328787658231</v>
      </c>
      <c r="B103">
        <f t="shared" si="3"/>
        <v>294</v>
      </c>
      <c r="C103">
        <f t="shared" si="4"/>
        <v>0.90030674846625769</v>
      </c>
      <c r="D103">
        <f t="shared" si="5"/>
        <v>1.283301398092112</v>
      </c>
    </row>
    <row r="104" spans="1:4" x14ac:dyDescent="0.25">
      <c r="A104">
        <v>-3.3074172260423893</v>
      </c>
      <c r="B104">
        <f t="shared" si="3"/>
        <v>60</v>
      </c>
      <c r="C104">
        <f t="shared" si="4"/>
        <v>0.18251533742331288</v>
      </c>
      <c r="D104">
        <f t="shared" si="5"/>
        <v>-0.90582086603308587</v>
      </c>
    </row>
    <row r="105" spans="1:4" x14ac:dyDescent="0.25">
      <c r="A105">
        <v>1.2287605163067781</v>
      </c>
      <c r="B105">
        <f t="shared" si="3"/>
        <v>204</v>
      </c>
      <c r="C105">
        <f t="shared" si="4"/>
        <v>0.62423312883435578</v>
      </c>
      <c r="D105">
        <f t="shared" si="5"/>
        <v>0.31661764897291556</v>
      </c>
    </row>
    <row r="106" spans="1:4" x14ac:dyDescent="0.25">
      <c r="A106">
        <v>4.2348684050681413</v>
      </c>
      <c r="B106">
        <f t="shared" si="3"/>
        <v>279</v>
      </c>
      <c r="C106">
        <f t="shared" si="4"/>
        <v>0.85429447852760731</v>
      </c>
      <c r="D106">
        <f t="shared" si="5"/>
        <v>1.0550312277267102</v>
      </c>
    </row>
    <row r="107" spans="1:4" x14ac:dyDescent="0.25">
      <c r="A107">
        <v>2.3635186863124034</v>
      </c>
      <c r="B107">
        <f t="shared" si="3"/>
        <v>233</v>
      </c>
      <c r="C107">
        <f t="shared" si="4"/>
        <v>0.71319018404907975</v>
      </c>
      <c r="D107">
        <f t="shared" si="5"/>
        <v>0.56272870900664873</v>
      </c>
    </row>
    <row r="108" spans="1:4" x14ac:dyDescent="0.25">
      <c r="A108">
        <v>-4.1796431409983654</v>
      </c>
      <c r="B108">
        <f t="shared" si="3"/>
        <v>47</v>
      </c>
      <c r="C108">
        <f t="shared" si="4"/>
        <v>0.14263803680981596</v>
      </c>
      <c r="D108">
        <f t="shared" si="5"/>
        <v>-1.0685420483806569</v>
      </c>
    </row>
    <row r="109" spans="1:4" x14ac:dyDescent="0.25">
      <c r="A109">
        <v>-7.9517316966504836</v>
      </c>
      <c r="B109">
        <f t="shared" si="3"/>
        <v>17</v>
      </c>
      <c r="C109">
        <f t="shared" si="4"/>
        <v>5.0613496932515337E-2</v>
      </c>
      <c r="D109">
        <f t="shared" si="5"/>
        <v>-1.6389340573908979</v>
      </c>
    </row>
    <row r="110" spans="1:4" x14ac:dyDescent="0.25">
      <c r="A110">
        <v>-5.1091216772352368</v>
      </c>
      <c r="B110">
        <f t="shared" si="3"/>
        <v>36</v>
      </c>
      <c r="C110">
        <f t="shared" si="4"/>
        <v>0.10889570552147239</v>
      </c>
      <c r="D110">
        <f t="shared" si="5"/>
        <v>-1.2324222034081989</v>
      </c>
    </row>
    <row r="111" spans="1:4" x14ac:dyDescent="0.25">
      <c r="A111">
        <v>-2.4837192145894846</v>
      </c>
      <c r="B111">
        <f t="shared" si="3"/>
        <v>78</v>
      </c>
      <c r="C111">
        <f t="shared" si="4"/>
        <v>0.23773006134969324</v>
      </c>
      <c r="D111">
        <f t="shared" si="5"/>
        <v>-0.71362333743108619</v>
      </c>
    </row>
    <row r="112" spans="1:4" x14ac:dyDescent="0.25">
      <c r="A112">
        <v>0.56364966341709533</v>
      </c>
      <c r="B112">
        <f t="shared" si="3"/>
        <v>182</v>
      </c>
      <c r="C112">
        <f t="shared" si="4"/>
        <v>0.55674846625766872</v>
      </c>
      <c r="D112">
        <f t="shared" si="5"/>
        <v>0.14273044976522251</v>
      </c>
    </row>
    <row r="113" spans="1:4" x14ac:dyDescent="0.25">
      <c r="A113">
        <v>-6.86276627943883</v>
      </c>
      <c r="B113">
        <f t="shared" si="3"/>
        <v>25</v>
      </c>
      <c r="C113">
        <f t="shared" si="4"/>
        <v>7.5153374233128831E-2</v>
      </c>
      <c r="D113">
        <f t="shared" si="5"/>
        <v>-1.4384488223603775</v>
      </c>
    </row>
    <row r="114" spans="1:4" x14ac:dyDescent="0.25">
      <c r="A114">
        <v>-7.2180414887769757</v>
      </c>
      <c r="B114">
        <f t="shared" si="3"/>
        <v>22</v>
      </c>
      <c r="C114">
        <f t="shared" si="4"/>
        <v>6.5950920245398767E-2</v>
      </c>
      <c r="D114">
        <f t="shared" si="5"/>
        <v>-1.5066443598073826</v>
      </c>
    </row>
    <row r="115" spans="1:4" x14ac:dyDescent="0.25">
      <c r="A115">
        <v>-0.4292280303708651</v>
      </c>
      <c r="B115">
        <f t="shared" si="3"/>
        <v>137</v>
      </c>
      <c r="C115">
        <f t="shared" si="4"/>
        <v>0.41871165644171782</v>
      </c>
      <c r="D115">
        <f t="shared" si="5"/>
        <v>-0.2051904725516514</v>
      </c>
    </row>
    <row r="116" spans="1:4" x14ac:dyDescent="0.25">
      <c r="A116">
        <v>0.53630570469701411</v>
      </c>
      <c r="B116">
        <f t="shared" si="3"/>
        <v>180</v>
      </c>
      <c r="C116">
        <f t="shared" si="4"/>
        <v>0.55061349693251538</v>
      </c>
      <c r="D116">
        <f t="shared" si="5"/>
        <v>0.12721149685639552</v>
      </c>
    </row>
    <row r="117" spans="1:4" x14ac:dyDescent="0.25">
      <c r="A117">
        <v>0.5148276319316949</v>
      </c>
      <c r="B117">
        <f t="shared" si="3"/>
        <v>176</v>
      </c>
      <c r="C117">
        <f t="shared" si="4"/>
        <v>0.53834355828220859</v>
      </c>
      <c r="D117">
        <f t="shared" si="5"/>
        <v>9.6261505234768369E-2</v>
      </c>
    </row>
    <row r="118" spans="1:4" x14ac:dyDescent="0.25">
      <c r="A118">
        <v>1.6486877832418259</v>
      </c>
      <c r="B118">
        <f t="shared" si="3"/>
        <v>217</v>
      </c>
      <c r="C118">
        <f t="shared" si="4"/>
        <v>0.66411042944785281</v>
      </c>
      <c r="D118">
        <f t="shared" si="5"/>
        <v>0.42370750505683114</v>
      </c>
    </row>
    <row r="119" spans="1:4" x14ac:dyDescent="0.25">
      <c r="A119">
        <v>-4.7899775883597897</v>
      </c>
      <c r="B119">
        <f t="shared" si="3"/>
        <v>40</v>
      </c>
      <c r="C119">
        <f t="shared" si="4"/>
        <v>0.12116564417177914</v>
      </c>
      <c r="D119">
        <f t="shared" si="5"/>
        <v>-1.1691795755316559</v>
      </c>
    </row>
    <row r="120" spans="1:4" x14ac:dyDescent="0.25">
      <c r="A120">
        <v>0.11628565368164345</v>
      </c>
      <c r="B120">
        <f t="shared" si="3"/>
        <v>162</v>
      </c>
      <c r="C120">
        <f t="shared" si="4"/>
        <v>0.495398773006135</v>
      </c>
      <c r="D120">
        <f t="shared" si="5"/>
        <v>-1.1533821397905132E-2</v>
      </c>
    </row>
    <row r="121" spans="1:4" x14ac:dyDescent="0.25">
      <c r="A121">
        <v>-10.663554587906646</v>
      </c>
      <c r="B121">
        <f t="shared" si="3"/>
        <v>6</v>
      </c>
      <c r="C121">
        <f t="shared" si="4"/>
        <v>1.6871165644171779E-2</v>
      </c>
      <c r="D121">
        <f t="shared" si="5"/>
        <v>-2.1231375016448881</v>
      </c>
    </row>
    <row r="122" spans="1:4" x14ac:dyDescent="0.25">
      <c r="A122">
        <v>-7.8140357917432084</v>
      </c>
      <c r="B122">
        <f t="shared" si="3"/>
        <v>20</v>
      </c>
      <c r="C122">
        <f t="shared" si="4"/>
        <v>5.98159509202454E-2</v>
      </c>
      <c r="D122">
        <f t="shared" si="5"/>
        <v>-1.5563204883216257</v>
      </c>
    </row>
    <row r="123" spans="1:4" x14ac:dyDescent="0.25">
      <c r="A123">
        <v>1.2964636798651554</v>
      </c>
      <c r="B123">
        <f t="shared" si="3"/>
        <v>208</v>
      </c>
      <c r="C123">
        <f t="shared" si="4"/>
        <v>0.63650306748466257</v>
      </c>
      <c r="D123">
        <f t="shared" si="5"/>
        <v>0.34912713625013442</v>
      </c>
    </row>
    <row r="124" spans="1:4" x14ac:dyDescent="0.25">
      <c r="A124">
        <v>3.8444881326572897</v>
      </c>
      <c r="B124">
        <f t="shared" si="3"/>
        <v>271</v>
      </c>
      <c r="C124">
        <f t="shared" si="4"/>
        <v>0.82975460122699385</v>
      </c>
      <c r="D124">
        <f t="shared" si="5"/>
        <v>0.95319595096245113</v>
      </c>
    </row>
    <row r="125" spans="1:4" x14ac:dyDescent="0.25">
      <c r="A125">
        <v>4.7465378093224615</v>
      </c>
      <c r="B125">
        <f t="shared" si="3"/>
        <v>288</v>
      </c>
      <c r="C125">
        <f t="shared" si="4"/>
        <v>0.88190184049079756</v>
      </c>
      <c r="D125">
        <f t="shared" si="5"/>
        <v>1.1845477175004904</v>
      </c>
    </row>
    <row r="126" spans="1:4" x14ac:dyDescent="0.25">
      <c r="A126">
        <v>2.9488494988514162</v>
      </c>
      <c r="B126">
        <f t="shared" si="3"/>
        <v>248</v>
      </c>
      <c r="C126">
        <f t="shared" si="4"/>
        <v>0.75920245398773001</v>
      </c>
      <c r="D126">
        <f t="shared" si="5"/>
        <v>0.70373937891814287</v>
      </c>
    </row>
    <row r="127" spans="1:4" x14ac:dyDescent="0.25">
      <c r="A127">
        <v>5.2171388221324548</v>
      </c>
      <c r="B127">
        <f t="shared" si="3"/>
        <v>295</v>
      </c>
      <c r="C127">
        <f t="shared" si="4"/>
        <v>0.90337423312883436</v>
      </c>
      <c r="D127">
        <f t="shared" si="5"/>
        <v>1.3010202198144596</v>
      </c>
    </row>
    <row r="128" spans="1:4" x14ac:dyDescent="0.25">
      <c r="A128">
        <v>0.10102422655921828</v>
      </c>
      <c r="B128">
        <f t="shared" si="3"/>
        <v>160</v>
      </c>
      <c r="C128">
        <f t="shared" si="4"/>
        <v>0.4892638036809816</v>
      </c>
      <c r="D128">
        <f t="shared" si="5"/>
        <v>-2.6914902481779416E-2</v>
      </c>
    </row>
    <row r="129" spans="1:4" x14ac:dyDescent="0.25">
      <c r="A129">
        <v>2.4310175220719543</v>
      </c>
      <c r="B129">
        <f t="shared" si="3"/>
        <v>236</v>
      </c>
      <c r="C129">
        <f t="shared" si="4"/>
        <v>0.72239263803680986</v>
      </c>
      <c r="D129">
        <f t="shared" si="5"/>
        <v>0.5899640912641998</v>
      </c>
    </row>
    <row r="130" spans="1:4" x14ac:dyDescent="0.25">
      <c r="A130">
        <v>1.2619831100311671</v>
      </c>
      <c r="B130">
        <f t="shared" ref="B130:B193" si="6">RANK(A130,$A$2:$A$327,1)</f>
        <v>206</v>
      </c>
      <c r="C130">
        <f t="shared" ref="C130:C193" si="7">(B130-0.5)/COUNT($B$2:$B$327)</f>
        <v>0.63036809815950923</v>
      </c>
      <c r="D130">
        <f t="shared" ref="D130:D193" si="8">_xlfn.NORM.S.INV(C130)</f>
        <v>0.33282842050965683</v>
      </c>
    </row>
    <row r="131" spans="1:4" x14ac:dyDescent="0.25">
      <c r="A131">
        <v>-0.79621547906995715</v>
      </c>
      <c r="B131">
        <f t="shared" si="6"/>
        <v>129</v>
      </c>
      <c r="C131">
        <f t="shared" si="7"/>
        <v>0.39417177914110429</v>
      </c>
      <c r="D131">
        <f t="shared" si="8"/>
        <v>-0.26846221166633999</v>
      </c>
    </row>
    <row r="132" spans="1:4" x14ac:dyDescent="0.25">
      <c r="A132">
        <v>-1.549463719192488</v>
      </c>
      <c r="B132">
        <f t="shared" si="6"/>
        <v>106</v>
      </c>
      <c r="C132">
        <f t="shared" si="7"/>
        <v>0.32361963190184051</v>
      </c>
      <c r="D132">
        <f t="shared" si="8"/>
        <v>-0.45760080674615272</v>
      </c>
    </row>
    <row r="133" spans="1:4" x14ac:dyDescent="0.25">
      <c r="A133">
        <v>-0.81853679779453614</v>
      </c>
      <c r="B133">
        <f t="shared" si="6"/>
        <v>127</v>
      </c>
      <c r="C133">
        <f t="shared" si="7"/>
        <v>0.3880368098159509</v>
      </c>
      <c r="D133">
        <f t="shared" si="8"/>
        <v>-0.28443946377913548</v>
      </c>
    </row>
    <row r="134" spans="1:4" x14ac:dyDescent="0.25">
      <c r="A134">
        <v>-1.5992013601016026</v>
      </c>
      <c r="B134">
        <f t="shared" si="6"/>
        <v>105</v>
      </c>
      <c r="C134">
        <f t="shared" si="7"/>
        <v>0.32055214723926378</v>
      </c>
      <c r="D134">
        <f t="shared" si="8"/>
        <v>-0.46615536707972199</v>
      </c>
    </row>
    <row r="135" spans="1:4" x14ac:dyDescent="0.25">
      <c r="A135">
        <v>2.6575085618809737</v>
      </c>
      <c r="B135">
        <f t="shared" si="6"/>
        <v>243</v>
      </c>
      <c r="C135">
        <f t="shared" si="7"/>
        <v>0.74386503067484666</v>
      </c>
      <c r="D135">
        <f t="shared" si="8"/>
        <v>0.65530727368006647</v>
      </c>
    </row>
    <row r="136" spans="1:4" x14ac:dyDescent="0.25">
      <c r="A136">
        <v>2.0305310838328694</v>
      </c>
      <c r="B136">
        <f t="shared" si="6"/>
        <v>228</v>
      </c>
      <c r="C136">
        <f t="shared" si="7"/>
        <v>0.69785276073619629</v>
      </c>
      <c r="D136">
        <f t="shared" si="8"/>
        <v>0.51823476950176139</v>
      </c>
    </row>
    <row r="137" spans="1:4" x14ac:dyDescent="0.25">
      <c r="A137">
        <v>1.3162686661722773</v>
      </c>
      <c r="B137">
        <f t="shared" si="6"/>
        <v>212</v>
      </c>
      <c r="C137">
        <f t="shared" si="7"/>
        <v>0.64877300613496935</v>
      </c>
      <c r="D137">
        <f t="shared" si="8"/>
        <v>0.38200994539210936</v>
      </c>
    </row>
    <row r="138" spans="1:4" x14ac:dyDescent="0.25">
      <c r="A138">
        <v>-0.8989318740986505</v>
      </c>
      <c r="B138">
        <f t="shared" si="6"/>
        <v>123</v>
      </c>
      <c r="C138">
        <f t="shared" si="7"/>
        <v>0.37576687116564417</v>
      </c>
      <c r="D138">
        <f t="shared" si="8"/>
        <v>-0.31661764897291567</v>
      </c>
    </row>
    <row r="139" spans="1:4" x14ac:dyDescent="0.25">
      <c r="A139">
        <v>3.4223193109322665</v>
      </c>
      <c r="B139">
        <f t="shared" si="6"/>
        <v>262</v>
      </c>
      <c r="C139">
        <f t="shared" si="7"/>
        <v>0.80214723926380371</v>
      </c>
      <c r="D139">
        <f t="shared" si="8"/>
        <v>0.84931592564591496</v>
      </c>
    </row>
    <row r="140" spans="1:4" x14ac:dyDescent="0.25">
      <c r="A140">
        <v>1.0448175894371161</v>
      </c>
      <c r="B140">
        <f t="shared" si="6"/>
        <v>200</v>
      </c>
      <c r="C140">
        <f t="shared" si="7"/>
        <v>0.6119631901840491</v>
      </c>
      <c r="D140">
        <f t="shared" si="8"/>
        <v>0.28443946377913548</v>
      </c>
    </row>
    <row r="141" spans="1:4" x14ac:dyDescent="0.25">
      <c r="A141">
        <v>-6.2088132632613053</v>
      </c>
      <c r="B141">
        <f t="shared" si="6"/>
        <v>27</v>
      </c>
      <c r="C141">
        <f t="shared" si="7"/>
        <v>8.1288343558282211E-2</v>
      </c>
      <c r="D141">
        <f t="shared" si="8"/>
        <v>-1.3964577762603572</v>
      </c>
    </row>
    <row r="142" spans="1:4" x14ac:dyDescent="0.25">
      <c r="A142">
        <v>-3.3780635177847955</v>
      </c>
      <c r="B142">
        <f t="shared" si="6"/>
        <v>57</v>
      </c>
      <c r="C142">
        <f t="shared" si="7"/>
        <v>0.17331288343558282</v>
      </c>
      <c r="D142">
        <f t="shared" si="8"/>
        <v>-0.94115434959554234</v>
      </c>
    </row>
    <row r="143" spans="1:4" x14ac:dyDescent="0.25">
      <c r="A143">
        <v>0.13640640751742694</v>
      </c>
      <c r="B143">
        <f t="shared" si="6"/>
        <v>163</v>
      </c>
      <c r="C143">
        <f t="shared" si="7"/>
        <v>0.49846625766871167</v>
      </c>
      <c r="D143">
        <f t="shared" si="8"/>
        <v>-3.8445313642170918E-3</v>
      </c>
    </row>
    <row r="144" spans="1:4" x14ac:dyDescent="0.25">
      <c r="A144">
        <v>-0.85310377280902117</v>
      </c>
      <c r="B144">
        <f t="shared" si="6"/>
        <v>125</v>
      </c>
      <c r="C144">
        <f t="shared" si="7"/>
        <v>0.38190184049079756</v>
      </c>
      <c r="D144">
        <f t="shared" si="8"/>
        <v>-0.30048966179882408</v>
      </c>
    </row>
    <row r="145" spans="1:4" x14ac:dyDescent="0.25">
      <c r="A145">
        <v>-4.3824879367946323E-2</v>
      </c>
      <c r="B145">
        <f t="shared" si="6"/>
        <v>151</v>
      </c>
      <c r="C145">
        <f t="shared" si="7"/>
        <v>0.46165644171779141</v>
      </c>
      <c r="D145">
        <f t="shared" si="8"/>
        <v>-9.6261505234768369E-2</v>
      </c>
    </row>
    <row r="146" spans="1:4" x14ac:dyDescent="0.25">
      <c r="A146">
        <v>3.1435238837180748</v>
      </c>
      <c r="B146">
        <f t="shared" si="6"/>
        <v>255</v>
      </c>
      <c r="C146">
        <f t="shared" si="7"/>
        <v>0.78067484662576692</v>
      </c>
      <c r="D146">
        <f t="shared" si="8"/>
        <v>0.77447439080670089</v>
      </c>
    </row>
    <row r="147" spans="1:4" x14ac:dyDescent="0.25">
      <c r="A147">
        <v>4.3554361654470881</v>
      </c>
      <c r="B147">
        <f t="shared" si="6"/>
        <v>283</v>
      </c>
      <c r="C147">
        <f t="shared" si="7"/>
        <v>0.8665644171779141</v>
      </c>
      <c r="D147">
        <f t="shared" si="8"/>
        <v>1.1102967673694488</v>
      </c>
    </row>
    <row r="148" spans="1:4" x14ac:dyDescent="0.25">
      <c r="A148">
        <v>2.9740530344754461</v>
      </c>
      <c r="B148">
        <f t="shared" si="6"/>
        <v>250</v>
      </c>
      <c r="C148">
        <f t="shared" si="7"/>
        <v>0.76533742331288346</v>
      </c>
      <c r="D148">
        <f t="shared" si="8"/>
        <v>0.72357750895112161</v>
      </c>
    </row>
    <row r="149" spans="1:4" x14ac:dyDescent="0.25">
      <c r="A149">
        <v>-0.15162437707914478</v>
      </c>
      <c r="B149">
        <f t="shared" si="6"/>
        <v>149</v>
      </c>
      <c r="C149">
        <f t="shared" si="7"/>
        <v>0.45552147239263802</v>
      </c>
      <c r="D149">
        <f t="shared" si="8"/>
        <v>-0.11172312277623785</v>
      </c>
    </row>
    <row r="150" spans="1:4" x14ac:dyDescent="0.25">
      <c r="A150">
        <v>-6.124264690548813</v>
      </c>
      <c r="B150">
        <f t="shared" si="6"/>
        <v>28</v>
      </c>
      <c r="C150">
        <f t="shared" si="7"/>
        <v>8.4355828220858894E-2</v>
      </c>
      <c r="D150">
        <f t="shared" si="8"/>
        <v>-1.3763553110088915</v>
      </c>
    </row>
    <row r="151" spans="1:4" x14ac:dyDescent="0.25">
      <c r="A151">
        <v>-3.3709516870110008</v>
      </c>
      <c r="B151">
        <f t="shared" si="6"/>
        <v>58</v>
      </c>
      <c r="C151">
        <f t="shared" si="7"/>
        <v>0.17638036809815952</v>
      </c>
      <c r="D151">
        <f t="shared" si="8"/>
        <v>-0.92924769270175356</v>
      </c>
    </row>
    <row r="152" spans="1:4" x14ac:dyDescent="0.25">
      <c r="A152">
        <v>2.9610262726169765</v>
      </c>
      <c r="B152">
        <f t="shared" si="6"/>
        <v>249</v>
      </c>
      <c r="C152">
        <f t="shared" si="7"/>
        <v>0.76226993865030679</v>
      </c>
      <c r="D152">
        <f t="shared" si="8"/>
        <v>0.71362333743108619</v>
      </c>
    </row>
    <row r="153" spans="1:4" x14ac:dyDescent="0.25">
      <c r="A153">
        <v>9.6035773312826223</v>
      </c>
      <c r="B153">
        <f t="shared" si="6"/>
        <v>320</v>
      </c>
      <c r="C153">
        <f t="shared" si="7"/>
        <v>0.98006134969325154</v>
      </c>
      <c r="D153">
        <f t="shared" si="8"/>
        <v>2.0550176433388323</v>
      </c>
    </row>
    <row r="154" spans="1:4" x14ac:dyDescent="0.25">
      <c r="A154">
        <v>-0.81262478681369998</v>
      </c>
      <c r="B154">
        <f t="shared" si="6"/>
        <v>128</v>
      </c>
      <c r="C154">
        <f t="shared" si="7"/>
        <v>0.39110429447852763</v>
      </c>
      <c r="D154">
        <f t="shared" si="8"/>
        <v>-0.2764420165806471</v>
      </c>
    </row>
    <row r="155" spans="1:4" x14ac:dyDescent="0.25">
      <c r="A155">
        <v>-1.1154779916063831</v>
      </c>
      <c r="B155">
        <f t="shared" si="6"/>
        <v>115</v>
      </c>
      <c r="C155">
        <f t="shared" si="7"/>
        <v>0.3512269938650307</v>
      </c>
      <c r="D155">
        <f t="shared" si="8"/>
        <v>-0.38200994539210936</v>
      </c>
    </row>
    <row r="156" spans="1:4" x14ac:dyDescent="0.25">
      <c r="A156">
        <v>0.29076865258272733</v>
      </c>
      <c r="B156">
        <f t="shared" si="6"/>
        <v>166</v>
      </c>
      <c r="C156">
        <f t="shared" si="7"/>
        <v>0.50766871165644167</v>
      </c>
      <c r="D156">
        <f t="shared" si="8"/>
        <v>1.9223793441441126E-2</v>
      </c>
    </row>
    <row r="157" spans="1:4" x14ac:dyDescent="0.25">
      <c r="A157">
        <v>-2.704447264195835</v>
      </c>
      <c r="B157">
        <f t="shared" si="6"/>
        <v>74</v>
      </c>
      <c r="C157">
        <f t="shared" si="7"/>
        <v>0.22546012269938651</v>
      </c>
      <c r="D157">
        <f t="shared" si="8"/>
        <v>-0.75388172437044898</v>
      </c>
    </row>
    <row r="158" spans="1:4" x14ac:dyDescent="0.25">
      <c r="A158">
        <v>0.17645898034001561</v>
      </c>
      <c r="B158">
        <f t="shared" si="6"/>
        <v>164</v>
      </c>
      <c r="C158">
        <f t="shared" si="7"/>
        <v>0.50153374233128833</v>
      </c>
      <c r="D158">
        <f t="shared" si="8"/>
        <v>3.8445313642170918E-3</v>
      </c>
    </row>
    <row r="159" spans="1:4" x14ac:dyDescent="0.25">
      <c r="A159">
        <v>7.9639202642738383E-2</v>
      </c>
      <c r="B159">
        <f t="shared" si="6"/>
        <v>159</v>
      </c>
      <c r="C159">
        <f t="shared" si="7"/>
        <v>0.48619631901840493</v>
      </c>
      <c r="D159">
        <f t="shared" si="8"/>
        <v>-3.4607603976810834E-2</v>
      </c>
    </row>
    <row r="160" spans="1:4" x14ac:dyDescent="0.25">
      <c r="A160">
        <v>5.2300647506645532</v>
      </c>
      <c r="B160">
        <f t="shared" si="6"/>
        <v>296</v>
      </c>
      <c r="C160">
        <f t="shared" si="7"/>
        <v>0.90644171779141103</v>
      </c>
      <c r="D160">
        <f t="shared" si="8"/>
        <v>1.3191571975890679</v>
      </c>
    </row>
    <row r="161" spans="1:4" x14ac:dyDescent="0.25">
      <c r="A161">
        <v>-3.2713476849774281</v>
      </c>
      <c r="B161">
        <f t="shared" si="6"/>
        <v>62</v>
      </c>
      <c r="C161">
        <f t="shared" si="7"/>
        <v>0.18865030674846625</v>
      </c>
      <c r="D161">
        <f t="shared" si="8"/>
        <v>-0.88288091998551155</v>
      </c>
    </row>
    <row r="162" spans="1:4" x14ac:dyDescent="0.25">
      <c r="A162">
        <v>-3.3191383205359841</v>
      </c>
      <c r="B162">
        <f t="shared" si="6"/>
        <v>59</v>
      </c>
      <c r="C162">
        <f t="shared" si="7"/>
        <v>0.17944785276073619</v>
      </c>
      <c r="D162">
        <f t="shared" si="8"/>
        <v>-0.91747133802756842</v>
      </c>
    </row>
    <row r="163" spans="1:4" x14ac:dyDescent="0.25">
      <c r="A163">
        <v>-3.0882994774361237</v>
      </c>
      <c r="B163">
        <f t="shared" si="6"/>
        <v>66</v>
      </c>
      <c r="C163">
        <f t="shared" si="7"/>
        <v>0.20092024539877301</v>
      </c>
      <c r="D163">
        <f t="shared" si="8"/>
        <v>-0.83833872826950551</v>
      </c>
    </row>
    <row r="164" spans="1:4" x14ac:dyDescent="0.25">
      <c r="A164">
        <v>0.10814222696151887</v>
      </c>
      <c r="B164">
        <f t="shared" si="6"/>
        <v>161</v>
      </c>
      <c r="C164">
        <f t="shared" si="7"/>
        <v>0.49233128834355827</v>
      </c>
      <c r="D164">
        <f t="shared" si="8"/>
        <v>-1.9223793441441265E-2</v>
      </c>
    </row>
    <row r="165" spans="1:4" x14ac:dyDescent="0.25">
      <c r="A165">
        <v>-5.7999048077336681</v>
      </c>
      <c r="B165">
        <f t="shared" si="6"/>
        <v>29</v>
      </c>
      <c r="C165">
        <f t="shared" si="7"/>
        <v>8.7423312883435578E-2</v>
      </c>
      <c r="D165">
        <f t="shared" si="8"/>
        <v>-1.3567941533211039</v>
      </c>
    </row>
    <row r="166" spans="1:4" x14ac:dyDescent="0.25">
      <c r="A166">
        <v>-0.90626124514844264</v>
      </c>
      <c r="B166">
        <f t="shared" si="6"/>
        <v>122</v>
      </c>
      <c r="C166">
        <f t="shared" si="7"/>
        <v>0.3726993865030675</v>
      </c>
      <c r="D166">
        <f t="shared" si="8"/>
        <v>-0.32471236821897559</v>
      </c>
    </row>
    <row r="167" spans="1:4" x14ac:dyDescent="0.25">
      <c r="A167">
        <v>2.6908653714305046</v>
      </c>
      <c r="B167">
        <f t="shared" si="6"/>
        <v>244</v>
      </c>
      <c r="C167">
        <f t="shared" si="7"/>
        <v>0.74693251533742333</v>
      </c>
      <c r="D167">
        <f t="shared" si="8"/>
        <v>0.66486793022614843</v>
      </c>
    </row>
    <row r="168" spans="1:4" x14ac:dyDescent="0.25">
      <c r="A168">
        <v>1.0050946052550671</v>
      </c>
      <c r="B168">
        <f t="shared" si="6"/>
        <v>197</v>
      </c>
      <c r="C168">
        <f t="shared" si="7"/>
        <v>0.60276073619631898</v>
      </c>
      <c r="D168">
        <f t="shared" si="8"/>
        <v>0.26049946543028391</v>
      </c>
    </row>
    <row r="169" spans="1:4" x14ac:dyDescent="0.25">
      <c r="A169">
        <v>-0.30909246826470849</v>
      </c>
      <c r="B169">
        <f t="shared" si="6"/>
        <v>143</v>
      </c>
      <c r="C169">
        <f t="shared" si="7"/>
        <v>0.43711656441717789</v>
      </c>
      <c r="D169">
        <f t="shared" si="8"/>
        <v>-0.15828385598386321</v>
      </c>
    </row>
    <row r="170" spans="1:4" x14ac:dyDescent="0.25">
      <c r="A170">
        <v>2.5959636853073675</v>
      </c>
      <c r="B170">
        <f t="shared" si="6"/>
        <v>242</v>
      </c>
      <c r="C170">
        <f t="shared" si="7"/>
        <v>0.74079754601226999</v>
      </c>
      <c r="D170">
        <f t="shared" si="8"/>
        <v>0.64580614484551924</v>
      </c>
    </row>
    <row r="171" spans="1:4" x14ac:dyDescent="0.25">
      <c r="A171">
        <v>3.684866085924881</v>
      </c>
      <c r="B171">
        <f t="shared" si="6"/>
        <v>266</v>
      </c>
      <c r="C171">
        <f t="shared" si="7"/>
        <v>0.81441717791411039</v>
      </c>
      <c r="D171">
        <f t="shared" si="8"/>
        <v>0.89429206544837447</v>
      </c>
    </row>
    <row r="172" spans="1:4" x14ac:dyDescent="0.25">
      <c r="A172">
        <v>0.51797751306034456</v>
      </c>
      <c r="B172">
        <f t="shared" si="6"/>
        <v>177</v>
      </c>
      <c r="C172">
        <f t="shared" si="7"/>
        <v>0.54141104294478526</v>
      </c>
      <c r="D172">
        <f t="shared" si="8"/>
        <v>0.10398920648092592</v>
      </c>
    </row>
    <row r="173" spans="1:4" x14ac:dyDescent="0.25">
      <c r="A173">
        <v>2.3471218893857042</v>
      </c>
      <c r="B173">
        <f t="shared" si="6"/>
        <v>232</v>
      </c>
      <c r="C173">
        <f t="shared" si="7"/>
        <v>0.71012269938650308</v>
      </c>
      <c r="D173">
        <f t="shared" si="8"/>
        <v>0.55374320656358422</v>
      </c>
    </row>
    <row r="174" spans="1:4" x14ac:dyDescent="0.25">
      <c r="A174">
        <v>4.9655952407551069</v>
      </c>
      <c r="B174">
        <f t="shared" si="6"/>
        <v>292</v>
      </c>
      <c r="C174">
        <f t="shared" si="7"/>
        <v>0.89417177914110424</v>
      </c>
      <c r="D174">
        <f t="shared" si="8"/>
        <v>1.2490236012138045</v>
      </c>
    </row>
    <row r="175" spans="1:4" x14ac:dyDescent="0.25">
      <c r="A175">
        <v>3.5918995616802647</v>
      </c>
      <c r="B175">
        <f t="shared" si="6"/>
        <v>264</v>
      </c>
      <c r="C175">
        <f t="shared" si="7"/>
        <v>0.80828220858895705</v>
      </c>
      <c r="D175">
        <f t="shared" si="8"/>
        <v>0.87158359609655567</v>
      </c>
    </row>
    <row r="176" spans="1:4" x14ac:dyDescent="0.25">
      <c r="A176">
        <v>1.8962089938881945</v>
      </c>
      <c r="B176">
        <f t="shared" si="6"/>
        <v>224</v>
      </c>
      <c r="C176">
        <f t="shared" si="7"/>
        <v>0.68558282208588961</v>
      </c>
      <c r="D176">
        <f t="shared" si="8"/>
        <v>0.48336815409029554</v>
      </c>
    </row>
    <row r="177" spans="1:4" x14ac:dyDescent="0.25">
      <c r="A177">
        <v>-4.2624884056809265</v>
      </c>
      <c r="B177">
        <f t="shared" si="6"/>
        <v>46</v>
      </c>
      <c r="C177">
        <f t="shared" si="7"/>
        <v>0.13957055214723926</v>
      </c>
      <c r="D177">
        <f t="shared" si="8"/>
        <v>-1.0822507931907182</v>
      </c>
    </row>
    <row r="178" spans="1:4" x14ac:dyDescent="0.25">
      <c r="A178">
        <v>-1.4625102414543107</v>
      </c>
      <c r="B178">
        <f t="shared" si="6"/>
        <v>108</v>
      </c>
      <c r="C178">
        <f t="shared" si="7"/>
        <v>0.32975460122699385</v>
      </c>
      <c r="D178">
        <f t="shared" si="8"/>
        <v>-0.44059088552457903</v>
      </c>
    </row>
    <row r="179" spans="1:4" x14ac:dyDescent="0.25">
      <c r="A179">
        <v>0.82858901508072336</v>
      </c>
      <c r="B179">
        <f t="shared" si="6"/>
        <v>193</v>
      </c>
      <c r="C179">
        <f t="shared" si="7"/>
        <v>0.5904907975460123</v>
      </c>
      <c r="D179">
        <f t="shared" si="8"/>
        <v>0.22880767027952836</v>
      </c>
    </row>
    <row r="180" spans="1:4" x14ac:dyDescent="0.25">
      <c r="A180">
        <v>1.2494557968019819</v>
      </c>
      <c r="B180">
        <f t="shared" si="6"/>
        <v>205</v>
      </c>
      <c r="C180">
        <f t="shared" si="7"/>
        <v>0.62730061349693256</v>
      </c>
      <c r="D180">
        <f t="shared" si="8"/>
        <v>0.32471236821897581</v>
      </c>
    </row>
    <row r="181" spans="1:4" x14ac:dyDescent="0.25">
      <c r="A181">
        <v>1.7643119991650735</v>
      </c>
      <c r="B181">
        <f t="shared" si="6"/>
        <v>222</v>
      </c>
      <c r="C181">
        <f t="shared" si="7"/>
        <v>0.67944785276073616</v>
      </c>
      <c r="D181">
        <f t="shared" si="8"/>
        <v>0.46615536707972188</v>
      </c>
    </row>
    <row r="182" spans="1:4" x14ac:dyDescent="0.25">
      <c r="A182">
        <v>-3.5145923982705938</v>
      </c>
      <c r="B182">
        <f t="shared" si="6"/>
        <v>56</v>
      </c>
      <c r="C182">
        <f t="shared" si="7"/>
        <v>0.17024539877300612</v>
      </c>
      <c r="D182">
        <f t="shared" si="8"/>
        <v>-0.95319595096245113</v>
      </c>
    </row>
    <row r="183" spans="1:4" x14ac:dyDescent="0.25">
      <c r="A183">
        <v>-4.3818234088317354</v>
      </c>
      <c r="B183">
        <f t="shared" si="6"/>
        <v>45</v>
      </c>
      <c r="C183">
        <f t="shared" si="7"/>
        <v>0.13650306748466257</v>
      </c>
      <c r="D183">
        <f t="shared" si="8"/>
        <v>-1.096166001901389</v>
      </c>
    </row>
    <row r="184" spans="1:4" x14ac:dyDescent="0.25">
      <c r="A184">
        <v>-1.8323579625276523</v>
      </c>
      <c r="B184">
        <f t="shared" si="6"/>
        <v>95</v>
      </c>
      <c r="C184">
        <f t="shared" si="7"/>
        <v>0.28987730061349692</v>
      </c>
      <c r="D184">
        <f t="shared" si="8"/>
        <v>-0.55374320656358422</v>
      </c>
    </row>
    <row r="185" spans="1:4" x14ac:dyDescent="0.25">
      <c r="A185">
        <v>-1.8830075468432312</v>
      </c>
      <c r="B185">
        <f t="shared" si="6"/>
        <v>94</v>
      </c>
      <c r="C185">
        <f t="shared" si="7"/>
        <v>0.28680981595092025</v>
      </c>
      <c r="D185">
        <f t="shared" si="8"/>
        <v>-0.56272870900664873</v>
      </c>
    </row>
    <row r="186" spans="1:4" x14ac:dyDescent="0.25">
      <c r="A186">
        <v>1.0285354762887664</v>
      </c>
      <c r="B186">
        <f t="shared" si="6"/>
        <v>199</v>
      </c>
      <c r="C186">
        <f t="shared" si="7"/>
        <v>0.60889570552147243</v>
      </c>
      <c r="D186">
        <f t="shared" si="8"/>
        <v>0.27644201658064721</v>
      </c>
    </row>
    <row r="187" spans="1:4" x14ac:dyDescent="0.25">
      <c r="A187">
        <v>1.2906683590140346</v>
      </c>
      <c r="B187">
        <f t="shared" si="6"/>
        <v>207</v>
      </c>
      <c r="C187">
        <f t="shared" si="7"/>
        <v>0.6334355828220859</v>
      </c>
      <c r="D187">
        <f t="shared" si="8"/>
        <v>0.34096645606859771</v>
      </c>
    </row>
    <row r="188" spans="1:4" x14ac:dyDescent="0.25">
      <c r="A188">
        <v>3.5946770617937887</v>
      </c>
      <c r="B188">
        <f t="shared" si="6"/>
        <v>265</v>
      </c>
      <c r="C188">
        <f t="shared" si="7"/>
        <v>0.81134969325153372</v>
      </c>
      <c r="D188">
        <f t="shared" si="8"/>
        <v>0.88288091998551155</v>
      </c>
    </row>
    <row r="189" spans="1:4" x14ac:dyDescent="0.25">
      <c r="A189">
        <v>-1.3042076728982011</v>
      </c>
      <c r="B189">
        <f t="shared" si="6"/>
        <v>110</v>
      </c>
      <c r="C189">
        <f t="shared" si="7"/>
        <v>0.33588957055214724</v>
      </c>
      <c r="D189">
        <f t="shared" si="8"/>
        <v>-0.42370750505683097</v>
      </c>
    </row>
    <row r="190" spans="1:4" x14ac:dyDescent="0.25">
      <c r="A190">
        <v>-2.9332224069380004</v>
      </c>
      <c r="B190">
        <f t="shared" si="6"/>
        <v>71</v>
      </c>
      <c r="C190">
        <f t="shared" si="7"/>
        <v>0.21625766871165644</v>
      </c>
      <c r="D190">
        <f t="shared" si="8"/>
        <v>-0.7848946528229489</v>
      </c>
    </row>
    <row r="191" spans="1:4" x14ac:dyDescent="0.25">
      <c r="A191">
        <v>-2.3356355787911127</v>
      </c>
      <c r="B191">
        <f t="shared" si="6"/>
        <v>82</v>
      </c>
      <c r="C191">
        <f t="shared" si="7"/>
        <v>0.25</v>
      </c>
      <c r="D191">
        <f t="shared" si="8"/>
        <v>-0.67448975019608193</v>
      </c>
    </row>
    <row r="192" spans="1:4" x14ac:dyDescent="0.25">
      <c r="A192">
        <v>0.45242618926104683</v>
      </c>
      <c r="B192">
        <f t="shared" si="6"/>
        <v>171</v>
      </c>
      <c r="C192">
        <f t="shared" si="7"/>
        <v>0.52300613496932513</v>
      </c>
      <c r="D192">
        <f t="shared" si="8"/>
        <v>5.7699828808936697E-2</v>
      </c>
    </row>
    <row r="193" spans="1:4" x14ac:dyDescent="0.25">
      <c r="A193">
        <v>4.1927908563316407</v>
      </c>
      <c r="B193">
        <f t="shared" si="6"/>
        <v>278</v>
      </c>
      <c r="C193">
        <f t="shared" si="7"/>
        <v>0.85122699386503065</v>
      </c>
      <c r="D193">
        <f t="shared" si="8"/>
        <v>1.0417102997921537</v>
      </c>
    </row>
    <row r="194" spans="1:4" x14ac:dyDescent="0.25">
      <c r="A194">
        <v>-2.5058303533004391</v>
      </c>
      <c r="B194">
        <f t="shared" ref="B194:B257" si="9">RANK(A194,$A$2:$A$327,1)</f>
        <v>76</v>
      </c>
      <c r="C194">
        <f t="shared" ref="C194:C257" si="10">(B194-0.5)/COUNT($B$2:$B$327)</f>
        <v>0.23159509202453987</v>
      </c>
      <c r="D194">
        <f t="shared" ref="D194:D257" si="11">_xlfn.NORM.S.INV(C194)</f>
        <v>-0.73360389880985388</v>
      </c>
    </row>
    <row r="195" spans="1:4" x14ac:dyDescent="0.25">
      <c r="A195">
        <v>1.9255573374599635</v>
      </c>
      <c r="B195">
        <f t="shared" si="9"/>
        <v>225</v>
      </c>
      <c r="C195">
        <f t="shared" si="10"/>
        <v>0.68865030674846628</v>
      </c>
      <c r="D195">
        <f t="shared" si="11"/>
        <v>0.49202823076033381</v>
      </c>
    </row>
    <row r="196" spans="1:4" x14ac:dyDescent="0.25">
      <c r="A196">
        <v>0.79413605999022252</v>
      </c>
      <c r="B196">
        <f t="shared" si="9"/>
        <v>191</v>
      </c>
      <c r="C196">
        <f t="shared" si="10"/>
        <v>0.58435582822085885</v>
      </c>
      <c r="D196">
        <f t="shared" si="11"/>
        <v>0.21304951267640732</v>
      </c>
    </row>
    <row r="197" spans="1:4" x14ac:dyDescent="0.25">
      <c r="A197">
        <v>0.67415108173040039</v>
      </c>
      <c r="B197">
        <f t="shared" si="9"/>
        <v>187</v>
      </c>
      <c r="C197">
        <f t="shared" si="10"/>
        <v>0.57208588957055218</v>
      </c>
      <c r="D197">
        <f t="shared" si="11"/>
        <v>0.18168718833126371</v>
      </c>
    </row>
    <row r="198" spans="1:4" x14ac:dyDescent="0.25">
      <c r="A198">
        <v>2.5183530090546924</v>
      </c>
      <c r="B198">
        <f t="shared" si="9"/>
        <v>240</v>
      </c>
      <c r="C198">
        <f t="shared" si="10"/>
        <v>0.73466257668711654</v>
      </c>
      <c r="D198">
        <f t="shared" si="11"/>
        <v>0.6269761840831326</v>
      </c>
    </row>
    <row r="199" spans="1:4" x14ac:dyDescent="0.25">
      <c r="A199">
        <v>3.2421159339773737</v>
      </c>
      <c r="B199">
        <f t="shared" si="9"/>
        <v>257</v>
      </c>
      <c r="C199">
        <f t="shared" si="10"/>
        <v>0.78680981595092025</v>
      </c>
      <c r="D199">
        <f t="shared" si="11"/>
        <v>0.79540084580860504</v>
      </c>
    </row>
    <row r="200" spans="1:4" x14ac:dyDescent="0.25">
      <c r="A200">
        <v>5.3032012619733848</v>
      </c>
      <c r="B200">
        <f t="shared" si="9"/>
        <v>298</v>
      </c>
      <c r="C200">
        <f t="shared" si="10"/>
        <v>0.91257668711656437</v>
      </c>
      <c r="D200">
        <f t="shared" si="11"/>
        <v>1.3567941533211039</v>
      </c>
    </row>
    <row r="201" spans="1:4" x14ac:dyDescent="0.25">
      <c r="A201">
        <v>3.7700482287375792</v>
      </c>
      <c r="B201">
        <f t="shared" si="9"/>
        <v>268</v>
      </c>
      <c r="C201">
        <f t="shared" si="10"/>
        <v>0.82055214723926384</v>
      </c>
      <c r="D201">
        <f t="shared" si="11"/>
        <v>0.91747133802756842</v>
      </c>
    </row>
    <row r="202" spans="1:4" x14ac:dyDescent="0.25">
      <c r="A202">
        <v>1.995348058871997</v>
      </c>
      <c r="B202">
        <f t="shared" si="9"/>
        <v>226</v>
      </c>
      <c r="C202">
        <f t="shared" si="10"/>
        <v>0.69171779141104295</v>
      </c>
      <c r="D202">
        <f t="shared" si="11"/>
        <v>0.50072536669987677</v>
      </c>
    </row>
    <row r="203" spans="1:4" x14ac:dyDescent="0.25">
      <c r="A203">
        <v>2.4912220645400396</v>
      </c>
      <c r="B203">
        <f t="shared" si="9"/>
        <v>239</v>
      </c>
      <c r="C203">
        <f t="shared" si="10"/>
        <v>0.73159509202453987</v>
      </c>
      <c r="D203">
        <f t="shared" si="11"/>
        <v>0.6176443303326159</v>
      </c>
    </row>
    <row r="204" spans="1:4" x14ac:dyDescent="0.25">
      <c r="A204">
        <v>4.5983250151684842</v>
      </c>
      <c r="B204">
        <f t="shared" si="9"/>
        <v>286</v>
      </c>
      <c r="C204">
        <f t="shared" si="10"/>
        <v>0.87576687116564422</v>
      </c>
      <c r="D204">
        <f t="shared" si="11"/>
        <v>1.154082718570695</v>
      </c>
    </row>
    <row r="205" spans="1:4" x14ac:dyDescent="0.25">
      <c r="A205">
        <v>6.8225160470434218</v>
      </c>
      <c r="B205">
        <f t="shared" si="9"/>
        <v>312</v>
      </c>
      <c r="C205">
        <f t="shared" si="10"/>
        <v>0.95552147239263807</v>
      </c>
      <c r="D205">
        <f t="shared" si="11"/>
        <v>1.7009250865940548</v>
      </c>
    </row>
    <row r="206" spans="1:4" x14ac:dyDescent="0.25">
      <c r="A206">
        <v>3.8351339050946365</v>
      </c>
      <c r="B206">
        <f t="shared" si="9"/>
        <v>269</v>
      </c>
      <c r="C206">
        <f t="shared" si="10"/>
        <v>0.82361963190184051</v>
      </c>
      <c r="D206">
        <f t="shared" si="11"/>
        <v>0.92924769270175356</v>
      </c>
    </row>
    <row r="207" spans="1:4" x14ac:dyDescent="0.25">
      <c r="A207">
        <v>0.35674262893644482</v>
      </c>
      <c r="B207">
        <f t="shared" si="9"/>
        <v>169</v>
      </c>
      <c r="C207">
        <f t="shared" si="10"/>
        <v>0.51687116564417179</v>
      </c>
      <c r="D207">
        <f t="shared" si="11"/>
        <v>4.2302354044446287E-2</v>
      </c>
    </row>
    <row r="208" spans="1:4" x14ac:dyDescent="0.25">
      <c r="A208">
        <v>0.36595606563787442</v>
      </c>
      <c r="B208">
        <f t="shared" si="9"/>
        <v>170</v>
      </c>
      <c r="C208">
        <f t="shared" si="10"/>
        <v>0.51993865030674846</v>
      </c>
      <c r="D208">
        <f t="shared" si="11"/>
        <v>4.9999609652407837E-2</v>
      </c>
    </row>
    <row r="209" spans="1:4" x14ac:dyDescent="0.25">
      <c r="A209">
        <v>3.8557972911877414</v>
      </c>
      <c r="B209">
        <f t="shared" si="9"/>
        <v>272</v>
      </c>
      <c r="C209">
        <f t="shared" si="10"/>
        <v>0.83282208588957052</v>
      </c>
      <c r="D209">
        <f t="shared" si="11"/>
        <v>0.96537737749250707</v>
      </c>
    </row>
    <row r="210" spans="1:4" x14ac:dyDescent="0.25">
      <c r="A210">
        <v>3.0663908182916089</v>
      </c>
      <c r="B210">
        <f t="shared" si="9"/>
        <v>254</v>
      </c>
      <c r="C210">
        <f t="shared" si="10"/>
        <v>0.77760736196319014</v>
      </c>
      <c r="D210">
        <f t="shared" si="11"/>
        <v>0.76413755211121437</v>
      </c>
    </row>
    <row r="211" spans="1:4" x14ac:dyDescent="0.25">
      <c r="A211">
        <v>-0.67732313397635835</v>
      </c>
      <c r="B211">
        <f t="shared" si="9"/>
        <v>131</v>
      </c>
      <c r="C211">
        <f t="shared" si="10"/>
        <v>0.40030674846625769</v>
      </c>
      <c r="D211">
        <f t="shared" si="11"/>
        <v>-0.25255320232400369</v>
      </c>
    </row>
    <row r="212" spans="1:4" x14ac:dyDescent="0.25">
      <c r="A212">
        <v>1.0623393016442151</v>
      </c>
      <c r="B212">
        <f t="shared" si="9"/>
        <v>201</v>
      </c>
      <c r="C212">
        <f t="shared" si="10"/>
        <v>0.61503067484662577</v>
      </c>
      <c r="D212">
        <f t="shared" si="11"/>
        <v>0.2924551452665568</v>
      </c>
    </row>
    <row r="213" spans="1:4" x14ac:dyDescent="0.25">
      <c r="A213">
        <v>0.77586156217239477</v>
      </c>
      <c r="B213">
        <f t="shared" si="9"/>
        <v>190</v>
      </c>
      <c r="C213">
        <f t="shared" si="10"/>
        <v>0.58128834355828218</v>
      </c>
      <c r="D213">
        <f t="shared" si="11"/>
        <v>0.2051904725516514</v>
      </c>
    </row>
    <row r="214" spans="1:4" x14ac:dyDescent="0.25">
      <c r="A214">
        <v>3.2552025001922402</v>
      </c>
      <c r="B214">
        <f t="shared" si="9"/>
        <v>258</v>
      </c>
      <c r="C214">
        <f t="shared" si="10"/>
        <v>0.78987730061349692</v>
      </c>
      <c r="D214">
        <f t="shared" si="11"/>
        <v>0.80599557808597877</v>
      </c>
    </row>
    <row r="215" spans="1:4" x14ac:dyDescent="0.25">
      <c r="A215">
        <v>4.0962511111202957</v>
      </c>
      <c r="B215">
        <f t="shared" si="9"/>
        <v>276</v>
      </c>
      <c r="C215">
        <f t="shared" si="10"/>
        <v>0.84509202453987731</v>
      </c>
      <c r="D215">
        <f t="shared" si="11"/>
        <v>1.0156082998123361</v>
      </c>
    </row>
    <row r="216" spans="1:4" x14ac:dyDescent="0.25">
      <c r="A216">
        <v>-3.5486650690097576</v>
      </c>
      <c r="B216">
        <f t="shared" si="9"/>
        <v>54</v>
      </c>
      <c r="C216">
        <f t="shared" si="10"/>
        <v>0.16411042944785276</v>
      </c>
      <c r="D216">
        <f t="shared" si="11"/>
        <v>-0.97770376545362581</v>
      </c>
    </row>
    <row r="217" spans="1:4" x14ac:dyDescent="0.25">
      <c r="A217">
        <v>-0.64730222910347379</v>
      </c>
      <c r="B217">
        <f t="shared" si="9"/>
        <v>132</v>
      </c>
      <c r="C217">
        <f t="shared" si="10"/>
        <v>0.40337423312883436</v>
      </c>
      <c r="D217">
        <f t="shared" si="11"/>
        <v>-0.2446228545255246</v>
      </c>
    </row>
    <row r="218" spans="1:4" x14ac:dyDescent="0.25">
      <c r="A218">
        <v>4.2626072436073343</v>
      </c>
      <c r="B218">
        <f t="shared" si="9"/>
        <v>281</v>
      </c>
      <c r="C218">
        <f t="shared" si="10"/>
        <v>0.86042944785276076</v>
      </c>
      <c r="D218">
        <f t="shared" si="11"/>
        <v>1.0822507931907182</v>
      </c>
    </row>
    <row r="219" spans="1:4" x14ac:dyDescent="0.25">
      <c r="A219">
        <v>3.4112156189662812</v>
      </c>
      <c r="B219">
        <f t="shared" si="9"/>
        <v>260</v>
      </c>
      <c r="C219">
        <f t="shared" si="10"/>
        <v>0.79601226993865026</v>
      </c>
      <c r="D219">
        <f t="shared" si="11"/>
        <v>0.82746163225031999</v>
      </c>
    </row>
    <row r="220" spans="1:4" x14ac:dyDescent="0.25">
      <c r="A220">
        <v>5.0485181836087918</v>
      </c>
      <c r="B220">
        <f t="shared" si="9"/>
        <v>293</v>
      </c>
      <c r="C220">
        <f t="shared" si="10"/>
        <v>0.89723926380368102</v>
      </c>
      <c r="D220">
        <f t="shared" si="11"/>
        <v>1.2659765654476058</v>
      </c>
    </row>
    <row r="221" spans="1:4" x14ac:dyDescent="0.25">
      <c r="A221">
        <v>5.7353068209299352</v>
      </c>
      <c r="B221">
        <f t="shared" si="9"/>
        <v>302</v>
      </c>
      <c r="C221">
        <f t="shared" si="10"/>
        <v>0.92484662576687116</v>
      </c>
      <c r="D221">
        <f t="shared" si="11"/>
        <v>1.4384488223603775</v>
      </c>
    </row>
    <row r="222" spans="1:4" x14ac:dyDescent="0.25">
      <c r="A222">
        <v>-2.0155090245985718</v>
      </c>
      <c r="B222">
        <f t="shared" si="9"/>
        <v>90</v>
      </c>
      <c r="C222">
        <f t="shared" si="10"/>
        <v>0.27453987730061352</v>
      </c>
      <c r="D222">
        <f t="shared" si="11"/>
        <v>-0.59913966262753948</v>
      </c>
    </row>
    <row r="223" spans="1:4" x14ac:dyDescent="0.25">
      <c r="A223">
        <v>-4.6606810929381481</v>
      </c>
      <c r="B223">
        <f t="shared" si="9"/>
        <v>41</v>
      </c>
      <c r="C223">
        <f t="shared" si="10"/>
        <v>0.12423312883435583</v>
      </c>
      <c r="D223">
        <f t="shared" si="11"/>
        <v>-1.154082718570695</v>
      </c>
    </row>
    <row r="224" spans="1:4" x14ac:dyDescent="0.25">
      <c r="A224">
        <v>-3.7091163936491398</v>
      </c>
      <c r="B224">
        <f t="shared" si="9"/>
        <v>51</v>
      </c>
      <c r="C224">
        <f t="shared" si="10"/>
        <v>0.15490797546012269</v>
      </c>
      <c r="D224">
        <f t="shared" si="11"/>
        <v>-1.0156082998123361</v>
      </c>
    </row>
    <row r="225" spans="1:4" x14ac:dyDescent="0.25">
      <c r="A225">
        <v>-7.9312670544074138</v>
      </c>
      <c r="B225">
        <f t="shared" si="9"/>
        <v>18</v>
      </c>
      <c r="C225">
        <f t="shared" si="10"/>
        <v>5.3680981595092027E-2</v>
      </c>
      <c r="D225">
        <f t="shared" si="11"/>
        <v>-1.6101644355943865</v>
      </c>
    </row>
    <row r="226" spans="1:4" x14ac:dyDescent="0.25">
      <c r="A226">
        <v>-5.1802009008430616</v>
      </c>
      <c r="B226">
        <f t="shared" si="9"/>
        <v>34</v>
      </c>
      <c r="C226">
        <f t="shared" si="10"/>
        <v>0.10276073619631902</v>
      </c>
      <c r="D226">
        <f t="shared" si="11"/>
        <v>-1.2659765654476056</v>
      </c>
    </row>
    <row r="227" spans="1:4" x14ac:dyDescent="0.25">
      <c r="A227">
        <v>-0.37222750386581538</v>
      </c>
      <c r="B227">
        <f t="shared" si="9"/>
        <v>139</v>
      </c>
      <c r="C227">
        <f t="shared" si="10"/>
        <v>0.42484662576687116</v>
      </c>
      <c r="D227">
        <f t="shared" si="11"/>
        <v>-0.18950982991556489</v>
      </c>
    </row>
    <row r="228" spans="1:4" x14ac:dyDescent="0.25">
      <c r="A228">
        <v>-3.6340397247617489</v>
      </c>
      <c r="B228">
        <f t="shared" si="9"/>
        <v>52</v>
      </c>
      <c r="C228">
        <f t="shared" si="10"/>
        <v>0.15797546012269939</v>
      </c>
      <c r="D228">
        <f t="shared" si="11"/>
        <v>-1.0028133626873781</v>
      </c>
    </row>
    <row r="229" spans="1:4" x14ac:dyDescent="0.25">
      <c r="A229">
        <v>-1.6004595659317999</v>
      </c>
      <c r="B229">
        <f t="shared" si="9"/>
        <v>104</v>
      </c>
      <c r="C229">
        <f t="shared" si="10"/>
        <v>0.31748466257668712</v>
      </c>
      <c r="D229">
        <f t="shared" si="11"/>
        <v>-0.4747441781555366</v>
      </c>
    </row>
    <row r="230" spans="1:4" x14ac:dyDescent="0.25">
      <c r="A230">
        <v>-9.1520321486951275</v>
      </c>
      <c r="B230">
        <f t="shared" si="9"/>
        <v>9</v>
      </c>
      <c r="C230">
        <f t="shared" si="10"/>
        <v>2.6073619631901839E-2</v>
      </c>
      <c r="D230">
        <f t="shared" si="11"/>
        <v>-1.9419162548445992</v>
      </c>
    </row>
    <row r="231" spans="1:4" x14ac:dyDescent="0.25">
      <c r="A231">
        <v>-7.6654448354495059</v>
      </c>
      <c r="B231">
        <f t="shared" si="9"/>
        <v>21</v>
      </c>
      <c r="C231">
        <f t="shared" si="10"/>
        <v>6.2883435582822084E-2</v>
      </c>
      <c r="D231">
        <f t="shared" si="11"/>
        <v>-1.5310102024478824</v>
      </c>
    </row>
    <row r="232" spans="1:4" x14ac:dyDescent="0.25">
      <c r="A232">
        <v>-4.5222107743087463</v>
      </c>
      <c r="B232">
        <f t="shared" si="9"/>
        <v>42</v>
      </c>
      <c r="C232">
        <f t="shared" si="10"/>
        <v>0.1273006134969325</v>
      </c>
      <c r="D232">
        <f t="shared" si="11"/>
        <v>-1.1392444106783206</v>
      </c>
    </row>
    <row r="233" spans="1:4" x14ac:dyDescent="0.25">
      <c r="A233">
        <v>4.5305262054714035</v>
      </c>
      <c r="B233">
        <f t="shared" si="9"/>
        <v>285</v>
      </c>
      <c r="C233">
        <f t="shared" si="10"/>
        <v>0.87269938650306744</v>
      </c>
      <c r="D233">
        <f t="shared" si="11"/>
        <v>1.1392444106783197</v>
      </c>
    </row>
    <row r="234" spans="1:4" x14ac:dyDescent="0.25">
      <c r="A234">
        <v>-8.2728994696509801</v>
      </c>
      <c r="B234">
        <f t="shared" si="9"/>
        <v>15</v>
      </c>
      <c r="C234">
        <f t="shared" si="10"/>
        <v>4.4478527607361963E-2</v>
      </c>
      <c r="D234">
        <f t="shared" si="11"/>
        <v>-1.7009250865940539</v>
      </c>
    </row>
    <row r="235" spans="1:4" x14ac:dyDescent="0.25">
      <c r="A235">
        <v>0.25086044149190911</v>
      </c>
      <c r="B235">
        <f t="shared" si="9"/>
        <v>165</v>
      </c>
      <c r="C235">
        <f t="shared" si="10"/>
        <v>0.504601226993865</v>
      </c>
      <c r="D235">
        <f t="shared" si="11"/>
        <v>1.1533821397905132E-2</v>
      </c>
    </row>
    <row r="236" spans="1:4" x14ac:dyDescent="0.25">
      <c r="A236">
        <v>-8.3153380054833406</v>
      </c>
      <c r="B236">
        <f t="shared" si="9"/>
        <v>14</v>
      </c>
      <c r="C236">
        <f t="shared" si="10"/>
        <v>4.1411042944785273E-2</v>
      </c>
      <c r="D236">
        <f t="shared" si="11"/>
        <v>-1.7345412918023047</v>
      </c>
    </row>
    <row r="237" spans="1:4" x14ac:dyDescent="0.25">
      <c r="A237">
        <v>0.61765708970210653</v>
      </c>
      <c r="B237">
        <f t="shared" si="9"/>
        <v>184</v>
      </c>
      <c r="C237">
        <f t="shared" si="10"/>
        <v>0.56288343558282206</v>
      </c>
      <c r="D237">
        <f t="shared" si="11"/>
        <v>0.15828385598386305</v>
      </c>
    </row>
    <row r="238" spans="1:4" x14ac:dyDescent="0.25">
      <c r="A238">
        <v>-0.46933744183300519</v>
      </c>
      <c r="B238">
        <f t="shared" si="9"/>
        <v>134</v>
      </c>
      <c r="C238">
        <f t="shared" si="10"/>
        <v>0.40950920245398775</v>
      </c>
      <c r="D238">
        <f t="shared" si="11"/>
        <v>-0.2288076702795282</v>
      </c>
    </row>
    <row r="239" spans="1:4" x14ac:dyDescent="0.25">
      <c r="A239">
        <v>2.1794920038113332</v>
      </c>
      <c r="B239">
        <f t="shared" si="9"/>
        <v>229</v>
      </c>
      <c r="C239">
        <f t="shared" si="10"/>
        <v>0.70092024539877296</v>
      </c>
      <c r="D239">
        <f t="shared" si="11"/>
        <v>0.52704907541344925</v>
      </c>
    </row>
    <row r="240" spans="1:4" x14ac:dyDescent="0.25">
      <c r="A240">
        <v>6.5664781731846062</v>
      </c>
      <c r="B240">
        <f t="shared" si="9"/>
        <v>310</v>
      </c>
      <c r="C240">
        <f t="shared" si="10"/>
        <v>0.94938650306748462</v>
      </c>
      <c r="D240">
        <f t="shared" si="11"/>
        <v>1.6389340573908973</v>
      </c>
    </row>
    <row r="241" spans="1:4" x14ac:dyDescent="0.25">
      <c r="A241">
        <v>12.417570778789724</v>
      </c>
      <c r="B241">
        <f t="shared" si="9"/>
        <v>322</v>
      </c>
      <c r="C241">
        <f t="shared" si="10"/>
        <v>0.98619631901840488</v>
      </c>
      <c r="D241">
        <f t="shared" si="11"/>
        <v>2.2028210775851895</v>
      </c>
    </row>
    <row r="242" spans="1:4" x14ac:dyDescent="0.25">
      <c r="A242">
        <v>8.8180024384962223</v>
      </c>
      <c r="B242">
        <f t="shared" si="9"/>
        <v>318</v>
      </c>
      <c r="C242">
        <f t="shared" si="10"/>
        <v>0.9739263803680982</v>
      </c>
      <c r="D242">
        <f t="shared" si="11"/>
        <v>1.9419162548446001</v>
      </c>
    </row>
    <row r="243" spans="1:4" x14ac:dyDescent="0.25">
      <c r="A243">
        <v>-0.86827275742564325</v>
      </c>
      <c r="B243">
        <f t="shared" si="9"/>
        <v>124</v>
      </c>
      <c r="C243">
        <f t="shared" si="10"/>
        <v>0.37883435582822084</v>
      </c>
      <c r="D243">
        <f t="shared" si="11"/>
        <v>-0.30854362324690943</v>
      </c>
    </row>
    <row r="244" spans="1:4" x14ac:dyDescent="0.25">
      <c r="A244">
        <v>-2.3483573957550448</v>
      </c>
      <c r="B244">
        <f t="shared" si="9"/>
        <v>81</v>
      </c>
      <c r="C244">
        <f t="shared" si="10"/>
        <v>0.2469325153374233</v>
      </c>
      <c r="D244">
        <f t="shared" si="11"/>
        <v>-0.6841744236294417</v>
      </c>
    </row>
    <row r="245" spans="1:4" x14ac:dyDescent="0.25">
      <c r="A245">
        <v>-8.8431029860892068</v>
      </c>
      <c r="B245">
        <f t="shared" si="9"/>
        <v>11</v>
      </c>
      <c r="C245">
        <f t="shared" si="10"/>
        <v>3.2208588957055216E-2</v>
      </c>
      <c r="D245">
        <f t="shared" si="11"/>
        <v>-1.8492814843997514</v>
      </c>
    </row>
    <row r="246" spans="1:4" x14ac:dyDescent="0.25">
      <c r="A246">
        <v>3.9880710946612794</v>
      </c>
      <c r="B246">
        <f t="shared" si="9"/>
        <v>274</v>
      </c>
      <c r="C246">
        <f t="shared" si="10"/>
        <v>0.83895705521472397</v>
      </c>
      <c r="D246">
        <f t="shared" si="11"/>
        <v>0.99018052540881263</v>
      </c>
    </row>
    <row r="247" spans="1:4" x14ac:dyDescent="0.25">
      <c r="A247">
        <v>-0.32180306678222337</v>
      </c>
      <c r="B247">
        <f t="shared" si="9"/>
        <v>141</v>
      </c>
      <c r="C247">
        <f t="shared" si="10"/>
        <v>0.43098159509202455</v>
      </c>
      <c r="D247">
        <f t="shared" si="11"/>
        <v>-0.17387564925391272</v>
      </c>
    </row>
    <row r="248" spans="1:4" x14ac:dyDescent="0.25">
      <c r="A248">
        <v>0.56118003826588847</v>
      </c>
      <c r="B248">
        <f t="shared" si="9"/>
        <v>181</v>
      </c>
      <c r="C248">
        <f t="shared" si="10"/>
        <v>0.55368098159509205</v>
      </c>
      <c r="D248">
        <f t="shared" si="11"/>
        <v>0.13496691010700163</v>
      </c>
    </row>
    <row r="249" spans="1:4" x14ac:dyDescent="0.25">
      <c r="A249">
        <v>-5.5449329111103225</v>
      </c>
      <c r="B249">
        <f t="shared" si="9"/>
        <v>32</v>
      </c>
      <c r="C249">
        <f t="shared" si="10"/>
        <v>9.6625766871165641E-2</v>
      </c>
      <c r="D249">
        <f t="shared" si="11"/>
        <v>-1.3010202198144596</v>
      </c>
    </row>
    <row r="250" spans="1:4" x14ac:dyDescent="0.25">
      <c r="A250">
        <v>-1.6147460842023804</v>
      </c>
      <c r="B250">
        <f t="shared" si="9"/>
        <v>103</v>
      </c>
      <c r="C250">
        <f t="shared" si="10"/>
        <v>0.31441717791411045</v>
      </c>
      <c r="D250">
        <f t="shared" si="11"/>
        <v>-0.48336815409029549</v>
      </c>
    </row>
    <row r="251" spans="1:4" x14ac:dyDescent="0.25">
      <c r="A251">
        <v>7.928624281694141</v>
      </c>
      <c r="B251">
        <f t="shared" si="9"/>
        <v>317</v>
      </c>
      <c r="C251">
        <f t="shared" si="10"/>
        <v>0.97085889570552142</v>
      </c>
      <c r="D251">
        <f t="shared" si="11"/>
        <v>1.8935692478181148</v>
      </c>
    </row>
    <row r="252" spans="1:4" x14ac:dyDescent="0.25">
      <c r="A252">
        <v>5.7772223084051859</v>
      </c>
      <c r="B252">
        <f t="shared" si="9"/>
        <v>303</v>
      </c>
      <c r="C252">
        <f t="shared" si="10"/>
        <v>0.92791411042944782</v>
      </c>
      <c r="D252">
        <f t="shared" si="11"/>
        <v>1.4604305594504796</v>
      </c>
    </row>
    <row r="253" spans="1:4" x14ac:dyDescent="0.25">
      <c r="A253">
        <v>9.1837445887491072</v>
      </c>
      <c r="B253">
        <f t="shared" si="9"/>
        <v>319</v>
      </c>
      <c r="C253">
        <f t="shared" si="10"/>
        <v>0.97699386503067487</v>
      </c>
      <c r="D253">
        <f t="shared" si="11"/>
        <v>1.9952807341704468</v>
      </c>
    </row>
    <row r="254" spans="1:4" x14ac:dyDescent="0.25">
      <c r="A254">
        <v>6.0779149999898436</v>
      </c>
      <c r="B254">
        <f t="shared" si="9"/>
        <v>306</v>
      </c>
      <c r="C254">
        <f t="shared" si="10"/>
        <v>0.93711656441717794</v>
      </c>
      <c r="D254">
        <f t="shared" si="11"/>
        <v>1.5310102024478833</v>
      </c>
    </row>
    <row r="255" spans="1:4" x14ac:dyDescent="0.25">
      <c r="A255">
        <v>0.5133626630648962</v>
      </c>
      <c r="B255">
        <f t="shared" si="9"/>
        <v>175</v>
      </c>
      <c r="C255">
        <f t="shared" si="10"/>
        <v>0.53527607361963192</v>
      </c>
      <c r="D255">
        <f t="shared" si="11"/>
        <v>8.8539548285094485E-2</v>
      </c>
    </row>
    <row r="256" spans="1:4" x14ac:dyDescent="0.25">
      <c r="A256">
        <v>1.3134613860731292</v>
      </c>
      <c r="B256">
        <f t="shared" si="9"/>
        <v>211</v>
      </c>
      <c r="C256">
        <f t="shared" si="10"/>
        <v>0.64570552147239269</v>
      </c>
      <c r="D256">
        <f t="shared" si="11"/>
        <v>0.37375183454736027</v>
      </c>
    </row>
    <row r="257" spans="1:4" x14ac:dyDescent="0.25">
      <c r="A257">
        <v>1.3949601668456921</v>
      </c>
      <c r="B257">
        <f t="shared" si="9"/>
        <v>215</v>
      </c>
      <c r="C257">
        <f t="shared" si="10"/>
        <v>0.65797546012269936</v>
      </c>
      <c r="D257">
        <f t="shared" si="11"/>
        <v>0.40694405286564289</v>
      </c>
    </row>
    <row r="258" spans="1:4" x14ac:dyDescent="0.25">
      <c r="A258">
        <v>-1.3506955361972075</v>
      </c>
      <c r="B258">
        <f t="shared" ref="B258:B321" si="12">RANK(A258,$A$2:$A$327,1)</f>
        <v>109</v>
      </c>
      <c r="C258">
        <f t="shared" ref="C258:C321" si="13">(B258-0.5)/COUNT($B$2:$B$327)</f>
        <v>0.33282208588957057</v>
      </c>
      <c r="D258">
        <f t="shared" ref="D258:D321" si="14">_xlfn.NORM.S.INV(C258)</f>
        <v>-0.43213379766224325</v>
      </c>
    </row>
    <row r="259" spans="1:4" x14ac:dyDescent="0.25">
      <c r="A259">
        <v>2.4685266043698846</v>
      </c>
      <c r="B259">
        <f t="shared" si="12"/>
        <v>238</v>
      </c>
      <c r="C259">
        <f t="shared" si="13"/>
        <v>0.7285276073619632</v>
      </c>
      <c r="D259">
        <f t="shared" si="14"/>
        <v>0.6083659562690884</v>
      </c>
    </row>
    <row r="260" spans="1:4" x14ac:dyDescent="0.25">
      <c r="A260">
        <v>2.1370567301346455E-3</v>
      </c>
      <c r="B260">
        <f t="shared" si="12"/>
        <v>152</v>
      </c>
      <c r="C260">
        <f t="shared" si="13"/>
        <v>0.46472392638036808</v>
      </c>
      <c r="D260">
        <f t="shared" si="14"/>
        <v>-8.8539548285094485E-2</v>
      </c>
    </row>
    <row r="261" spans="1:4" x14ac:dyDescent="0.25">
      <c r="A261">
        <v>-6.9655165728795794</v>
      </c>
      <c r="B261">
        <f t="shared" si="12"/>
        <v>23</v>
      </c>
      <c r="C261">
        <f t="shared" si="13"/>
        <v>6.9018404907975464E-2</v>
      </c>
      <c r="D261">
        <f t="shared" si="14"/>
        <v>-1.4831415382846411</v>
      </c>
    </row>
    <row r="262" spans="1:4" x14ac:dyDescent="0.25">
      <c r="A262">
        <v>-8.455570809202527</v>
      </c>
      <c r="B262">
        <f t="shared" si="12"/>
        <v>13</v>
      </c>
      <c r="C262">
        <f t="shared" si="13"/>
        <v>3.834355828220859E-2</v>
      </c>
      <c r="D262">
        <f t="shared" si="14"/>
        <v>-1.7702403118213303</v>
      </c>
    </row>
    <row r="263" spans="1:4" x14ac:dyDescent="0.25">
      <c r="A263">
        <v>5.6943713422872975</v>
      </c>
      <c r="B263">
        <f t="shared" si="12"/>
        <v>301</v>
      </c>
      <c r="C263">
        <f t="shared" si="13"/>
        <v>0.92177914110429449</v>
      </c>
      <c r="D263">
        <f t="shared" si="14"/>
        <v>1.4171409646216451</v>
      </c>
    </row>
    <row r="264" spans="1:4" x14ac:dyDescent="0.25">
      <c r="A264">
        <v>4.6381836606599336E-3</v>
      </c>
      <c r="B264">
        <f t="shared" si="12"/>
        <v>154</v>
      </c>
      <c r="C264">
        <f t="shared" si="13"/>
        <v>0.47085889570552147</v>
      </c>
      <c r="D264">
        <f t="shared" si="14"/>
        <v>-7.3110996155558841E-2</v>
      </c>
    </row>
    <row r="265" spans="1:4" x14ac:dyDescent="0.25">
      <c r="A265">
        <v>-2.3674519476312526</v>
      </c>
      <c r="B265">
        <f t="shared" si="12"/>
        <v>80</v>
      </c>
      <c r="C265">
        <f t="shared" si="13"/>
        <v>0.24386503067484663</v>
      </c>
      <c r="D265">
        <f t="shared" si="14"/>
        <v>-0.69392369757190719</v>
      </c>
    </row>
    <row r="266" spans="1:4" x14ac:dyDescent="0.25">
      <c r="A266">
        <v>0.62647852691029016</v>
      </c>
      <c r="B266">
        <f t="shared" si="12"/>
        <v>185</v>
      </c>
      <c r="C266">
        <f t="shared" si="13"/>
        <v>0.56595092024539873</v>
      </c>
      <c r="D266">
        <f t="shared" si="14"/>
        <v>0.16607470586509529</v>
      </c>
    </row>
    <row r="267" spans="1:4" x14ac:dyDescent="0.25">
      <c r="A267">
        <v>0.85286769742859292</v>
      </c>
      <c r="B267">
        <f t="shared" si="12"/>
        <v>194</v>
      </c>
      <c r="C267">
        <f t="shared" si="13"/>
        <v>0.59355828220858897</v>
      </c>
      <c r="D267">
        <f t="shared" si="14"/>
        <v>0.23670786161830218</v>
      </c>
    </row>
    <row r="268" spans="1:4" x14ac:dyDescent="0.25">
      <c r="A268">
        <v>3.4182377391994976</v>
      </c>
      <c r="B268">
        <f t="shared" si="12"/>
        <v>261</v>
      </c>
      <c r="C268">
        <f t="shared" si="13"/>
        <v>0.79907975460122704</v>
      </c>
      <c r="D268">
        <f t="shared" si="14"/>
        <v>0.83833872826950617</v>
      </c>
    </row>
    <row r="269" spans="1:4" x14ac:dyDescent="0.25">
      <c r="A269">
        <v>-9.1219305245649025</v>
      </c>
      <c r="B269">
        <f t="shared" si="12"/>
        <v>10</v>
      </c>
      <c r="C269">
        <f t="shared" si="13"/>
        <v>2.9141104294478526E-2</v>
      </c>
      <c r="D269">
        <f t="shared" si="14"/>
        <v>-1.8935692478181154</v>
      </c>
    </row>
    <row r="270" spans="1:4" x14ac:dyDescent="0.25">
      <c r="A270">
        <v>-8.1755598821401634</v>
      </c>
      <c r="B270">
        <f t="shared" si="12"/>
        <v>16</v>
      </c>
      <c r="C270">
        <f t="shared" si="13"/>
        <v>4.7546012269938653E-2</v>
      </c>
      <c r="D270">
        <f t="shared" si="14"/>
        <v>-1.6691279532941459</v>
      </c>
    </row>
    <row r="271" spans="1:4" x14ac:dyDescent="0.25">
      <c r="A271">
        <v>-6.8653878249747606</v>
      </c>
      <c r="B271">
        <f t="shared" si="12"/>
        <v>24</v>
      </c>
      <c r="C271">
        <f t="shared" si="13"/>
        <v>7.2085889570552147E-2</v>
      </c>
      <c r="D271">
        <f t="shared" si="14"/>
        <v>-1.4604305594504798</v>
      </c>
    </row>
    <row r="272" spans="1:4" x14ac:dyDescent="0.25">
      <c r="A272">
        <v>-10.389339274464305</v>
      </c>
      <c r="B272">
        <f t="shared" si="12"/>
        <v>7</v>
      </c>
      <c r="C272">
        <f t="shared" si="13"/>
        <v>1.9938650306748466E-2</v>
      </c>
      <c r="D272">
        <f t="shared" si="14"/>
        <v>-2.0550176433388323</v>
      </c>
    </row>
    <row r="273" spans="1:4" x14ac:dyDescent="0.25">
      <c r="A273">
        <v>-1.7620231071701369</v>
      </c>
      <c r="B273">
        <f t="shared" si="12"/>
        <v>99</v>
      </c>
      <c r="C273">
        <f t="shared" si="13"/>
        <v>0.30214723926380366</v>
      </c>
      <c r="D273">
        <f t="shared" si="14"/>
        <v>-0.51823476950176162</v>
      </c>
    </row>
    <row r="274" spans="1:4" x14ac:dyDescent="0.25">
      <c r="A274">
        <v>-0.57933443966715004</v>
      </c>
      <c r="B274">
        <f t="shared" si="12"/>
        <v>133</v>
      </c>
      <c r="C274">
        <f t="shared" si="13"/>
        <v>0.40644171779141103</v>
      </c>
      <c r="D274">
        <f t="shared" si="14"/>
        <v>-0.23670786161830218</v>
      </c>
    </row>
    <row r="275" spans="1:4" x14ac:dyDescent="0.25">
      <c r="A275">
        <v>-1.2832666290842383</v>
      </c>
      <c r="B275">
        <f t="shared" si="12"/>
        <v>111</v>
      </c>
      <c r="C275">
        <f t="shared" si="13"/>
        <v>0.33895705521472391</v>
      </c>
      <c r="D275">
        <f t="shared" si="14"/>
        <v>-0.41531119023693996</v>
      </c>
    </row>
    <row r="276" spans="1:4" x14ac:dyDescent="0.25">
      <c r="A276">
        <v>1.7610444682543971</v>
      </c>
      <c r="B276">
        <f t="shared" si="12"/>
        <v>221</v>
      </c>
      <c r="C276">
        <f t="shared" si="13"/>
        <v>0.67638036809815949</v>
      </c>
      <c r="D276">
        <f t="shared" si="14"/>
        <v>0.45760080674615272</v>
      </c>
    </row>
    <row r="277" spans="1:4" x14ac:dyDescent="0.25">
      <c r="A277">
        <v>-1.7860726691517641</v>
      </c>
      <c r="B277">
        <f t="shared" si="12"/>
        <v>97</v>
      </c>
      <c r="C277">
        <f t="shared" si="13"/>
        <v>0.29601226993865032</v>
      </c>
      <c r="D277">
        <f t="shared" si="14"/>
        <v>-0.53590452080948847</v>
      </c>
    </row>
    <row r="278" spans="1:4" x14ac:dyDescent="0.25">
      <c r="A278">
        <v>6.4937531539969484</v>
      </c>
      <c r="B278">
        <f t="shared" si="12"/>
        <v>309</v>
      </c>
      <c r="C278">
        <f t="shared" si="13"/>
        <v>0.94631901840490795</v>
      </c>
      <c r="D278">
        <f t="shared" si="14"/>
        <v>1.610164435594386</v>
      </c>
    </row>
    <row r="279" spans="1:4" x14ac:dyDescent="0.25">
      <c r="A279">
        <v>4.7673071506675058</v>
      </c>
      <c r="B279">
        <f t="shared" si="12"/>
        <v>289</v>
      </c>
      <c r="C279">
        <f t="shared" si="13"/>
        <v>0.88496932515337423</v>
      </c>
      <c r="D279">
        <f t="shared" si="14"/>
        <v>1.2002008386987673</v>
      </c>
    </row>
    <row r="280" spans="1:4" x14ac:dyDescent="0.25">
      <c r="A280">
        <v>1.7271068656084196</v>
      </c>
      <c r="B280">
        <f t="shared" si="12"/>
        <v>219</v>
      </c>
      <c r="C280">
        <f t="shared" si="13"/>
        <v>0.67024539877300615</v>
      </c>
      <c r="D280">
        <f t="shared" si="14"/>
        <v>0.44059088552457903</v>
      </c>
    </row>
    <row r="281" spans="1:4" x14ac:dyDescent="0.25">
      <c r="A281">
        <v>-3.5630844614493355</v>
      </c>
      <c r="B281">
        <f t="shared" si="12"/>
        <v>53</v>
      </c>
      <c r="C281">
        <f t="shared" si="13"/>
        <v>0.16104294478527606</v>
      </c>
      <c r="D281">
        <f t="shared" si="14"/>
        <v>-0.99018052540881263</v>
      </c>
    </row>
    <row r="282" spans="1:4" x14ac:dyDescent="0.25">
      <c r="A282">
        <v>0.32878087997161742</v>
      </c>
      <c r="B282">
        <f t="shared" si="12"/>
        <v>168</v>
      </c>
      <c r="C282">
        <f t="shared" si="13"/>
        <v>0.51380368098159512</v>
      </c>
      <c r="D282">
        <f t="shared" si="14"/>
        <v>3.4607603976810973E-2</v>
      </c>
    </row>
    <row r="283" spans="1:4" x14ac:dyDescent="0.25">
      <c r="A283">
        <v>-6.6862259352181184</v>
      </c>
      <c r="B283">
        <f t="shared" si="12"/>
        <v>26</v>
      </c>
      <c r="C283">
        <f t="shared" si="13"/>
        <v>7.8220858895705528E-2</v>
      </c>
      <c r="D283">
        <f t="shared" si="14"/>
        <v>-1.4171409646216451</v>
      </c>
    </row>
    <row r="284" spans="1:4" x14ac:dyDescent="0.25">
      <c r="A284">
        <v>2.6939206514578302</v>
      </c>
      <c r="B284">
        <f t="shared" si="12"/>
        <v>245</v>
      </c>
      <c r="C284">
        <f t="shared" si="13"/>
        <v>0.75</v>
      </c>
      <c r="D284">
        <f t="shared" si="14"/>
        <v>0.67448975019608193</v>
      </c>
    </row>
    <row r="285" spans="1:4" x14ac:dyDescent="0.25">
      <c r="A285">
        <v>-0.26065867964896938</v>
      </c>
      <c r="B285">
        <f t="shared" si="12"/>
        <v>145</v>
      </c>
      <c r="C285">
        <f t="shared" si="13"/>
        <v>0.44325153374233128</v>
      </c>
      <c r="D285">
        <f t="shared" si="14"/>
        <v>-0.14273044976522251</v>
      </c>
    </row>
    <row r="286" spans="1:4" x14ac:dyDescent="0.25">
      <c r="A286">
        <v>2.2131965854630948</v>
      </c>
      <c r="B286">
        <f t="shared" si="12"/>
        <v>230</v>
      </c>
      <c r="C286">
        <f t="shared" si="13"/>
        <v>0.70398773006134974</v>
      </c>
      <c r="D286">
        <f t="shared" si="14"/>
        <v>0.5359045208094888</v>
      </c>
    </row>
    <row r="287" spans="1:4" x14ac:dyDescent="0.25">
      <c r="A287">
        <v>-19.756631891738152</v>
      </c>
      <c r="B287">
        <f t="shared" si="12"/>
        <v>3</v>
      </c>
      <c r="C287">
        <f t="shared" si="13"/>
        <v>7.6687116564417178E-3</v>
      </c>
      <c r="D287">
        <f t="shared" si="14"/>
        <v>-2.424311974950323</v>
      </c>
    </row>
    <row r="288" spans="1:4" x14ac:dyDescent="0.25">
      <c r="A288">
        <v>-27.578748372364345</v>
      </c>
      <c r="B288">
        <f t="shared" si="12"/>
        <v>1</v>
      </c>
      <c r="C288">
        <f t="shared" si="13"/>
        <v>1.5337423312883436E-3</v>
      </c>
      <c r="D288">
        <f t="shared" si="14"/>
        <v>-2.9608930220086465</v>
      </c>
    </row>
    <row r="289" spans="1:4" x14ac:dyDescent="0.25">
      <c r="A289">
        <v>-19.884038785663932</v>
      </c>
      <c r="B289">
        <f t="shared" si="12"/>
        <v>2</v>
      </c>
      <c r="C289">
        <f t="shared" si="13"/>
        <v>4.601226993865031E-3</v>
      </c>
      <c r="D289">
        <f t="shared" si="14"/>
        <v>-2.6044399707494112</v>
      </c>
    </row>
    <row r="290" spans="1:4" x14ac:dyDescent="0.25">
      <c r="A290">
        <v>-15.338292250025575</v>
      </c>
      <c r="B290">
        <f t="shared" si="12"/>
        <v>4</v>
      </c>
      <c r="C290">
        <f t="shared" si="13"/>
        <v>1.0736196319018405E-2</v>
      </c>
      <c r="D290">
        <f t="shared" si="14"/>
        <v>-2.2995735391993253</v>
      </c>
    </row>
    <row r="291" spans="1:4" x14ac:dyDescent="0.25">
      <c r="A291">
        <v>21.744409082512334</v>
      </c>
      <c r="B291">
        <f t="shared" si="12"/>
        <v>326</v>
      </c>
      <c r="C291">
        <f t="shared" si="13"/>
        <v>0.99846625766871167</v>
      </c>
      <c r="D291">
        <f t="shared" si="14"/>
        <v>2.9608930220086482</v>
      </c>
    </row>
    <row r="292" spans="1:4" x14ac:dyDescent="0.25">
      <c r="A292">
        <v>2.8558520005177854</v>
      </c>
      <c r="B292">
        <f t="shared" si="12"/>
        <v>247</v>
      </c>
      <c r="C292">
        <f t="shared" si="13"/>
        <v>0.75613496932515334</v>
      </c>
      <c r="D292">
        <f t="shared" si="14"/>
        <v>0.69392369757190719</v>
      </c>
    </row>
    <row r="293" spans="1:4" x14ac:dyDescent="0.25">
      <c r="A293">
        <v>5.5270378206949715</v>
      </c>
      <c r="B293">
        <f t="shared" si="12"/>
        <v>299</v>
      </c>
      <c r="C293">
        <f t="shared" si="13"/>
        <v>0.91564417177914115</v>
      </c>
      <c r="D293">
        <f t="shared" si="14"/>
        <v>1.3763553110088924</v>
      </c>
    </row>
    <row r="294" spans="1:4" x14ac:dyDescent="0.25">
      <c r="A294">
        <v>6.4856279201898133</v>
      </c>
      <c r="B294">
        <f t="shared" si="12"/>
        <v>308</v>
      </c>
      <c r="C294">
        <f t="shared" si="13"/>
        <v>0.94325153374233128</v>
      </c>
      <c r="D294">
        <f t="shared" si="14"/>
        <v>1.5826689781952619</v>
      </c>
    </row>
    <row r="295" spans="1:4" x14ac:dyDescent="0.25">
      <c r="A295">
        <v>3.4874307502657018</v>
      </c>
      <c r="B295">
        <f t="shared" si="12"/>
        <v>263</v>
      </c>
      <c r="C295">
        <f t="shared" si="13"/>
        <v>0.80521472392638038</v>
      </c>
      <c r="D295">
        <f t="shared" si="14"/>
        <v>0.86039643167963009</v>
      </c>
    </row>
    <row r="296" spans="1:4" x14ac:dyDescent="0.25">
      <c r="A296">
        <v>-9.713585918423405</v>
      </c>
      <c r="B296">
        <f t="shared" si="12"/>
        <v>8</v>
      </c>
      <c r="C296">
        <f t="shared" si="13"/>
        <v>2.3006134969325152E-2</v>
      </c>
      <c r="D296">
        <f t="shared" si="14"/>
        <v>-1.9952807341704466</v>
      </c>
    </row>
    <row r="297" spans="1:4" x14ac:dyDescent="0.25">
      <c r="A297">
        <v>-0.45239500215495809</v>
      </c>
      <c r="B297">
        <f t="shared" si="12"/>
        <v>135</v>
      </c>
      <c r="C297">
        <f t="shared" si="13"/>
        <v>0.41257668711656442</v>
      </c>
      <c r="D297">
        <f t="shared" si="14"/>
        <v>-0.22092173397733084</v>
      </c>
    </row>
    <row r="298" spans="1:4" x14ac:dyDescent="0.25">
      <c r="A298">
        <v>-4.4616866266622424</v>
      </c>
      <c r="B298">
        <f t="shared" si="12"/>
        <v>43</v>
      </c>
      <c r="C298">
        <f t="shared" si="13"/>
        <v>0.1303680981595092</v>
      </c>
      <c r="D298">
        <f t="shared" si="14"/>
        <v>-1.1246527854503785</v>
      </c>
    </row>
    <row r="299" spans="1:4" x14ac:dyDescent="0.25">
      <c r="A299">
        <v>4.4945296341616938</v>
      </c>
      <c r="B299">
        <f t="shared" si="12"/>
        <v>284</v>
      </c>
      <c r="C299">
        <f t="shared" si="13"/>
        <v>0.86963190184049077</v>
      </c>
      <c r="D299">
        <f t="shared" si="14"/>
        <v>1.1246527854503785</v>
      </c>
    </row>
    <row r="300" spans="1:4" x14ac:dyDescent="0.25">
      <c r="A300">
        <v>5.2320520810550306</v>
      </c>
      <c r="B300">
        <f t="shared" si="12"/>
        <v>297</v>
      </c>
      <c r="C300">
        <f t="shared" si="13"/>
        <v>0.9095092024539877</v>
      </c>
      <c r="D300">
        <f t="shared" si="14"/>
        <v>1.3377388093683278</v>
      </c>
    </row>
    <row r="301" spans="1:4" x14ac:dyDescent="0.25">
      <c r="A301">
        <v>6.2764475316537869</v>
      </c>
      <c r="B301">
        <f t="shared" si="12"/>
        <v>307</v>
      </c>
      <c r="C301">
        <f t="shared" si="13"/>
        <v>0.94018404907975461</v>
      </c>
      <c r="D301">
        <f t="shared" si="14"/>
        <v>1.5563204883216257</v>
      </c>
    </row>
    <row r="302" spans="1:4" x14ac:dyDescent="0.25">
      <c r="A302">
        <v>1.7090617541891504</v>
      </c>
      <c r="B302">
        <f t="shared" si="12"/>
        <v>218</v>
      </c>
      <c r="C302">
        <f t="shared" si="13"/>
        <v>0.66717791411042948</v>
      </c>
      <c r="D302">
        <f t="shared" si="14"/>
        <v>0.43213379766224341</v>
      </c>
    </row>
    <row r="303" spans="1:4" x14ac:dyDescent="0.25">
      <c r="A303">
        <v>-0.1538996921638045</v>
      </c>
      <c r="B303">
        <f t="shared" si="12"/>
        <v>148</v>
      </c>
      <c r="C303">
        <f t="shared" si="13"/>
        <v>0.45245398773006135</v>
      </c>
      <c r="D303">
        <f t="shared" si="14"/>
        <v>-0.11946372749792644</v>
      </c>
    </row>
    <row r="304" spans="1:4" x14ac:dyDescent="0.25">
      <c r="A304">
        <v>0.48076478461820216</v>
      </c>
      <c r="B304">
        <f t="shared" si="12"/>
        <v>172</v>
      </c>
      <c r="C304">
        <f t="shared" si="13"/>
        <v>0.5260736196319018</v>
      </c>
      <c r="D304">
        <f t="shared" si="14"/>
        <v>6.5403470754621523E-2</v>
      </c>
    </row>
    <row r="305" spans="1:4" x14ac:dyDescent="0.25">
      <c r="A305">
        <v>-0.31811353205958426</v>
      </c>
      <c r="B305">
        <f t="shared" si="12"/>
        <v>142</v>
      </c>
      <c r="C305">
        <f t="shared" si="13"/>
        <v>0.43404907975460122</v>
      </c>
      <c r="D305">
        <f t="shared" si="14"/>
        <v>-0.16607470586509543</v>
      </c>
    </row>
    <row r="306" spans="1:4" x14ac:dyDescent="0.25">
      <c r="A306">
        <v>2.6108809114475662E-3</v>
      </c>
      <c r="B306">
        <f t="shared" si="12"/>
        <v>153</v>
      </c>
      <c r="C306">
        <f t="shared" si="13"/>
        <v>0.4677914110429448</v>
      </c>
      <c r="D306">
        <f t="shared" si="14"/>
        <v>-8.0822867298056017E-2</v>
      </c>
    </row>
    <row r="307" spans="1:4" x14ac:dyDescent="0.25">
      <c r="A307">
        <v>-7.8355975889743945</v>
      </c>
      <c r="B307">
        <f t="shared" si="12"/>
        <v>19</v>
      </c>
      <c r="C307">
        <f t="shared" si="13"/>
        <v>5.674846625766871E-2</v>
      </c>
      <c r="D307">
        <f t="shared" si="14"/>
        <v>-1.5826689781952619</v>
      </c>
    </row>
    <row r="308" spans="1:4" x14ac:dyDescent="0.25">
      <c r="A308">
        <v>-11.831464266081952</v>
      </c>
      <c r="B308">
        <f t="shared" si="12"/>
        <v>5</v>
      </c>
      <c r="C308">
        <f t="shared" si="13"/>
        <v>1.3803680981595092E-2</v>
      </c>
      <c r="D308">
        <f t="shared" si="14"/>
        <v>-2.2028210775851909</v>
      </c>
    </row>
    <row r="309" spans="1:4" x14ac:dyDescent="0.25">
      <c r="A309">
        <v>-5.2273829197086457</v>
      </c>
      <c r="B309">
        <f t="shared" si="12"/>
        <v>33</v>
      </c>
      <c r="C309">
        <f t="shared" si="13"/>
        <v>9.9693251533742325E-2</v>
      </c>
      <c r="D309">
        <f t="shared" si="14"/>
        <v>-1.283301398092112</v>
      </c>
    </row>
    <row r="310" spans="1:4" x14ac:dyDescent="0.25">
      <c r="A310">
        <v>-3.5266911743265439</v>
      </c>
      <c r="B310">
        <f t="shared" si="12"/>
        <v>55</v>
      </c>
      <c r="C310">
        <f t="shared" si="13"/>
        <v>0.16717791411042945</v>
      </c>
      <c r="D310">
        <f t="shared" si="14"/>
        <v>-0.96537737749250707</v>
      </c>
    </row>
    <row r="311" spans="1:4" x14ac:dyDescent="0.25">
      <c r="A311">
        <v>0.52193731763415485</v>
      </c>
      <c r="B311">
        <f t="shared" si="12"/>
        <v>178</v>
      </c>
      <c r="C311">
        <f t="shared" si="13"/>
        <v>0.54447852760736193</v>
      </c>
      <c r="D311">
        <f t="shared" si="14"/>
        <v>0.11172312277623773</v>
      </c>
    </row>
    <row r="312" spans="1:4" x14ac:dyDescent="0.25">
      <c r="A312">
        <v>-0.2057866714146428</v>
      </c>
      <c r="B312">
        <f t="shared" si="12"/>
        <v>146</v>
      </c>
      <c r="C312">
        <f t="shared" si="13"/>
        <v>0.44631901840490795</v>
      </c>
      <c r="D312">
        <f t="shared" si="14"/>
        <v>-0.13496691010700163</v>
      </c>
    </row>
    <row r="313" spans="1:4" x14ac:dyDescent="0.25">
      <c r="A313">
        <v>13.382854918264457</v>
      </c>
      <c r="B313">
        <f t="shared" si="12"/>
        <v>323</v>
      </c>
      <c r="C313">
        <f t="shared" si="13"/>
        <v>0.98926380368098155</v>
      </c>
      <c r="D313">
        <f t="shared" si="14"/>
        <v>2.2995735391993239</v>
      </c>
    </row>
    <row r="314" spans="1:4" x14ac:dyDescent="0.25">
      <c r="A314">
        <v>1.1541395352310815</v>
      </c>
      <c r="B314">
        <f t="shared" si="12"/>
        <v>202</v>
      </c>
      <c r="C314">
        <f t="shared" si="13"/>
        <v>0.61809815950920244</v>
      </c>
      <c r="D314">
        <f t="shared" si="14"/>
        <v>0.30048966179882408</v>
      </c>
    </row>
    <row r="315" spans="1:4" x14ac:dyDescent="0.25">
      <c r="A315">
        <v>-0.29716601819472999</v>
      </c>
      <c r="B315">
        <f t="shared" si="12"/>
        <v>144</v>
      </c>
      <c r="C315">
        <f t="shared" si="13"/>
        <v>0.44018404907975461</v>
      </c>
      <c r="D315">
        <f t="shared" si="14"/>
        <v>-0.15050260182547662</v>
      </c>
    </row>
    <row r="316" spans="1:4" x14ac:dyDescent="0.25">
      <c r="A316">
        <v>-1.173574926254247</v>
      </c>
      <c r="B316">
        <f t="shared" si="12"/>
        <v>113</v>
      </c>
      <c r="C316">
        <f t="shared" si="13"/>
        <v>0.34509202453987731</v>
      </c>
      <c r="D316">
        <f t="shared" si="14"/>
        <v>-0.39860530907924613</v>
      </c>
    </row>
    <row r="317" spans="1:4" x14ac:dyDescent="0.25">
      <c r="A317">
        <v>-1.0599446678230322</v>
      </c>
      <c r="B317">
        <f t="shared" si="12"/>
        <v>118</v>
      </c>
      <c r="C317">
        <f t="shared" si="13"/>
        <v>0.36042944785276071</v>
      </c>
      <c r="D317">
        <f t="shared" si="14"/>
        <v>-0.35731113398672132</v>
      </c>
    </row>
    <row r="318" spans="1:4" x14ac:dyDescent="0.25">
      <c r="A318">
        <v>-3.1475624948617735</v>
      </c>
      <c r="B318">
        <f t="shared" si="12"/>
        <v>65</v>
      </c>
      <c r="C318">
        <f t="shared" si="13"/>
        <v>0.19785276073619631</v>
      </c>
      <c r="D318">
        <f t="shared" si="14"/>
        <v>-0.84931592564591496</v>
      </c>
    </row>
    <row r="319" spans="1:4" x14ac:dyDescent="0.25">
      <c r="A319">
        <v>-0.94951957556142474</v>
      </c>
      <c r="B319">
        <f t="shared" si="12"/>
        <v>119</v>
      </c>
      <c r="C319">
        <f t="shared" si="13"/>
        <v>0.36349693251533743</v>
      </c>
      <c r="D319">
        <f t="shared" si="14"/>
        <v>-0.34912713625013442</v>
      </c>
    </row>
    <row r="320" spans="1:4" x14ac:dyDescent="0.25">
      <c r="A320">
        <v>-4.8664444774012452</v>
      </c>
      <c r="B320">
        <f t="shared" si="12"/>
        <v>38</v>
      </c>
      <c r="C320">
        <f t="shared" si="13"/>
        <v>0.11503067484662577</v>
      </c>
      <c r="D320">
        <f t="shared" si="14"/>
        <v>-1.2002008386987673</v>
      </c>
    </row>
    <row r="321" spans="1:4" x14ac:dyDescent="0.25">
      <c r="A321">
        <v>-0.35384838222083204</v>
      </c>
      <c r="B321">
        <f t="shared" si="12"/>
        <v>140</v>
      </c>
      <c r="C321">
        <f t="shared" si="13"/>
        <v>0.42791411042944788</v>
      </c>
      <c r="D321">
        <f t="shared" si="14"/>
        <v>-0.18168718833126357</v>
      </c>
    </row>
    <row r="322" spans="1:4" x14ac:dyDescent="0.25">
      <c r="A322">
        <v>-5.6835098512920865</v>
      </c>
      <c r="B322">
        <f t="shared" ref="B322:B327" si="15">RANK(A322,$A$2:$A$327,1)</f>
        <v>31</v>
      </c>
      <c r="C322">
        <f t="shared" ref="C322:C327" si="16">(B322-0.5)/COUNT($B$2:$B$327)</f>
        <v>9.3558282208588958E-2</v>
      </c>
      <c r="D322">
        <f t="shared" ref="D322:D327" si="17">_xlfn.NORM.S.INV(C322)</f>
        <v>-1.3191571975890679</v>
      </c>
    </row>
    <row r="323" spans="1:4" x14ac:dyDescent="0.25">
      <c r="A323">
        <v>2.3724844815166648</v>
      </c>
      <c r="B323">
        <f t="shared" si="15"/>
        <v>234</v>
      </c>
      <c r="C323">
        <f t="shared" si="16"/>
        <v>0.71625766871165641</v>
      </c>
      <c r="D323">
        <f t="shared" si="17"/>
        <v>0.57175987767692427</v>
      </c>
    </row>
    <row r="324" spans="1:4" x14ac:dyDescent="0.25">
      <c r="A324">
        <v>0.48092219968202699</v>
      </c>
      <c r="B324">
        <f t="shared" si="15"/>
        <v>173</v>
      </c>
      <c r="C324">
        <f t="shared" si="16"/>
        <v>0.52914110429447858</v>
      </c>
      <c r="D324">
        <f t="shared" si="17"/>
        <v>7.311099615555898E-2</v>
      </c>
    </row>
    <row r="325" spans="1:4" x14ac:dyDescent="0.25">
      <c r="A325">
        <v>-3.303209170157686</v>
      </c>
      <c r="B325">
        <f t="shared" si="15"/>
        <v>61</v>
      </c>
      <c r="C325">
        <f t="shared" si="16"/>
        <v>0.18558282208588958</v>
      </c>
      <c r="D325">
        <f t="shared" si="17"/>
        <v>-0.89429206544837447</v>
      </c>
    </row>
    <row r="326" spans="1:4" x14ac:dyDescent="0.25">
      <c r="A326">
        <v>-0.43961621173679077</v>
      </c>
      <c r="B326">
        <f t="shared" si="15"/>
        <v>136</v>
      </c>
      <c r="C326">
        <f t="shared" si="16"/>
        <v>0.41564417177914109</v>
      </c>
      <c r="D326">
        <f t="shared" si="17"/>
        <v>-0.21304951267640748</v>
      </c>
    </row>
    <row r="327" spans="1:4" x14ac:dyDescent="0.25">
      <c r="A327">
        <v>-1.6240522231781256</v>
      </c>
      <c r="B327">
        <f t="shared" si="15"/>
        <v>102</v>
      </c>
      <c r="C327">
        <f t="shared" si="16"/>
        <v>0.31134969325153372</v>
      </c>
      <c r="D327">
        <f t="shared" si="17"/>
        <v>-0.49202823076033381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B390B-34C8-4824-B9CC-1B21C3ECC233}">
  <dimension ref="A1:M327"/>
  <sheetViews>
    <sheetView zoomScale="80" zoomScaleNormal="80" workbookViewId="0">
      <selection activeCell="E1" sqref="E1"/>
    </sheetView>
  </sheetViews>
  <sheetFormatPr defaultRowHeight="15" x14ac:dyDescent="0.25"/>
  <cols>
    <col min="3" max="3" width="10.85546875" customWidth="1"/>
  </cols>
  <sheetData>
    <row r="1" spans="1:11" x14ac:dyDescent="0.25">
      <c r="A1" t="s">
        <v>86</v>
      </c>
      <c r="F1" t="s">
        <v>104</v>
      </c>
      <c r="H1" s="15" t="s">
        <v>104</v>
      </c>
      <c r="I1" s="15" t="s">
        <v>103</v>
      </c>
      <c r="K1" t="s">
        <v>103</v>
      </c>
    </row>
    <row r="2" spans="1:11" x14ac:dyDescent="0.25">
      <c r="A2">
        <v>-2.9395138764378714</v>
      </c>
      <c r="C2" t="s">
        <v>102</v>
      </c>
      <c r="D2">
        <f>MIN(A2:A327)</f>
        <v>-27.578748372364345</v>
      </c>
      <c r="F2">
        <f>D2</f>
        <v>-27.578748372364345</v>
      </c>
      <c r="H2">
        <v>-27.578748372364345</v>
      </c>
      <c r="I2">
        <v>1</v>
      </c>
      <c r="K2" cm="1">
        <f t="array" ref="K2:K23">FREQUENCY(A2:A327,F2:F22)</f>
        <v>1</v>
      </c>
    </row>
    <row r="3" spans="1:11" x14ac:dyDescent="0.25">
      <c r="A3">
        <v>-2.2377500192611421</v>
      </c>
      <c r="C3" t="s">
        <v>101</v>
      </c>
      <c r="D3">
        <f>MAX(A2:A327)</f>
        <v>21.744409082512334</v>
      </c>
      <c r="F3">
        <f t="shared" ref="F3:F22" si="0">F2+$D$5</f>
        <v>-25.112590499620509</v>
      </c>
      <c r="H3">
        <v>-25.112590499620509</v>
      </c>
      <c r="I3">
        <v>0</v>
      </c>
      <c r="K3">
        <v>0</v>
      </c>
    </row>
    <row r="4" spans="1:11" x14ac:dyDescent="0.25">
      <c r="A4">
        <v>-0.93332097440227813</v>
      </c>
      <c r="C4" t="s">
        <v>100</v>
      </c>
      <c r="D4">
        <f>D3-D2</f>
        <v>49.323157454876679</v>
      </c>
      <c r="F4">
        <f t="shared" si="0"/>
        <v>-22.646432626876674</v>
      </c>
      <c r="H4">
        <v>-22.646432626876674</v>
      </c>
      <c r="I4">
        <v>0</v>
      </c>
      <c r="K4">
        <v>0</v>
      </c>
    </row>
    <row r="5" spans="1:11" x14ac:dyDescent="0.25">
      <c r="A5">
        <v>-1.8921539812890273</v>
      </c>
      <c r="C5" t="s">
        <v>99</v>
      </c>
      <c r="D5">
        <f>D4/20</f>
        <v>2.466157872743834</v>
      </c>
      <c r="F5">
        <f t="shared" si="0"/>
        <v>-20.180274754132839</v>
      </c>
      <c r="H5">
        <v>-20.180274754132839</v>
      </c>
      <c r="I5">
        <v>0</v>
      </c>
      <c r="K5">
        <v>0</v>
      </c>
    </row>
    <row r="6" spans="1:11" x14ac:dyDescent="0.25">
      <c r="A6">
        <v>-3.0387103211805595</v>
      </c>
      <c r="F6">
        <f t="shared" si="0"/>
        <v>-17.714116881389003</v>
      </c>
      <c r="H6">
        <v>-17.714116881389003</v>
      </c>
      <c r="I6">
        <v>2</v>
      </c>
      <c r="K6">
        <v>2</v>
      </c>
    </row>
    <row r="7" spans="1:11" x14ac:dyDescent="0.25">
      <c r="A7">
        <v>-1.8036621299991964</v>
      </c>
      <c r="F7">
        <f t="shared" si="0"/>
        <v>-15.24795900864517</v>
      </c>
      <c r="H7">
        <v>-15.24795900864517</v>
      </c>
      <c r="I7">
        <v>1</v>
      </c>
      <c r="K7">
        <v>1</v>
      </c>
    </row>
    <row r="8" spans="1:11" x14ac:dyDescent="0.25">
      <c r="A8">
        <v>1.3024674830611218</v>
      </c>
      <c r="F8">
        <f t="shared" si="0"/>
        <v>-12.781801135901336</v>
      </c>
      <c r="H8">
        <v>-12.781801135901336</v>
      </c>
      <c r="I8">
        <v>0</v>
      </c>
      <c r="K8">
        <v>0</v>
      </c>
    </row>
    <row r="9" spans="1:11" x14ac:dyDescent="0.25">
      <c r="A9">
        <v>-2.0107905992581152</v>
      </c>
      <c r="F9">
        <f t="shared" si="0"/>
        <v>-10.315643263157503</v>
      </c>
      <c r="H9">
        <v>-10.315643263157503</v>
      </c>
      <c r="I9">
        <v>3</v>
      </c>
      <c r="K9">
        <v>3</v>
      </c>
    </row>
    <row r="10" spans="1:11" x14ac:dyDescent="0.25">
      <c r="A10">
        <v>-3.0342447261139114</v>
      </c>
      <c r="F10">
        <f t="shared" si="0"/>
        <v>-7.849485390413669</v>
      </c>
      <c r="H10">
        <v>-7.849485390413669</v>
      </c>
      <c r="I10">
        <v>11</v>
      </c>
      <c r="K10">
        <v>11</v>
      </c>
    </row>
    <row r="11" spans="1:11" x14ac:dyDescent="0.25">
      <c r="A11">
        <v>0.53589897797516528</v>
      </c>
      <c r="F11">
        <f t="shared" si="0"/>
        <v>-5.3833275176698354</v>
      </c>
      <c r="H11">
        <v>-5.3833275176698354</v>
      </c>
      <c r="I11">
        <v>14</v>
      </c>
      <c r="K11">
        <v>14</v>
      </c>
    </row>
    <row r="12" spans="1:11" x14ac:dyDescent="0.25">
      <c r="A12">
        <v>-1.1068385949884316</v>
      </c>
      <c r="F12">
        <f t="shared" si="0"/>
        <v>-2.9171696449260014</v>
      </c>
      <c r="H12">
        <v>-2.9171696449260014</v>
      </c>
      <c r="I12">
        <v>39</v>
      </c>
      <c r="K12">
        <v>39</v>
      </c>
    </row>
    <row r="13" spans="1:11" x14ac:dyDescent="0.25">
      <c r="A13">
        <v>-2.0333395143994721</v>
      </c>
      <c r="F13">
        <f t="shared" si="0"/>
        <v>-0.45101177218216737</v>
      </c>
      <c r="H13">
        <v>-0.45101177218216737</v>
      </c>
      <c r="I13">
        <v>64</v>
      </c>
      <c r="K13">
        <v>64</v>
      </c>
    </row>
    <row r="14" spans="1:11" x14ac:dyDescent="0.25">
      <c r="A14">
        <v>-1.7361528593901596</v>
      </c>
      <c r="F14">
        <f t="shared" si="0"/>
        <v>2.0151461005616667</v>
      </c>
      <c r="H14">
        <v>2.0151461005616667</v>
      </c>
      <c r="I14">
        <v>92</v>
      </c>
      <c r="K14">
        <v>92</v>
      </c>
    </row>
    <row r="15" spans="1:11" x14ac:dyDescent="0.25">
      <c r="A15">
        <v>-5.7084095858926673</v>
      </c>
      <c r="F15">
        <f t="shared" si="0"/>
        <v>4.4813039733055007</v>
      </c>
      <c r="H15">
        <v>4.4813039733055007</v>
      </c>
      <c r="I15">
        <v>56</v>
      </c>
      <c r="K15">
        <v>56</v>
      </c>
    </row>
    <row r="16" spans="1:11" x14ac:dyDescent="0.25">
      <c r="A16">
        <v>-8.656170606464741</v>
      </c>
      <c r="F16">
        <f t="shared" si="0"/>
        <v>6.9474618460493343</v>
      </c>
      <c r="H16">
        <v>6.9474618460493343</v>
      </c>
      <c r="I16">
        <v>30</v>
      </c>
      <c r="K16">
        <v>30</v>
      </c>
    </row>
    <row r="17" spans="1:13" x14ac:dyDescent="0.25">
      <c r="A17">
        <v>-5.1502218883072999</v>
      </c>
      <c r="F17">
        <f t="shared" si="0"/>
        <v>9.4136197187931678</v>
      </c>
      <c r="H17">
        <v>9.4136197187931678</v>
      </c>
      <c r="I17">
        <v>6</v>
      </c>
      <c r="K17">
        <v>6</v>
      </c>
    </row>
    <row r="18" spans="1:13" x14ac:dyDescent="0.25">
      <c r="A18">
        <v>-0.93652506915915978</v>
      </c>
      <c r="F18">
        <f t="shared" si="0"/>
        <v>11.879777591537001</v>
      </c>
      <c r="H18">
        <v>11.879777591537001</v>
      </c>
      <c r="I18">
        <v>2</v>
      </c>
      <c r="K18">
        <v>2</v>
      </c>
    </row>
    <row r="19" spans="1:13" x14ac:dyDescent="0.25">
      <c r="A19">
        <v>1.5325056577853502</v>
      </c>
      <c r="F19">
        <f t="shared" si="0"/>
        <v>14.345935464280835</v>
      </c>
      <c r="H19">
        <v>14.345935464280835</v>
      </c>
      <c r="I19">
        <v>2</v>
      </c>
      <c r="K19">
        <v>2</v>
      </c>
      <c r="M19" t="s">
        <v>98</v>
      </c>
    </row>
    <row r="20" spans="1:13" x14ac:dyDescent="0.25">
      <c r="A20">
        <v>2.7839424203217789</v>
      </c>
      <c r="F20">
        <f t="shared" si="0"/>
        <v>16.81209333702467</v>
      </c>
      <c r="H20">
        <v>16.81209333702467</v>
      </c>
      <c r="I20">
        <v>2</v>
      </c>
      <c r="K20">
        <v>2</v>
      </c>
      <c r="M20" t="s">
        <v>97</v>
      </c>
    </row>
    <row r="21" spans="1:13" x14ac:dyDescent="0.25">
      <c r="A21">
        <v>1.7320141063005394</v>
      </c>
      <c r="F21">
        <f t="shared" si="0"/>
        <v>19.278251209768506</v>
      </c>
      <c r="H21">
        <v>19.278251209768506</v>
      </c>
      <c r="I21">
        <v>0</v>
      </c>
      <c r="K21">
        <v>0</v>
      </c>
    </row>
    <row r="22" spans="1:13" x14ac:dyDescent="0.25">
      <c r="A22">
        <v>-1.77810086417864</v>
      </c>
      <c r="F22">
        <f t="shared" si="0"/>
        <v>21.744409082512341</v>
      </c>
      <c r="H22">
        <v>21.744409082512341</v>
      </c>
      <c r="I22">
        <v>1</v>
      </c>
      <c r="K22">
        <v>1</v>
      </c>
    </row>
    <row r="23" spans="1:13" ht="15.75" thickBot="1" x14ac:dyDescent="0.3">
      <c r="A23">
        <v>1.0178548284318651</v>
      </c>
      <c r="H23" s="14" t="s">
        <v>96</v>
      </c>
      <c r="I23" s="14">
        <v>0</v>
      </c>
      <c r="K23">
        <v>0</v>
      </c>
    </row>
    <row r="24" spans="1:13" x14ac:dyDescent="0.25">
      <c r="A24">
        <v>7.6805221516053734E-2</v>
      </c>
    </row>
    <row r="25" spans="1:13" x14ac:dyDescent="0.25">
      <c r="A25">
        <v>1.1751807617632721</v>
      </c>
    </row>
    <row r="26" spans="1:13" x14ac:dyDescent="0.25">
      <c r="A26">
        <v>2.9799430157266045</v>
      </c>
    </row>
    <row r="27" spans="1:13" x14ac:dyDescent="0.25">
      <c r="A27">
        <v>4.8917388258186634</v>
      </c>
    </row>
    <row r="28" spans="1:13" x14ac:dyDescent="0.25">
      <c r="A28">
        <v>-4.9654641209184831</v>
      </c>
    </row>
    <row r="29" spans="1:13" x14ac:dyDescent="0.25">
      <c r="A29">
        <v>-2.4979492427684704</v>
      </c>
    </row>
    <row r="30" spans="1:13" x14ac:dyDescent="0.25">
      <c r="A30">
        <v>-2.080652143661581</v>
      </c>
    </row>
    <row r="31" spans="1:13" x14ac:dyDescent="0.25">
      <c r="A31">
        <v>-2.2096429780611686</v>
      </c>
    </row>
    <row r="32" spans="1:13" x14ac:dyDescent="0.25">
      <c r="A32">
        <v>2.9963304671218225</v>
      </c>
    </row>
    <row r="33" spans="1:1" x14ac:dyDescent="0.25">
      <c r="A33">
        <v>-2.3174965644418251</v>
      </c>
    </row>
    <row r="34" spans="1:1" x14ac:dyDescent="0.25">
      <c r="A34">
        <v>-2.4806085231371355</v>
      </c>
    </row>
    <row r="35" spans="1:1" x14ac:dyDescent="0.25">
      <c r="A35">
        <v>-2.6699009422868585</v>
      </c>
    </row>
    <row r="36" spans="1:1" x14ac:dyDescent="0.25">
      <c r="A36">
        <v>-0.76622722824356515</v>
      </c>
    </row>
    <row r="37" spans="1:1" x14ac:dyDescent="0.25">
      <c r="A37">
        <v>-2.2759606173942473</v>
      </c>
    </row>
    <row r="38" spans="1:1" x14ac:dyDescent="0.25">
      <c r="A38">
        <v>-0.8262700821019564</v>
      </c>
    </row>
    <row r="39" spans="1:1" x14ac:dyDescent="0.25">
      <c r="A39">
        <v>-1.700712705536489</v>
      </c>
    </row>
    <row r="40" spans="1:1" x14ac:dyDescent="0.25">
      <c r="A40">
        <v>7.7346568709288022E-2</v>
      </c>
    </row>
    <row r="41" spans="1:1" x14ac:dyDescent="0.25">
      <c r="A41">
        <v>-1.5257821509765392</v>
      </c>
    </row>
    <row r="42" spans="1:1" x14ac:dyDescent="0.25">
      <c r="A42">
        <v>5.9965341757754516</v>
      </c>
    </row>
    <row r="43" spans="1:1" x14ac:dyDescent="0.25">
      <c r="A43">
        <v>5.5854853969808005</v>
      </c>
    </row>
    <row r="44" spans="1:1" x14ac:dyDescent="0.25">
      <c r="A44">
        <v>-2.8263710286460935</v>
      </c>
    </row>
    <row r="45" spans="1:1" x14ac:dyDescent="0.25">
      <c r="A45">
        <v>-4.4197078502251088</v>
      </c>
    </row>
    <row r="46" spans="1:1" x14ac:dyDescent="0.25">
      <c r="A46">
        <v>-2.00691845022655</v>
      </c>
    </row>
    <row r="47" spans="1:1" x14ac:dyDescent="0.25">
      <c r="A47">
        <v>-2.9074620981938324</v>
      </c>
    </row>
    <row r="48" spans="1:1" x14ac:dyDescent="0.25">
      <c r="A48">
        <v>-3.7146147633064288</v>
      </c>
    </row>
    <row r="49" spans="1:1" x14ac:dyDescent="0.25">
      <c r="A49">
        <v>-3.233686924983374</v>
      </c>
    </row>
    <row r="50" spans="1:1" x14ac:dyDescent="0.25">
      <c r="A50">
        <v>-2.0612423138585996</v>
      </c>
    </row>
    <row r="51" spans="1:1" x14ac:dyDescent="0.25">
      <c r="A51">
        <v>0.89739336088385357</v>
      </c>
    </row>
    <row r="52" spans="1:1" x14ac:dyDescent="0.25">
      <c r="A52">
        <v>0.70242389144434014</v>
      </c>
    </row>
    <row r="53" spans="1:1" x14ac:dyDescent="0.25">
      <c r="A53">
        <v>6.5384211915528567E-2</v>
      </c>
    </row>
    <row r="54" spans="1:1" x14ac:dyDescent="0.25">
      <c r="A54">
        <v>4.1056596978183677</v>
      </c>
    </row>
    <row r="55" spans="1:1" x14ac:dyDescent="0.25">
      <c r="A55">
        <v>-3.1642035748923547</v>
      </c>
    </row>
    <row r="56" spans="1:1" x14ac:dyDescent="0.25">
      <c r="A56">
        <v>-1.1718642086368618</v>
      </c>
    </row>
    <row r="57" spans="1:1" x14ac:dyDescent="0.25">
      <c r="A57">
        <v>3.8388829526992083</v>
      </c>
    </row>
    <row r="58" spans="1:1" x14ac:dyDescent="0.25">
      <c r="A58">
        <v>11.775430884672119</v>
      </c>
    </row>
    <row r="59" spans="1:1" x14ac:dyDescent="0.25">
      <c r="A59">
        <v>6.9824401060874948</v>
      </c>
    </row>
    <row r="60" spans="1:1" x14ac:dyDescent="0.25">
      <c r="A60">
        <v>4.0899211400186744</v>
      </c>
    </row>
    <row r="61" spans="1:1" x14ac:dyDescent="0.25">
      <c r="A61">
        <v>1.3818123085605691</v>
      </c>
    </row>
    <row r="62" spans="1:1" x14ac:dyDescent="0.25">
      <c r="A62">
        <v>2.2899590597094743</v>
      </c>
    </row>
    <row r="63" spans="1:1" x14ac:dyDescent="0.25">
      <c r="A63">
        <v>-0.16592605381651993</v>
      </c>
    </row>
    <row r="64" spans="1:1" x14ac:dyDescent="0.25">
      <c r="A64">
        <v>4.3108995087361848</v>
      </c>
    </row>
    <row r="65" spans="1:1" x14ac:dyDescent="0.25">
      <c r="A65">
        <v>3.1793253730322419</v>
      </c>
    </row>
    <row r="66" spans="1:1" x14ac:dyDescent="0.25">
      <c r="A66">
        <v>2.4553252268622714</v>
      </c>
    </row>
    <row r="67" spans="1:1" x14ac:dyDescent="0.25">
      <c r="A67">
        <v>0.63337897393452636</v>
      </c>
    </row>
    <row r="68" spans="1:1" x14ac:dyDescent="0.25">
      <c r="A68">
        <v>0.49168294444984895</v>
      </c>
    </row>
    <row r="69" spans="1:1" x14ac:dyDescent="0.25">
      <c r="A69">
        <v>2.0064905016786554</v>
      </c>
    </row>
    <row r="70" spans="1:1" x14ac:dyDescent="0.25">
      <c r="A70">
        <v>3.004324676235143</v>
      </c>
    </row>
    <row r="71" spans="1:1" x14ac:dyDescent="0.25">
      <c r="A71">
        <v>0.98538418296911345</v>
      </c>
    </row>
    <row r="72" spans="1:1" x14ac:dyDescent="0.25">
      <c r="A72">
        <v>-4.0368319460629039</v>
      </c>
    </row>
    <row r="73" spans="1:1" x14ac:dyDescent="0.25">
      <c r="A73">
        <v>1.3393639965100022</v>
      </c>
    </row>
    <row r="74" spans="1:1" x14ac:dyDescent="0.25">
      <c r="A74">
        <v>2.5249407367321908</v>
      </c>
    </row>
    <row r="75" spans="1:1" x14ac:dyDescent="0.25">
      <c r="A75">
        <v>1.3029382603613726</v>
      </c>
    </row>
    <row r="76" spans="1:1" x14ac:dyDescent="0.25">
      <c r="A76">
        <v>0.75367187948964443</v>
      </c>
    </row>
    <row r="77" spans="1:1" x14ac:dyDescent="0.25">
      <c r="A77">
        <v>0.58246134776192093</v>
      </c>
    </row>
    <row r="78" spans="1:1" x14ac:dyDescent="0.25">
      <c r="A78">
        <v>3.7443274419304942</v>
      </c>
    </row>
    <row r="79" spans="1:1" x14ac:dyDescent="0.25">
      <c r="A79">
        <v>2.4303831323869076</v>
      </c>
    </row>
    <row r="80" spans="1:1" x14ac:dyDescent="0.25">
      <c r="A80">
        <v>1.7991537100239157</v>
      </c>
    </row>
    <row r="81" spans="1:1" x14ac:dyDescent="0.25">
      <c r="A81">
        <v>7.2564880533917631E-2</v>
      </c>
    </row>
    <row r="82" spans="1:1" x14ac:dyDescent="0.25">
      <c r="A82">
        <v>3.2829976154894496</v>
      </c>
    </row>
    <row r="83" spans="1:1" x14ac:dyDescent="0.25">
      <c r="A83">
        <v>-1.0756723846787111</v>
      </c>
    </row>
    <row r="84" spans="1:1" x14ac:dyDescent="0.25">
      <c r="A84">
        <v>14.66192810398411</v>
      </c>
    </row>
    <row r="85" spans="1:1" x14ac:dyDescent="0.25">
      <c r="A85">
        <v>16.395899714738562</v>
      </c>
    </row>
    <row r="86" spans="1:1" x14ac:dyDescent="0.25">
      <c r="A86">
        <v>6.8754438196581305</v>
      </c>
    </row>
    <row r="87" spans="1:1" x14ac:dyDescent="0.25">
      <c r="A87">
        <v>-0.11841579876897868</v>
      </c>
    </row>
    <row r="88" spans="1:1" x14ac:dyDescent="0.25">
      <c r="A88">
        <v>4.2371301630834637</v>
      </c>
    </row>
    <row r="89" spans="1:1" x14ac:dyDescent="0.25">
      <c r="A89">
        <v>-0.39634403251383787</v>
      </c>
    </row>
    <row r="90" spans="1:1" x14ac:dyDescent="0.25">
      <c r="A90">
        <v>-4.7928986099801989</v>
      </c>
    </row>
    <row r="91" spans="1:1" x14ac:dyDescent="0.25">
      <c r="A91">
        <v>-4.0926771422996353</v>
      </c>
    </row>
    <row r="92" spans="1:1" x14ac:dyDescent="0.25">
      <c r="A92">
        <v>-1.2098650923902881</v>
      </c>
    </row>
    <row r="93" spans="1:1" x14ac:dyDescent="0.25">
      <c r="A93">
        <v>0.32328254681141289</v>
      </c>
    </row>
    <row r="94" spans="1:1" x14ac:dyDescent="0.25">
      <c r="A94">
        <v>4.6693730474444237</v>
      </c>
    </row>
    <row r="95" spans="1:1" x14ac:dyDescent="0.25">
      <c r="A95">
        <v>0.80496772117746218</v>
      </c>
    </row>
    <row r="96" spans="1:1" x14ac:dyDescent="0.25">
      <c r="A96">
        <v>-3.0219123481320764</v>
      </c>
    </row>
    <row r="97" spans="1:1" x14ac:dyDescent="0.25">
      <c r="A97">
        <v>4.8807697290623935</v>
      </c>
    </row>
    <row r="98" spans="1:1" x14ac:dyDescent="0.25">
      <c r="A98">
        <v>6.9698393488808392</v>
      </c>
    </row>
    <row r="99" spans="1:1" x14ac:dyDescent="0.25">
      <c r="A99">
        <v>7.7736878284834745</v>
      </c>
    </row>
    <row r="100" spans="1:1" x14ac:dyDescent="0.25">
      <c r="A100">
        <v>6.7898430172034807</v>
      </c>
    </row>
    <row r="101" spans="1:1" x14ac:dyDescent="0.25">
      <c r="A101">
        <v>5.8490520228882588</v>
      </c>
    </row>
    <row r="102" spans="1:1" x14ac:dyDescent="0.25">
      <c r="A102">
        <v>3.9021235691468803</v>
      </c>
    </row>
    <row r="103" spans="1:1" x14ac:dyDescent="0.25">
      <c r="A103">
        <v>5.0681328787658231</v>
      </c>
    </row>
    <row r="104" spans="1:1" x14ac:dyDescent="0.25">
      <c r="A104">
        <v>-3.3074172260423893</v>
      </c>
    </row>
    <row r="105" spans="1:1" x14ac:dyDescent="0.25">
      <c r="A105">
        <v>1.2287605163067781</v>
      </c>
    </row>
    <row r="106" spans="1:1" x14ac:dyDescent="0.25">
      <c r="A106">
        <v>4.2348684050681413</v>
      </c>
    </row>
    <row r="107" spans="1:1" x14ac:dyDescent="0.25">
      <c r="A107">
        <v>2.3635186863124034</v>
      </c>
    </row>
    <row r="108" spans="1:1" x14ac:dyDescent="0.25">
      <c r="A108">
        <v>-4.1796431409983654</v>
      </c>
    </row>
    <row r="109" spans="1:1" x14ac:dyDescent="0.25">
      <c r="A109">
        <v>-7.9517316966504836</v>
      </c>
    </row>
    <row r="110" spans="1:1" x14ac:dyDescent="0.25">
      <c r="A110">
        <v>-5.1091216772352368</v>
      </c>
    </row>
    <row r="111" spans="1:1" x14ac:dyDescent="0.25">
      <c r="A111">
        <v>-2.4837192145894846</v>
      </c>
    </row>
    <row r="112" spans="1:1" x14ac:dyDescent="0.25">
      <c r="A112">
        <v>0.56364966341709533</v>
      </c>
    </row>
    <row r="113" spans="1:1" x14ac:dyDescent="0.25">
      <c r="A113">
        <v>-6.86276627943883</v>
      </c>
    </row>
    <row r="114" spans="1:1" x14ac:dyDescent="0.25">
      <c r="A114">
        <v>-7.2180414887769757</v>
      </c>
    </row>
    <row r="115" spans="1:1" x14ac:dyDescent="0.25">
      <c r="A115">
        <v>-0.4292280303708651</v>
      </c>
    </row>
    <row r="116" spans="1:1" x14ac:dyDescent="0.25">
      <c r="A116">
        <v>0.53630570469701411</v>
      </c>
    </row>
    <row r="117" spans="1:1" x14ac:dyDescent="0.25">
      <c r="A117">
        <v>0.5148276319316949</v>
      </c>
    </row>
    <row r="118" spans="1:1" x14ac:dyDescent="0.25">
      <c r="A118">
        <v>1.6486877832418259</v>
      </c>
    </row>
    <row r="119" spans="1:1" x14ac:dyDescent="0.25">
      <c r="A119">
        <v>-4.7899775883597897</v>
      </c>
    </row>
    <row r="120" spans="1:1" x14ac:dyDescent="0.25">
      <c r="A120">
        <v>0.11628565368164345</v>
      </c>
    </row>
    <row r="121" spans="1:1" x14ac:dyDescent="0.25">
      <c r="A121">
        <v>-10.663554587906646</v>
      </c>
    </row>
    <row r="122" spans="1:1" x14ac:dyDescent="0.25">
      <c r="A122">
        <v>-7.8140357917432084</v>
      </c>
    </row>
    <row r="123" spans="1:1" x14ac:dyDescent="0.25">
      <c r="A123">
        <v>1.2964636798651554</v>
      </c>
    </row>
    <row r="124" spans="1:1" x14ac:dyDescent="0.25">
      <c r="A124">
        <v>3.8444881326572897</v>
      </c>
    </row>
    <row r="125" spans="1:1" x14ac:dyDescent="0.25">
      <c r="A125">
        <v>4.7465378093224615</v>
      </c>
    </row>
    <row r="126" spans="1:1" x14ac:dyDescent="0.25">
      <c r="A126">
        <v>2.9488494988514162</v>
      </c>
    </row>
    <row r="127" spans="1:1" x14ac:dyDescent="0.25">
      <c r="A127">
        <v>5.2171388221324548</v>
      </c>
    </row>
    <row r="128" spans="1:1" x14ac:dyDescent="0.25">
      <c r="A128">
        <v>0.10102422655921828</v>
      </c>
    </row>
    <row r="129" spans="1:1" x14ac:dyDescent="0.25">
      <c r="A129">
        <v>2.4310175220719543</v>
      </c>
    </row>
    <row r="130" spans="1:1" x14ac:dyDescent="0.25">
      <c r="A130">
        <v>1.2619831100311671</v>
      </c>
    </row>
    <row r="131" spans="1:1" x14ac:dyDescent="0.25">
      <c r="A131">
        <v>-0.79621547906995715</v>
      </c>
    </row>
    <row r="132" spans="1:1" x14ac:dyDescent="0.25">
      <c r="A132">
        <v>-1.549463719192488</v>
      </c>
    </row>
    <row r="133" spans="1:1" x14ac:dyDescent="0.25">
      <c r="A133">
        <v>-0.81853679779453614</v>
      </c>
    </row>
    <row r="134" spans="1:1" x14ac:dyDescent="0.25">
      <c r="A134">
        <v>-1.5992013601016026</v>
      </c>
    </row>
    <row r="135" spans="1:1" x14ac:dyDescent="0.25">
      <c r="A135">
        <v>2.6575085618809737</v>
      </c>
    </row>
    <row r="136" spans="1:1" x14ac:dyDescent="0.25">
      <c r="A136">
        <v>2.0305310838328694</v>
      </c>
    </row>
    <row r="137" spans="1:1" x14ac:dyDescent="0.25">
      <c r="A137">
        <v>1.3162686661722773</v>
      </c>
    </row>
    <row r="138" spans="1:1" x14ac:dyDescent="0.25">
      <c r="A138">
        <v>-0.8989318740986505</v>
      </c>
    </row>
    <row r="139" spans="1:1" x14ac:dyDescent="0.25">
      <c r="A139">
        <v>3.4223193109322665</v>
      </c>
    </row>
    <row r="140" spans="1:1" x14ac:dyDescent="0.25">
      <c r="A140">
        <v>1.0448175894371161</v>
      </c>
    </row>
    <row r="141" spans="1:1" x14ac:dyDescent="0.25">
      <c r="A141">
        <v>-6.2088132632613053</v>
      </c>
    </row>
    <row r="142" spans="1:1" x14ac:dyDescent="0.25">
      <c r="A142">
        <v>-3.3780635177847955</v>
      </c>
    </row>
    <row r="143" spans="1:1" x14ac:dyDescent="0.25">
      <c r="A143">
        <v>0.13640640751742694</v>
      </c>
    </row>
    <row r="144" spans="1:1" x14ac:dyDescent="0.25">
      <c r="A144">
        <v>-0.85310377280902117</v>
      </c>
    </row>
    <row r="145" spans="1:1" x14ac:dyDescent="0.25">
      <c r="A145">
        <v>-4.3824879367946323E-2</v>
      </c>
    </row>
    <row r="146" spans="1:1" x14ac:dyDescent="0.25">
      <c r="A146">
        <v>3.1435238837180748</v>
      </c>
    </row>
    <row r="147" spans="1:1" x14ac:dyDescent="0.25">
      <c r="A147">
        <v>4.3554361654470881</v>
      </c>
    </row>
    <row r="148" spans="1:1" x14ac:dyDescent="0.25">
      <c r="A148">
        <v>2.9740530344754461</v>
      </c>
    </row>
    <row r="149" spans="1:1" x14ac:dyDescent="0.25">
      <c r="A149">
        <v>-0.15162437707914478</v>
      </c>
    </row>
    <row r="150" spans="1:1" x14ac:dyDescent="0.25">
      <c r="A150">
        <v>-6.124264690548813</v>
      </c>
    </row>
    <row r="151" spans="1:1" x14ac:dyDescent="0.25">
      <c r="A151">
        <v>-3.3709516870110008</v>
      </c>
    </row>
    <row r="152" spans="1:1" x14ac:dyDescent="0.25">
      <c r="A152">
        <v>2.9610262726169765</v>
      </c>
    </row>
    <row r="153" spans="1:1" x14ac:dyDescent="0.25">
      <c r="A153">
        <v>9.6035773312826223</v>
      </c>
    </row>
    <row r="154" spans="1:1" x14ac:dyDescent="0.25">
      <c r="A154">
        <v>-0.81262478681369998</v>
      </c>
    </row>
    <row r="155" spans="1:1" x14ac:dyDescent="0.25">
      <c r="A155">
        <v>-1.1154779916063831</v>
      </c>
    </row>
    <row r="156" spans="1:1" x14ac:dyDescent="0.25">
      <c r="A156">
        <v>0.29076865258272733</v>
      </c>
    </row>
    <row r="157" spans="1:1" x14ac:dyDescent="0.25">
      <c r="A157">
        <v>-2.704447264195835</v>
      </c>
    </row>
    <row r="158" spans="1:1" x14ac:dyDescent="0.25">
      <c r="A158">
        <v>0.17645898034001561</v>
      </c>
    </row>
    <row r="159" spans="1:1" x14ac:dyDescent="0.25">
      <c r="A159">
        <v>7.9639202642738383E-2</v>
      </c>
    </row>
    <row r="160" spans="1:1" x14ac:dyDescent="0.25">
      <c r="A160">
        <v>5.2300647506645532</v>
      </c>
    </row>
    <row r="161" spans="1:1" x14ac:dyDescent="0.25">
      <c r="A161">
        <v>-3.2713476849774281</v>
      </c>
    </row>
    <row r="162" spans="1:1" x14ac:dyDescent="0.25">
      <c r="A162">
        <v>-3.3191383205359841</v>
      </c>
    </row>
    <row r="163" spans="1:1" x14ac:dyDescent="0.25">
      <c r="A163">
        <v>-3.0882994774361237</v>
      </c>
    </row>
    <row r="164" spans="1:1" x14ac:dyDescent="0.25">
      <c r="A164">
        <v>0.10814222696151887</v>
      </c>
    </row>
    <row r="165" spans="1:1" x14ac:dyDescent="0.25">
      <c r="A165">
        <v>-5.7999048077336681</v>
      </c>
    </row>
    <row r="166" spans="1:1" x14ac:dyDescent="0.25">
      <c r="A166">
        <v>-0.90626124514844264</v>
      </c>
    </row>
    <row r="167" spans="1:1" x14ac:dyDescent="0.25">
      <c r="A167">
        <v>2.6908653714305046</v>
      </c>
    </row>
    <row r="168" spans="1:1" x14ac:dyDescent="0.25">
      <c r="A168">
        <v>1.0050946052550671</v>
      </c>
    </row>
    <row r="169" spans="1:1" x14ac:dyDescent="0.25">
      <c r="A169">
        <v>-0.30909246826470849</v>
      </c>
    </row>
    <row r="170" spans="1:1" x14ac:dyDescent="0.25">
      <c r="A170">
        <v>2.5959636853073675</v>
      </c>
    </row>
    <row r="171" spans="1:1" x14ac:dyDescent="0.25">
      <c r="A171">
        <v>3.684866085924881</v>
      </c>
    </row>
    <row r="172" spans="1:1" x14ac:dyDescent="0.25">
      <c r="A172">
        <v>0.51797751306034456</v>
      </c>
    </row>
    <row r="173" spans="1:1" x14ac:dyDescent="0.25">
      <c r="A173">
        <v>2.3471218893857042</v>
      </c>
    </row>
    <row r="174" spans="1:1" x14ac:dyDescent="0.25">
      <c r="A174">
        <v>4.9655952407551069</v>
      </c>
    </row>
    <row r="175" spans="1:1" x14ac:dyDescent="0.25">
      <c r="A175">
        <v>3.5918995616802647</v>
      </c>
    </row>
    <row r="176" spans="1:1" x14ac:dyDescent="0.25">
      <c r="A176">
        <v>1.8962089938881945</v>
      </c>
    </row>
    <row r="177" spans="1:1" x14ac:dyDescent="0.25">
      <c r="A177">
        <v>-4.2624884056809265</v>
      </c>
    </row>
    <row r="178" spans="1:1" x14ac:dyDescent="0.25">
      <c r="A178">
        <v>-1.4625102414543107</v>
      </c>
    </row>
    <row r="179" spans="1:1" x14ac:dyDescent="0.25">
      <c r="A179">
        <v>0.82858901508072336</v>
      </c>
    </row>
    <row r="180" spans="1:1" x14ac:dyDescent="0.25">
      <c r="A180">
        <v>1.2494557968019819</v>
      </c>
    </row>
    <row r="181" spans="1:1" x14ac:dyDescent="0.25">
      <c r="A181">
        <v>1.7643119991650735</v>
      </c>
    </row>
    <row r="182" spans="1:1" x14ac:dyDescent="0.25">
      <c r="A182">
        <v>-3.5145923982705938</v>
      </c>
    </row>
    <row r="183" spans="1:1" x14ac:dyDescent="0.25">
      <c r="A183">
        <v>-4.3818234088317354</v>
      </c>
    </row>
    <row r="184" spans="1:1" x14ac:dyDescent="0.25">
      <c r="A184">
        <v>-1.8323579625276523</v>
      </c>
    </row>
    <row r="185" spans="1:1" x14ac:dyDescent="0.25">
      <c r="A185">
        <v>-1.8830075468432312</v>
      </c>
    </row>
    <row r="186" spans="1:1" x14ac:dyDescent="0.25">
      <c r="A186">
        <v>1.0285354762887664</v>
      </c>
    </row>
    <row r="187" spans="1:1" x14ac:dyDescent="0.25">
      <c r="A187">
        <v>1.2906683590140346</v>
      </c>
    </row>
    <row r="188" spans="1:1" x14ac:dyDescent="0.25">
      <c r="A188">
        <v>3.5946770617937887</v>
      </c>
    </row>
    <row r="189" spans="1:1" x14ac:dyDescent="0.25">
      <c r="A189">
        <v>-1.3042076728982011</v>
      </c>
    </row>
    <row r="190" spans="1:1" x14ac:dyDescent="0.25">
      <c r="A190">
        <v>-2.9332224069380004</v>
      </c>
    </row>
    <row r="191" spans="1:1" x14ac:dyDescent="0.25">
      <c r="A191">
        <v>-2.3356355787911127</v>
      </c>
    </row>
    <row r="192" spans="1:1" x14ac:dyDescent="0.25">
      <c r="A192">
        <v>0.45242618926104683</v>
      </c>
    </row>
    <row r="193" spans="1:1" x14ac:dyDescent="0.25">
      <c r="A193">
        <v>4.1927908563316407</v>
      </c>
    </row>
    <row r="194" spans="1:1" x14ac:dyDescent="0.25">
      <c r="A194">
        <v>-2.5058303533004391</v>
      </c>
    </row>
    <row r="195" spans="1:1" x14ac:dyDescent="0.25">
      <c r="A195">
        <v>1.9255573374599635</v>
      </c>
    </row>
    <row r="196" spans="1:1" x14ac:dyDescent="0.25">
      <c r="A196">
        <v>0.79413605999022252</v>
      </c>
    </row>
    <row r="197" spans="1:1" x14ac:dyDescent="0.25">
      <c r="A197">
        <v>0.67415108173040039</v>
      </c>
    </row>
    <row r="198" spans="1:1" x14ac:dyDescent="0.25">
      <c r="A198">
        <v>2.5183530090546924</v>
      </c>
    </row>
    <row r="199" spans="1:1" x14ac:dyDescent="0.25">
      <c r="A199">
        <v>3.2421159339773737</v>
      </c>
    </row>
    <row r="200" spans="1:1" x14ac:dyDescent="0.25">
      <c r="A200">
        <v>5.3032012619733848</v>
      </c>
    </row>
    <row r="201" spans="1:1" x14ac:dyDescent="0.25">
      <c r="A201">
        <v>3.7700482287375792</v>
      </c>
    </row>
    <row r="202" spans="1:1" x14ac:dyDescent="0.25">
      <c r="A202">
        <v>1.995348058871997</v>
      </c>
    </row>
    <row r="203" spans="1:1" x14ac:dyDescent="0.25">
      <c r="A203">
        <v>2.4912220645400396</v>
      </c>
    </row>
    <row r="204" spans="1:1" x14ac:dyDescent="0.25">
      <c r="A204">
        <v>4.5983250151684842</v>
      </c>
    </row>
    <row r="205" spans="1:1" x14ac:dyDescent="0.25">
      <c r="A205">
        <v>6.8225160470434218</v>
      </c>
    </row>
    <row r="206" spans="1:1" x14ac:dyDescent="0.25">
      <c r="A206">
        <v>3.8351339050946365</v>
      </c>
    </row>
    <row r="207" spans="1:1" x14ac:dyDescent="0.25">
      <c r="A207">
        <v>0.35674262893644482</v>
      </c>
    </row>
    <row r="208" spans="1:1" x14ac:dyDescent="0.25">
      <c r="A208">
        <v>0.36595606563787442</v>
      </c>
    </row>
    <row r="209" spans="1:1" x14ac:dyDescent="0.25">
      <c r="A209">
        <v>3.8557972911877414</v>
      </c>
    </row>
    <row r="210" spans="1:1" x14ac:dyDescent="0.25">
      <c r="A210">
        <v>3.0663908182916089</v>
      </c>
    </row>
    <row r="211" spans="1:1" x14ac:dyDescent="0.25">
      <c r="A211">
        <v>-0.67732313397635835</v>
      </c>
    </row>
    <row r="212" spans="1:1" x14ac:dyDescent="0.25">
      <c r="A212">
        <v>1.0623393016442151</v>
      </c>
    </row>
    <row r="213" spans="1:1" x14ac:dyDescent="0.25">
      <c r="A213">
        <v>0.77586156217239477</v>
      </c>
    </row>
    <row r="214" spans="1:1" x14ac:dyDescent="0.25">
      <c r="A214">
        <v>3.2552025001922402</v>
      </c>
    </row>
    <row r="215" spans="1:1" x14ac:dyDescent="0.25">
      <c r="A215">
        <v>4.0962511111202957</v>
      </c>
    </row>
    <row r="216" spans="1:1" x14ac:dyDescent="0.25">
      <c r="A216">
        <v>-3.5486650690097576</v>
      </c>
    </row>
    <row r="217" spans="1:1" x14ac:dyDescent="0.25">
      <c r="A217">
        <v>-0.64730222910347379</v>
      </c>
    </row>
    <row r="218" spans="1:1" x14ac:dyDescent="0.25">
      <c r="A218">
        <v>4.2626072436073343</v>
      </c>
    </row>
    <row r="219" spans="1:1" x14ac:dyDescent="0.25">
      <c r="A219">
        <v>3.4112156189662812</v>
      </c>
    </row>
    <row r="220" spans="1:1" x14ac:dyDescent="0.25">
      <c r="A220">
        <v>5.0485181836087918</v>
      </c>
    </row>
    <row r="221" spans="1:1" x14ac:dyDescent="0.25">
      <c r="A221">
        <v>5.7353068209299352</v>
      </c>
    </row>
    <row r="222" spans="1:1" x14ac:dyDescent="0.25">
      <c r="A222">
        <v>-2.0155090245985718</v>
      </c>
    </row>
    <row r="223" spans="1:1" x14ac:dyDescent="0.25">
      <c r="A223">
        <v>-4.6606810929381481</v>
      </c>
    </row>
    <row r="224" spans="1:1" x14ac:dyDescent="0.25">
      <c r="A224">
        <v>-3.7091163936491398</v>
      </c>
    </row>
    <row r="225" spans="1:1" x14ac:dyDescent="0.25">
      <c r="A225">
        <v>-7.9312670544074138</v>
      </c>
    </row>
    <row r="226" spans="1:1" x14ac:dyDescent="0.25">
      <c r="A226">
        <v>-5.1802009008430616</v>
      </c>
    </row>
    <row r="227" spans="1:1" x14ac:dyDescent="0.25">
      <c r="A227">
        <v>-0.37222750386581538</v>
      </c>
    </row>
    <row r="228" spans="1:1" x14ac:dyDescent="0.25">
      <c r="A228">
        <v>-3.6340397247617489</v>
      </c>
    </row>
    <row r="229" spans="1:1" x14ac:dyDescent="0.25">
      <c r="A229">
        <v>-1.6004595659317999</v>
      </c>
    </row>
    <row r="230" spans="1:1" x14ac:dyDescent="0.25">
      <c r="A230">
        <v>-9.1520321486951275</v>
      </c>
    </row>
    <row r="231" spans="1:1" x14ac:dyDescent="0.25">
      <c r="A231">
        <v>-7.6654448354495059</v>
      </c>
    </row>
    <row r="232" spans="1:1" x14ac:dyDescent="0.25">
      <c r="A232">
        <v>-4.5222107743087463</v>
      </c>
    </row>
    <row r="233" spans="1:1" x14ac:dyDescent="0.25">
      <c r="A233">
        <v>4.5305262054714035</v>
      </c>
    </row>
    <row r="234" spans="1:1" x14ac:dyDescent="0.25">
      <c r="A234">
        <v>-8.2728994696509801</v>
      </c>
    </row>
    <row r="235" spans="1:1" x14ac:dyDescent="0.25">
      <c r="A235">
        <v>0.25086044149190911</v>
      </c>
    </row>
    <row r="236" spans="1:1" x14ac:dyDescent="0.25">
      <c r="A236">
        <v>-8.3153380054833406</v>
      </c>
    </row>
    <row r="237" spans="1:1" x14ac:dyDescent="0.25">
      <c r="A237">
        <v>0.61765708970210653</v>
      </c>
    </row>
    <row r="238" spans="1:1" x14ac:dyDescent="0.25">
      <c r="A238">
        <v>-0.46933744183300519</v>
      </c>
    </row>
    <row r="239" spans="1:1" x14ac:dyDescent="0.25">
      <c r="A239">
        <v>2.1794920038113332</v>
      </c>
    </row>
    <row r="240" spans="1:1" x14ac:dyDescent="0.25">
      <c r="A240">
        <v>6.5664781731846062</v>
      </c>
    </row>
    <row r="241" spans="1:1" x14ac:dyDescent="0.25">
      <c r="A241">
        <v>12.417570778789724</v>
      </c>
    </row>
    <row r="242" spans="1:1" x14ac:dyDescent="0.25">
      <c r="A242">
        <v>8.8180024384962223</v>
      </c>
    </row>
    <row r="243" spans="1:1" x14ac:dyDescent="0.25">
      <c r="A243">
        <v>-0.86827275742564325</v>
      </c>
    </row>
    <row r="244" spans="1:1" x14ac:dyDescent="0.25">
      <c r="A244">
        <v>-2.3483573957550448</v>
      </c>
    </row>
    <row r="245" spans="1:1" x14ac:dyDescent="0.25">
      <c r="A245">
        <v>-8.8431029860892068</v>
      </c>
    </row>
    <row r="246" spans="1:1" x14ac:dyDescent="0.25">
      <c r="A246">
        <v>3.9880710946612794</v>
      </c>
    </row>
    <row r="247" spans="1:1" x14ac:dyDescent="0.25">
      <c r="A247">
        <v>-0.32180306678222337</v>
      </c>
    </row>
    <row r="248" spans="1:1" x14ac:dyDescent="0.25">
      <c r="A248">
        <v>0.56118003826588847</v>
      </c>
    </row>
    <row r="249" spans="1:1" x14ac:dyDescent="0.25">
      <c r="A249">
        <v>-5.5449329111103225</v>
      </c>
    </row>
    <row r="250" spans="1:1" x14ac:dyDescent="0.25">
      <c r="A250">
        <v>-1.6147460842023804</v>
      </c>
    </row>
    <row r="251" spans="1:1" x14ac:dyDescent="0.25">
      <c r="A251">
        <v>7.928624281694141</v>
      </c>
    </row>
    <row r="252" spans="1:1" x14ac:dyDescent="0.25">
      <c r="A252">
        <v>5.7772223084051859</v>
      </c>
    </row>
    <row r="253" spans="1:1" x14ac:dyDescent="0.25">
      <c r="A253">
        <v>9.1837445887491072</v>
      </c>
    </row>
    <row r="254" spans="1:1" x14ac:dyDescent="0.25">
      <c r="A254">
        <v>6.0779149999898436</v>
      </c>
    </row>
    <row r="255" spans="1:1" x14ac:dyDescent="0.25">
      <c r="A255">
        <v>0.5133626630648962</v>
      </c>
    </row>
    <row r="256" spans="1:1" x14ac:dyDescent="0.25">
      <c r="A256">
        <v>1.3134613860731292</v>
      </c>
    </row>
    <row r="257" spans="1:1" x14ac:dyDescent="0.25">
      <c r="A257">
        <v>1.3949601668456921</v>
      </c>
    </row>
    <row r="258" spans="1:1" x14ac:dyDescent="0.25">
      <c r="A258">
        <v>-1.3506955361972075</v>
      </c>
    </row>
    <row r="259" spans="1:1" x14ac:dyDescent="0.25">
      <c r="A259">
        <v>2.4685266043698846</v>
      </c>
    </row>
    <row r="260" spans="1:1" x14ac:dyDescent="0.25">
      <c r="A260">
        <v>2.1370567301346455E-3</v>
      </c>
    </row>
    <row r="261" spans="1:1" x14ac:dyDescent="0.25">
      <c r="A261">
        <v>-6.9655165728795794</v>
      </c>
    </row>
    <row r="262" spans="1:1" x14ac:dyDescent="0.25">
      <c r="A262">
        <v>-8.455570809202527</v>
      </c>
    </row>
    <row r="263" spans="1:1" x14ac:dyDescent="0.25">
      <c r="A263">
        <v>5.6943713422872975</v>
      </c>
    </row>
    <row r="264" spans="1:1" x14ac:dyDescent="0.25">
      <c r="A264">
        <v>4.6381836606599336E-3</v>
      </c>
    </row>
    <row r="265" spans="1:1" x14ac:dyDescent="0.25">
      <c r="A265">
        <v>-2.3674519476312526</v>
      </c>
    </row>
    <row r="266" spans="1:1" x14ac:dyDescent="0.25">
      <c r="A266">
        <v>0.62647852691029016</v>
      </c>
    </row>
    <row r="267" spans="1:1" x14ac:dyDescent="0.25">
      <c r="A267">
        <v>0.85286769742859292</v>
      </c>
    </row>
    <row r="268" spans="1:1" x14ac:dyDescent="0.25">
      <c r="A268">
        <v>3.4182377391994976</v>
      </c>
    </row>
    <row r="269" spans="1:1" x14ac:dyDescent="0.25">
      <c r="A269">
        <v>-9.1219305245649025</v>
      </c>
    </row>
    <row r="270" spans="1:1" x14ac:dyDescent="0.25">
      <c r="A270">
        <v>-8.1755598821401634</v>
      </c>
    </row>
    <row r="271" spans="1:1" x14ac:dyDescent="0.25">
      <c r="A271">
        <v>-6.8653878249747606</v>
      </c>
    </row>
    <row r="272" spans="1:1" x14ac:dyDescent="0.25">
      <c r="A272">
        <v>-10.389339274464305</v>
      </c>
    </row>
    <row r="273" spans="1:1" x14ac:dyDescent="0.25">
      <c r="A273">
        <v>-1.7620231071701369</v>
      </c>
    </row>
    <row r="274" spans="1:1" x14ac:dyDescent="0.25">
      <c r="A274">
        <v>-0.57933443966715004</v>
      </c>
    </row>
    <row r="275" spans="1:1" x14ac:dyDescent="0.25">
      <c r="A275">
        <v>-1.2832666290842383</v>
      </c>
    </row>
    <row r="276" spans="1:1" x14ac:dyDescent="0.25">
      <c r="A276">
        <v>1.7610444682543971</v>
      </c>
    </row>
    <row r="277" spans="1:1" x14ac:dyDescent="0.25">
      <c r="A277">
        <v>-1.7860726691517641</v>
      </c>
    </row>
    <row r="278" spans="1:1" x14ac:dyDescent="0.25">
      <c r="A278">
        <v>6.4937531539969484</v>
      </c>
    </row>
    <row r="279" spans="1:1" x14ac:dyDescent="0.25">
      <c r="A279">
        <v>4.7673071506675058</v>
      </c>
    </row>
    <row r="280" spans="1:1" x14ac:dyDescent="0.25">
      <c r="A280">
        <v>1.7271068656084196</v>
      </c>
    </row>
    <row r="281" spans="1:1" x14ac:dyDescent="0.25">
      <c r="A281">
        <v>-3.5630844614493355</v>
      </c>
    </row>
    <row r="282" spans="1:1" x14ac:dyDescent="0.25">
      <c r="A282">
        <v>0.32878087997161742</v>
      </c>
    </row>
    <row r="283" spans="1:1" x14ac:dyDescent="0.25">
      <c r="A283">
        <v>-6.6862259352181184</v>
      </c>
    </row>
    <row r="284" spans="1:1" x14ac:dyDescent="0.25">
      <c r="A284">
        <v>2.6939206514578302</v>
      </c>
    </row>
    <row r="285" spans="1:1" x14ac:dyDescent="0.25">
      <c r="A285">
        <v>-0.26065867964896938</v>
      </c>
    </row>
    <row r="286" spans="1:1" x14ac:dyDescent="0.25">
      <c r="A286">
        <v>2.2131965854630948</v>
      </c>
    </row>
    <row r="287" spans="1:1" x14ac:dyDescent="0.25">
      <c r="A287">
        <v>-19.756631891738152</v>
      </c>
    </row>
    <row r="288" spans="1:1" x14ac:dyDescent="0.25">
      <c r="A288">
        <v>-27.578748372364345</v>
      </c>
    </row>
    <row r="289" spans="1:1" x14ac:dyDescent="0.25">
      <c r="A289">
        <v>-19.884038785663932</v>
      </c>
    </row>
    <row r="290" spans="1:1" x14ac:dyDescent="0.25">
      <c r="A290">
        <v>-15.338292250025575</v>
      </c>
    </row>
    <row r="291" spans="1:1" x14ac:dyDescent="0.25">
      <c r="A291">
        <v>21.744409082512334</v>
      </c>
    </row>
    <row r="292" spans="1:1" x14ac:dyDescent="0.25">
      <c r="A292">
        <v>2.8558520005177854</v>
      </c>
    </row>
    <row r="293" spans="1:1" x14ac:dyDescent="0.25">
      <c r="A293">
        <v>5.5270378206949715</v>
      </c>
    </row>
    <row r="294" spans="1:1" x14ac:dyDescent="0.25">
      <c r="A294">
        <v>6.4856279201898133</v>
      </c>
    </row>
    <row r="295" spans="1:1" x14ac:dyDescent="0.25">
      <c r="A295">
        <v>3.4874307502657018</v>
      </c>
    </row>
    <row r="296" spans="1:1" x14ac:dyDescent="0.25">
      <c r="A296">
        <v>-9.713585918423405</v>
      </c>
    </row>
    <row r="297" spans="1:1" x14ac:dyDescent="0.25">
      <c r="A297">
        <v>-0.45239500215495809</v>
      </c>
    </row>
    <row r="298" spans="1:1" x14ac:dyDescent="0.25">
      <c r="A298">
        <v>-4.4616866266622424</v>
      </c>
    </row>
    <row r="299" spans="1:1" x14ac:dyDescent="0.25">
      <c r="A299">
        <v>4.4945296341616938</v>
      </c>
    </row>
    <row r="300" spans="1:1" x14ac:dyDescent="0.25">
      <c r="A300">
        <v>5.2320520810550306</v>
      </c>
    </row>
    <row r="301" spans="1:1" x14ac:dyDescent="0.25">
      <c r="A301">
        <v>6.2764475316537869</v>
      </c>
    </row>
    <row r="302" spans="1:1" x14ac:dyDescent="0.25">
      <c r="A302">
        <v>1.7090617541891504</v>
      </c>
    </row>
    <row r="303" spans="1:1" x14ac:dyDescent="0.25">
      <c r="A303">
        <v>-0.1538996921638045</v>
      </c>
    </row>
    <row r="304" spans="1:1" x14ac:dyDescent="0.25">
      <c r="A304">
        <v>0.48076478461820216</v>
      </c>
    </row>
    <row r="305" spans="1:1" x14ac:dyDescent="0.25">
      <c r="A305">
        <v>-0.31811353205958426</v>
      </c>
    </row>
    <row r="306" spans="1:1" x14ac:dyDescent="0.25">
      <c r="A306">
        <v>2.6108809114475662E-3</v>
      </c>
    </row>
    <row r="307" spans="1:1" x14ac:dyDescent="0.25">
      <c r="A307">
        <v>-7.8355975889743945</v>
      </c>
    </row>
    <row r="308" spans="1:1" x14ac:dyDescent="0.25">
      <c r="A308">
        <v>-11.831464266081952</v>
      </c>
    </row>
    <row r="309" spans="1:1" x14ac:dyDescent="0.25">
      <c r="A309">
        <v>-5.2273829197086457</v>
      </c>
    </row>
    <row r="310" spans="1:1" x14ac:dyDescent="0.25">
      <c r="A310">
        <v>-3.5266911743265439</v>
      </c>
    </row>
    <row r="311" spans="1:1" x14ac:dyDescent="0.25">
      <c r="A311">
        <v>0.52193731763415485</v>
      </c>
    </row>
    <row r="312" spans="1:1" x14ac:dyDescent="0.25">
      <c r="A312">
        <v>-0.2057866714146428</v>
      </c>
    </row>
    <row r="313" spans="1:1" x14ac:dyDescent="0.25">
      <c r="A313">
        <v>13.382854918264457</v>
      </c>
    </row>
    <row r="314" spans="1:1" x14ac:dyDescent="0.25">
      <c r="A314">
        <v>1.1541395352310815</v>
      </c>
    </row>
    <row r="315" spans="1:1" x14ac:dyDescent="0.25">
      <c r="A315">
        <v>-0.29716601819472999</v>
      </c>
    </row>
    <row r="316" spans="1:1" x14ac:dyDescent="0.25">
      <c r="A316">
        <v>-1.173574926254247</v>
      </c>
    </row>
    <row r="317" spans="1:1" x14ac:dyDescent="0.25">
      <c r="A317">
        <v>-1.0599446678230322</v>
      </c>
    </row>
    <row r="318" spans="1:1" x14ac:dyDescent="0.25">
      <c r="A318">
        <v>-3.1475624948617735</v>
      </c>
    </row>
    <row r="319" spans="1:1" x14ac:dyDescent="0.25">
      <c r="A319">
        <v>-0.94951957556142474</v>
      </c>
    </row>
    <row r="320" spans="1:1" x14ac:dyDescent="0.25">
      <c r="A320">
        <v>-4.8664444774012452</v>
      </c>
    </row>
    <row r="321" spans="1:1" x14ac:dyDescent="0.25">
      <c r="A321">
        <v>-0.35384838222083204</v>
      </c>
    </row>
    <row r="322" spans="1:1" x14ac:dyDescent="0.25">
      <c r="A322">
        <v>-5.6835098512920865</v>
      </c>
    </row>
    <row r="323" spans="1:1" x14ac:dyDescent="0.25">
      <c r="A323">
        <v>2.3724844815166648</v>
      </c>
    </row>
    <row r="324" spans="1:1" x14ac:dyDescent="0.25">
      <c r="A324">
        <v>0.48092219968202699</v>
      </c>
    </row>
    <row r="325" spans="1:1" x14ac:dyDescent="0.25">
      <c r="A325">
        <v>-3.303209170157686</v>
      </c>
    </row>
    <row r="326" spans="1:1" x14ac:dyDescent="0.25">
      <c r="A326">
        <v>-0.43961621173679077</v>
      </c>
    </row>
    <row r="327" spans="1:1" x14ac:dyDescent="0.25">
      <c r="A327">
        <v>-1.6240522231781256</v>
      </c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13C64-1058-42D6-A615-B732ECF09ABA}">
  <dimension ref="A1:DG327"/>
  <sheetViews>
    <sheetView zoomScale="80" zoomScaleNormal="80" workbookViewId="0">
      <selection activeCell="W28" sqref="W28"/>
    </sheetView>
  </sheetViews>
  <sheetFormatPr defaultRowHeight="15" x14ac:dyDescent="0.25"/>
  <cols>
    <col min="4" max="4" width="9.5703125" bestFit="1" customWidth="1"/>
  </cols>
  <sheetData>
    <row r="1" spans="1:111" x14ac:dyDescent="0.25">
      <c r="A1" s="23" t="s">
        <v>112</v>
      </c>
      <c r="B1" s="23" t="s">
        <v>86</v>
      </c>
      <c r="C1" s="23" t="s">
        <v>111</v>
      </c>
      <c r="D1" s="22" t="s">
        <v>110</v>
      </c>
      <c r="E1" s="21" t="s">
        <v>109</v>
      </c>
      <c r="F1" s="21" t="s">
        <v>108</v>
      </c>
      <c r="G1" s="21"/>
      <c r="H1" s="20" t="s">
        <v>107</v>
      </c>
      <c r="I1" s="21" t="s">
        <v>106</v>
      </c>
      <c r="J1" s="20" t="s">
        <v>105</v>
      </c>
      <c r="K1">
        <v>1</v>
      </c>
      <c r="L1" s="18">
        <v>0.45816820676262499</v>
      </c>
      <c r="M1" s="18">
        <v>0.19076008747508422</v>
      </c>
      <c r="N1" s="18">
        <v>-3.9786713136974849E-2</v>
      </c>
      <c r="O1" s="18">
        <v>-5.8455048259506058E-2</v>
      </c>
      <c r="P1" s="18">
        <v>-5.4638879822004695E-2</v>
      </c>
      <c r="Q1" s="18">
        <v>1.5683425673848382E-3</v>
      </c>
      <c r="R1" s="18">
        <v>6.0709088443285947E-3</v>
      </c>
      <c r="S1" s="18">
        <v>2.6936806066919458E-3</v>
      </c>
      <c r="T1" s="18">
        <v>-6.2429136560775492E-3</v>
      </c>
      <c r="U1" s="18">
        <v>-5.2382672610496436E-2</v>
      </c>
      <c r="V1" s="18">
        <v>-1.4926223783087878E-2</v>
      </c>
      <c r="W1" s="18">
        <v>1.9671785536275461E-3</v>
      </c>
      <c r="X1" s="18">
        <v>5.6837875880982429E-2</v>
      </c>
      <c r="Y1" s="18">
        <v>-3.456326362918621E-3</v>
      </c>
      <c r="Z1" s="18">
        <v>2.8721448308013767E-2</v>
      </c>
      <c r="AA1" s="18">
        <v>-2.9137812001062583E-2</v>
      </c>
      <c r="AB1" s="18">
        <v>6.3852420251502675E-3</v>
      </c>
      <c r="AC1" s="18">
        <v>7.621720958584112E-2</v>
      </c>
      <c r="AD1" s="18">
        <v>8.4160700746083769E-2</v>
      </c>
      <c r="AE1" s="18">
        <v>9.1859430410886747E-2</v>
      </c>
      <c r="AF1" s="18">
        <v>4.1933472856106685E-2</v>
      </c>
      <c r="AG1" s="18">
        <v>3.9071305306950813E-2</v>
      </c>
      <c r="AH1" s="18">
        <v>-4.3918438765605264E-2</v>
      </c>
      <c r="AI1" s="18">
        <v>-7.3703419990607505E-2</v>
      </c>
      <c r="AJ1" s="18">
        <v>-8.07663118808679E-2</v>
      </c>
      <c r="AK1" s="18">
        <v>1.4667612138507162E-2</v>
      </c>
      <c r="AL1" s="18">
        <v>7.0392205077482436E-2</v>
      </c>
      <c r="AM1" s="18">
        <v>2.9474214617809136E-2</v>
      </c>
      <c r="AN1" s="18">
        <v>-0.12177560279280279</v>
      </c>
      <c r="AO1" s="18">
        <v>-0.12372641346062392</v>
      </c>
      <c r="AP1" s="18">
        <v>-4.4645286767713031E-2</v>
      </c>
      <c r="AQ1" s="18">
        <v>2.2472413339714708E-2</v>
      </c>
      <c r="AR1" s="18">
        <v>2.4042253334814117E-2</v>
      </c>
      <c r="AS1" s="18">
        <v>-1.6117846468699182E-2</v>
      </c>
      <c r="AT1" s="18">
        <v>-1.3146260150111435E-2</v>
      </c>
      <c r="AU1" s="18">
        <v>-4.2611769578632983E-2</v>
      </c>
      <c r="AV1" s="18">
        <v>-8.2088083297975605E-3</v>
      </c>
      <c r="AW1" s="18">
        <v>7.0343913977613914E-2</v>
      </c>
      <c r="AX1" s="18">
        <v>8.1095536068336749E-2</v>
      </c>
      <c r="AY1" s="18">
        <v>0.10653002802592371</v>
      </c>
      <c r="AZ1" s="18">
        <v>6.9172172021400427E-2</v>
      </c>
      <c r="BA1" s="18">
        <v>4.5356651955948825E-2</v>
      </c>
      <c r="BB1" s="18">
        <v>2.572326503835937E-2</v>
      </c>
      <c r="BC1" s="18">
        <v>-4.52418626056501E-3</v>
      </c>
      <c r="BD1" s="18">
        <v>5.695446189506833E-2</v>
      </c>
      <c r="BE1" s="18">
        <v>2.4418181143092907E-4</v>
      </c>
      <c r="BF1" s="18">
        <v>-7.9011018034384223E-3</v>
      </c>
      <c r="BG1" s="18">
        <v>-6.1517600725887717E-2</v>
      </c>
      <c r="BH1" s="18">
        <v>-2.4597005930040487E-2</v>
      </c>
      <c r="BI1" s="18">
        <v>-2.9913035966842957E-2</v>
      </c>
      <c r="BJ1" s="18">
        <v>-3.4355579644787179E-3</v>
      </c>
      <c r="BK1" s="18">
        <v>-1.052338420005056E-2</v>
      </c>
      <c r="BL1" s="18">
        <v>5.6418526686066756E-2</v>
      </c>
      <c r="BM1" s="18">
        <v>-6.117608288508168E-3</v>
      </c>
      <c r="BN1" s="18">
        <v>-9.6352721316774401E-2</v>
      </c>
      <c r="BO1" s="18">
        <v>-9.5791748059318602E-2</v>
      </c>
      <c r="BP1" s="18">
        <v>-7.9382443856476692E-2</v>
      </c>
      <c r="BQ1" s="18">
        <v>7.2025657485670386E-2</v>
      </c>
      <c r="BR1" s="18">
        <v>6.2230718236564189E-2</v>
      </c>
      <c r="BS1" s="18">
        <v>5.1009490677601008E-2</v>
      </c>
      <c r="BT1" s="18">
        <v>1.3729332929021208E-2</v>
      </c>
      <c r="BU1" s="18">
        <v>2.2155790129058831E-2</v>
      </c>
      <c r="BV1" s="18">
        <v>-3.0367441430410622E-2</v>
      </c>
      <c r="BW1" s="18">
        <v>-8.1871675226921556E-3</v>
      </c>
      <c r="BX1" s="18">
        <v>-3.5502314476504467E-3</v>
      </c>
      <c r="BY1" s="18">
        <v>-3.9898965001476813E-2</v>
      </c>
      <c r="BZ1" s="18">
        <v>-5.797574545305078E-2</v>
      </c>
      <c r="CA1" s="18">
        <v>-9.4031673125597529E-2</v>
      </c>
      <c r="CB1" s="18">
        <v>-0.11052220165884011</v>
      </c>
      <c r="CC1" s="18">
        <v>-7.548013161823508E-2</v>
      </c>
      <c r="CD1" s="18">
        <v>-3.1411323438820761E-3</v>
      </c>
      <c r="CE1" s="18">
        <v>3.2326911044185787E-2</v>
      </c>
      <c r="CF1" s="18">
        <v>8.7822449813521136E-2</v>
      </c>
      <c r="CG1" s="18">
        <v>3.4657952725254376E-2</v>
      </c>
      <c r="CH1" s="18">
        <v>1.8177231549152913E-2</v>
      </c>
      <c r="CI1" s="18">
        <v>-8.4314767643259743E-3</v>
      </c>
      <c r="CJ1" s="18">
        <v>-5.2754217783992252E-2</v>
      </c>
      <c r="CK1" s="18">
        <v>-5.5317778936366649E-2</v>
      </c>
      <c r="CL1" s="18">
        <v>-5.797943456175976E-2</v>
      </c>
      <c r="CM1" s="18">
        <v>2.1527036993652174E-2</v>
      </c>
      <c r="CN1" s="18">
        <v>-8.8964209385379838E-3</v>
      </c>
      <c r="CO1" s="18">
        <v>-1.1841810215753364E-2</v>
      </c>
      <c r="CP1" s="18">
        <v>-9.4306447696605344E-2</v>
      </c>
      <c r="CQ1" s="18">
        <v>-7.2155510153783547E-2</v>
      </c>
      <c r="CR1" s="18">
        <v>-3.4333567685272466E-2</v>
      </c>
      <c r="CS1" s="18">
        <v>1.2954229781206805E-2</v>
      </c>
      <c r="CT1" s="18">
        <v>-3.4489755842785033E-2</v>
      </c>
      <c r="CU1" s="18">
        <v>-3.8123935127915023E-2</v>
      </c>
      <c r="CV1" s="18">
        <v>-3.8800683733912295E-2</v>
      </c>
      <c r="CW1" s="18">
        <v>-5.2539098038475042E-2</v>
      </c>
      <c r="CX1" s="18">
        <v>-4.4615482107998219E-2</v>
      </c>
      <c r="CY1" s="18">
        <v>-1.9179896493271544E-2</v>
      </c>
      <c r="CZ1" s="18">
        <v>4.9032635892696595E-2</v>
      </c>
      <c r="DA1" s="18">
        <v>5.6392198292057501E-2</v>
      </c>
      <c r="DB1" s="18">
        <v>2.0385512987377806E-2</v>
      </c>
      <c r="DC1" s="18">
        <v>-2.8505505714335425E-2</v>
      </c>
      <c r="DD1" s="18">
        <v>-4.1502051045541312E-2</v>
      </c>
      <c r="DE1" s="18">
        <v>-6.2779628302171986E-3</v>
      </c>
      <c r="DF1" s="18">
        <v>-1.9968419787502939E-2</v>
      </c>
      <c r="DG1" s="18">
        <v>-2.1141618482269243E-2</v>
      </c>
    </row>
    <row r="2" spans="1:111" x14ac:dyDescent="0.25">
      <c r="A2" s="17">
        <v>1</v>
      </c>
      <c r="B2">
        <v>-2.9395138764378714</v>
      </c>
      <c r="C2" s="16">
        <f t="shared" ref="C2:C65" si="0">B2-AVERAGE($B$2:$B$327)</f>
        <v>-2.9304787698374311</v>
      </c>
      <c r="D2" s="19">
        <f>SUMPRODUCT($C$2:INDEX($C$2:$C$327,ROWS(C3:C$327)),$C3:C$327)/DEVSQ($C$2:$C$327)</f>
        <v>0.45816820676262499</v>
      </c>
      <c r="E2">
        <f>SQRT(1/COUNT($B$2:$B$327))</f>
        <v>5.5384877562171128E-2</v>
      </c>
      <c r="F2">
        <f>-SQRT(1/COUNT($B$2:$B$327))</f>
        <v>-5.5384877562171128E-2</v>
      </c>
      <c r="H2" cm="1">
        <f t="array" aca="1" ref="H2" ca="1">INDEX(MMULT(MINVERSE(OFFSET($K$1,0,0,A2,A2)),OFFSET($K$1,1,0,A2,1)),A2)</f>
        <v>0.45816820676262499</v>
      </c>
      <c r="I2">
        <f t="shared" ref="I2:I33" si="1">SQRT(1/COUNT($B$2:$B$327))</f>
        <v>5.5384877562171128E-2</v>
      </c>
      <c r="J2">
        <f t="shared" ref="J2:J33" si="2">-SQRT(1/COUNT($B$2:$B$327))</f>
        <v>-5.5384877562171128E-2</v>
      </c>
      <c r="K2" s="18">
        <f t="shared" ref="K2:K33" si="3">D2</f>
        <v>0.45816820676262499</v>
      </c>
      <c r="L2" cm="1">
        <f t="array" ref="L2">INDEX(K1:K$101,ROWS($A3))</f>
        <v>1</v>
      </c>
      <c r="M2" cm="1">
        <f t="array" ref="M2">INDEX(L1:L$101,ROWS($A3))</f>
        <v>0.45816820676262499</v>
      </c>
      <c r="N2" cm="1">
        <f t="array" ref="N2">INDEX(M1:M$101,ROWS($A3))</f>
        <v>0.19076008747508422</v>
      </c>
      <c r="O2" cm="1">
        <f t="array" ref="O2">INDEX(N1:N$101,ROWS($A3))</f>
        <v>-3.9786713136974849E-2</v>
      </c>
      <c r="P2" cm="1">
        <f t="array" ref="P2">INDEX(O1:O$101,ROWS($A3))</f>
        <v>-5.8455048259506058E-2</v>
      </c>
      <c r="Q2" cm="1">
        <f t="array" ref="Q2">INDEX(P1:P$101,ROWS($A3))</f>
        <v>-5.4638879822004695E-2</v>
      </c>
      <c r="R2" cm="1">
        <f t="array" ref="R2">INDEX(Q1:Q$101,ROWS($A3))</f>
        <v>1.5683425673848382E-3</v>
      </c>
      <c r="S2" cm="1">
        <f t="array" ref="S2">INDEX(R1:R$101,ROWS($A3))</f>
        <v>6.0709088443285947E-3</v>
      </c>
      <c r="T2" cm="1">
        <f t="array" ref="T2">INDEX(S1:S$101,ROWS($A3))</f>
        <v>2.6936806066919458E-3</v>
      </c>
      <c r="U2" cm="1">
        <f t="array" ref="U2">INDEX(T1:T$101,ROWS($A3))</f>
        <v>-6.2429136560775492E-3</v>
      </c>
      <c r="V2" cm="1">
        <f t="array" ref="V2">INDEX(U1:U$101,ROWS($A3))</f>
        <v>-5.2382672610496436E-2</v>
      </c>
      <c r="W2" cm="1">
        <f t="array" ref="W2">INDEX(V1:V$101,ROWS($A3))</f>
        <v>-1.4926223783087878E-2</v>
      </c>
      <c r="X2" cm="1">
        <f t="array" ref="X2">INDEX(W1:W$101,ROWS($A3))</f>
        <v>1.9671785536275461E-3</v>
      </c>
      <c r="Y2" cm="1">
        <f t="array" ref="Y2">INDEX(X1:X$101,ROWS($A3))</f>
        <v>5.6837875880982429E-2</v>
      </c>
      <c r="Z2" cm="1">
        <f t="array" ref="Z2">INDEX(Y1:Y$101,ROWS($A3))</f>
        <v>-3.456326362918621E-3</v>
      </c>
      <c r="AA2" cm="1">
        <f t="array" ref="AA2">INDEX(Z1:Z$101,ROWS($A3))</f>
        <v>2.8721448308013767E-2</v>
      </c>
      <c r="AB2" cm="1">
        <f t="array" ref="AB2">INDEX(AA1:AA$101,ROWS($A3))</f>
        <v>-2.9137812001062583E-2</v>
      </c>
      <c r="AC2" cm="1">
        <f t="array" ref="AC2">INDEX(AB1:AB$101,ROWS($A3))</f>
        <v>6.3852420251502675E-3</v>
      </c>
      <c r="AD2" cm="1">
        <f t="array" ref="AD2">INDEX(AC1:AC$101,ROWS($A3))</f>
        <v>7.621720958584112E-2</v>
      </c>
      <c r="AE2" cm="1">
        <f t="array" ref="AE2">INDEX(AD1:AD$101,ROWS($A3))</f>
        <v>8.4160700746083769E-2</v>
      </c>
      <c r="AF2" cm="1">
        <f t="array" ref="AF2">INDEX(AE1:AE$101,ROWS($A3))</f>
        <v>9.1859430410886747E-2</v>
      </c>
      <c r="AG2" cm="1">
        <f t="array" ref="AG2">INDEX(AF1:AF$101,ROWS($A3))</f>
        <v>4.1933472856106685E-2</v>
      </c>
      <c r="AH2" cm="1">
        <f t="array" ref="AH2">INDEX(AG1:AG$101,ROWS($A3))</f>
        <v>3.9071305306950813E-2</v>
      </c>
      <c r="AI2" cm="1">
        <f t="array" ref="AI2">INDEX(AH1:AH$101,ROWS($A3))</f>
        <v>-4.3918438765605264E-2</v>
      </c>
      <c r="AJ2" cm="1">
        <f t="array" ref="AJ2">INDEX(AI1:AI$101,ROWS($A3))</f>
        <v>-7.3703419990607505E-2</v>
      </c>
      <c r="AK2" cm="1">
        <f t="array" ref="AK2">INDEX(AJ1:AJ$101,ROWS($A3))</f>
        <v>-8.07663118808679E-2</v>
      </c>
      <c r="AL2" cm="1">
        <f t="array" ref="AL2">INDEX(AK1:AK$101,ROWS($A3))</f>
        <v>1.4667612138507162E-2</v>
      </c>
      <c r="AM2" cm="1">
        <f t="array" ref="AM2">INDEX(AL1:AL$101,ROWS($A3))</f>
        <v>7.0392205077482436E-2</v>
      </c>
      <c r="AN2" cm="1">
        <f t="array" ref="AN2">INDEX(AM1:AM$101,ROWS($A3))</f>
        <v>2.9474214617809136E-2</v>
      </c>
      <c r="AO2" cm="1">
        <f t="array" ref="AO2">INDEX(AN1:AN$101,ROWS($A3))</f>
        <v>-0.12177560279280279</v>
      </c>
      <c r="AP2" cm="1">
        <f t="array" ref="AP2">INDEX(AO1:AO$101,ROWS($A3))</f>
        <v>-0.12372641346062392</v>
      </c>
      <c r="AQ2" cm="1">
        <f t="array" ref="AQ2">INDEX(AP1:AP$101,ROWS($A3))</f>
        <v>-4.4645286767713031E-2</v>
      </c>
      <c r="AR2" cm="1">
        <f t="array" ref="AR2">INDEX(AQ1:AQ$101,ROWS($A3))</f>
        <v>2.2472413339714708E-2</v>
      </c>
      <c r="AS2" cm="1">
        <f t="array" ref="AS2">INDEX(AR1:AR$101,ROWS($A3))</f>
        <v>2.4042253334814117E-2</v>
      </c>
      <c r="AT2" cm="1">
        <f t="array" ref="AT2">INDEX(AS1:AS$101,ROWS($A3))</f>
        <v>-1.6117846468699182E-2</v>
      </c>
      <c r="AU2" cm="1">
        <f t="array" ref="AU2">INDEX(AT1:AT$101,ROWS($A3))</f>
        <v>-1.3146260150111435E-2</v>
      </c>
      <c r="AV2" cm="1">
        <f t="array" ref="AV2">INDEX(AU1:AU$101,ROWS($A3))</f>
        <v>-4.2611769578632983E-2</v>
      </c>
      <c r="AW2" cm="1">
        <f t="array" ref="AW2">INDEX(AV1:AV$101,ROWS($A3))</f>
        <v>-8.2088083297975605E-3</v>
      </c>
      <c r="AX2" cm="1">
        <f t="array" ref="AX2">INDEX(AW1:AW$101,ROWS($A3))</f>
        <v>7.0343913977613914E-2</v>
      </c>
      <c r="AY2" cm="1">
        <f t="array" ref="AY2">INDEX(AX1:AX$101,ROWS($A3))</f>
        <v>8.1095536068336749E-2</v>
      </c>
      <c r="AZ2" cm="1">
        <f t="array" ref="AZ2">INDEX(AY1:AY$101,ROWS($A3))</f>
        <v>0.10653002802592371</v>
      </c>
      <c r="BA2" cm="1">
        <f t="array" ref="BA2">INDEX(AZ1:AZ$101,ROWS($A3))</f>
        <v>6.9172172021400427E-2</v>
      </c>
      <c r="BB2" cm="1">
        <f t="array" ref="BB2">INDEX(BA1:BA$101,ROWS($A3))</f>
        <v>4.5356651955948825E-2</v>
      </c>
      <c r="BC2" cm="1">
        <f t="array" ref="BC2">INDEX(BB1:BB$101,ROWS($A3))</f>
        <v>2.572326503835937E-2</v>
      </c>
      <c r="BD2" cm="1">
        <f t="array" ref="BD2">INDEX(BC1:BC$101,ROWS($A3))</f>
        <v>-4.52418626056501E-3</v>
      </c>
      <c r="BE2" cm="1">
        <f t="array" ref="BE2">INDEX(BD1:BD$101,ROWS($A3))</f>
        <v>5.695446189506833E-2</v>
      </c>
      <c r="BF2" cm="1">
        <f t="array" ref="BF2">INDEX(BE1:BE$101,ROWS($A3))</f>
        <v>2.4418181143092907E-4</v>
      </c>
      <c r="BG2" cm="1">
        <f t="array" ref="BG2">INDEX(BF1:BF$101,ROWS($A3))</f>
        <v>-7.9011018034384223E-3</v>
      </c>
      <c r="BH2" cm="1">
        <f t="array" ref="BH2">INDEX(BG1:BG$101,ROWS($A3))</f>
        <v>-6.1517600725887717E-2</v>
      </c>
      <c r="BI2" cm="1">
        <f t="array" ref="BI2">INDEX(BH1:BH$101,ROWS($A3))</f>
        <v>-2.4597005930040487E-2</v>
      </c>
      <c r="BJ2" cm="1">
        <f t="array" ref="BJ2">INDEX(BI1:BI$101,ROWS($A3))</f>
        <v>-2.9913035966842957E-2</v>
      </c>
      <c r="BK2" cm="1">
        <f t="array" ref="BK2">INDEX(BJ1:BJ$101,ROWS($A3))</f>
        <v>-3.4355579644787179E-3</v>
      </c>
      <c r="BL2" cm="1">
        <f t="array" ref="BL2">INDEX(BK1:BK$101,ROWS($A3))</f>
        <v>-1.052338420005056E-2</v>
      </c>
      <c r="BM2" cm="1">
        <f t="array" ref="BM2">INDEX(BL1:BL$101,ROWS($A3))</f>
        <v>5.6418526686066756E-2</v>
      </c>
      <c r="BN2" cm="1">
        <f t="array" ref="BN2">INDEX(BM1:BM$101,ROWS($A3))</f>
        <v>-6.117608288508168E-3</v>
      </c>
      <c r="BO2" cm="1">
        <f t="array" ref="BO2">INDEX(BN1:BN$101,ROWS($A3))</f>
        <v>-9.6352721316774401E-2</v>
      </c>
      <c r="BP2" cm="1">
        <f t="array" ref="BP2">INDEX(BO1:BO$101,ROWS($A3))</f>
        <v>-9.5791748059318602E-2</v>
      </c>
      <c r="BQ2" cm="1">
        <f t="array" ref="BQ2">INDEX(BP1:BP$101,ROWS($A3))</f>
        <v>-7.9382443856476692E-2</v>
      </c>
      <c r="BR2" cm="1">
        <f t="array" ref="BR2">INDEX(BQ1:BQ$101,ROWS($A3))</f>
        <v>7.2025657485670386E-2</v>
      </c>
      <c r="BS2" cm="1">
        <f t="array" ref="BS2">INDEX(BR1:BR$101,ROWS($A3))</f>
        <v>6.2230718236564189E-2</v>
      </c>
      <c r="BT2" cm="1">
        <f t="array" ref="BT2">INDEX(BS1:BS$101,ROWS($A3))</f>
        <v>5.1009490677601008E-2</v>
      </c>
      <c r="BU2" cm="1">
        <f t="array" ref="BU2">INDEX(BT1:BT$101,ROWS($A3))</f>
        <v>1.3729332929021208E-2</v>
      </c>
      <c r="BV2" cm="1">
        <f t="array" ref="BV2">INDEX(BU1:BU$101,ROWS($A3))</f>
        <v>2.2155790129058831E-2</v>
      </c>
      <c r="BW2" cm="1">
        <f t="array" ref="BW2">INDEX(BV1:BV$101,ROWS($A3))</f>
        <v>-3.0367441430410622E-2</v>
      </c>
      <c r="BX2" cm="1">
        <f t="array" ref="BX2">INDEX(BW1:BW$101,ROWS($A3))</f>
        <v>-8.1871675226921556E-3</v>
      </c>
      <c r="BY2" cm="1">
        <f t="array" ref="BY2">INDEX(BX1:BX$101,ROWS($A3))</f>
        <v>-3.5502314476504467E-3</v>
      </c>
      <c r="BZ2" cm="1">
        <f t="array" ref="BZ2">INDEX(BY1:BY$101,ROWS($A3))</f>
        <v>-3.9898965001476813E-2</v>
      </c>
      <c r="CA2" cm="1">
        <f t="array" ref="CA2">INDEX(BZ1:BZ$101,ROWS($A3))</f>
        <v>-5.797574545305078E-2</v>
      </c>
      <c r="CB2" cm="1">
        <f t="array" ref="CB2">INDEX(CA1:CA$101,ROWS($A3))</f>
        <v>-9.4031673125597529E-2</v>
      </c>
      <c r="CC2" cm="1">
        <f t="array" ref="CC2">INDEX(CB1:CB$101,ROWS($A3))</f>
        <v>-0.11052220165884011</v>
      </c>
      <c r="CD2" cm="1">
        <f t="array" ref="CD2">INDEX(CC1:CC$101,ROWS($A3))</f>
        <v>-7.548013161823508E-2</v>
      </c>
      <c r="CE2" cm="1">
        <f t="array" ref="CE2">INDEX(CD1:CD$101,ROWS($A3))</f>
        <v>-3.1411323438820761E-3</v>
      </c>
      <c r="CF2" cm="1">
        <f t="array" ref="CF2">INDEX(CE1:CE$101,ROWS($A3))</f>
        <v>3.2326911044185787E-2</v>
      </c>
      <c r="CG2" cm="1">
        <f t="array" ref="CG2">INDEX(CF1:CF$101,ROWS($A3))</f>
        <v>8.7822449813521136E-2</v>
      </c>
      <c r="CH2" cm="1">
        <f t="array" ref="CH2">INDEX(CG1:CG$101,ROWS($A3))</f>
        <v>3.4657952725254376E-2</v>
      </c>
      <c r="CI2" cm="1">
        <f t="array" ref="CI2">INDEX(CH1:CH$101,ROWS($A3))</f>
        <v>1.8177231549152913E-2</v>
      </c>
      <c r="CJ2" cm="1">
        <f t="array" ref="CJ2">INDEX(CI1:CI$101,ROWS($A3))</f>
        <v>-8.4314767643259743E-3</v>
      </c>
      <c r="CK2" cm="1">
        <f t="array" ref="CK2">INDEX(CJ1:CJ$101,ROWS($A3))</f>
        <v>-5.2754217783992252E-2</v>
      </c>
      <c r="CL2" cm="1">
        <f t="array" ref="CL2">INDEX(CK1:CK$101,ROWS($A3))</f>
        <v>-5.5317778936366649E-2</v>
      </c>
      <c r="CM2" cm="1">
        <f t="array" ref="CM2">INDEX(CL1:CL$101,ROWS($A3))</f>
        <v>-5.797943456175976E-2</v>
      </c>
      <c r="CN2" cm="1">
        <f t="array" ref="CN2">INDEX(CM1:CM$101,ROWS($A3))</f>
        <v>2.1527036993652174E-2</v>
      </c>
      <c r="CO2" cm="1">
        <f t="array" ref="CO2">INDEX(CN1:CN$101,ROWS($A3))</f>
        <v>-8.8964209385379838E-3</v>
      </c>
      <c r="CP2" cm="1">
        <f t="array" ref="CP2">INDEX(CO1:CO$101,ROWS($A3))</f>
        <v>-1.1841810215753364E-2</v>
      </c>
      <c r="CQ2" cm="1">
        <f t="array" ref="CQ2">INDEX(CP1:CP$101,ROWS($A3))</f>
        <v>-9.4306447696605344E-2</v>
      </c>
      <c r="CR2" cm="1">
        <f t="array" ref="CR2">INDEX(CQ1:CQ$101,ROWS($A3))</f>
        <v>-7.2155510153783547E-2</v>
      </c>
      <c r="CS2" cm="1">
        <f t="array" ref="CS2">INDEX(CR1:CR$101,ROWS($A3))</f>
        <v>-3.4333567685272466E-2</v>
      </c>
      <c r="CT2" cm="1">
        <f t="array" ref="CT2">INDEX(CS1:CS$101,ROWS($A3))</f>
        <v>1.2954229781206805E-2</v>
      </c>
      <c r="CU2" cm="1">
        <f t="array" ref="CU2">INDEX(CT1:CT$101,ROWS($A3))</f>
        <v>-3.4489755842785033E-2</v>
      </c>
      <c r="CV2" cm="1">
        <f t="array" ref="CV2">INDEX(CU1:CU$101,ROWS($A3))</f>
        <v>-3.8123935127915023E-2</v>
      </c>
      <c r="CW2" cm="1">
        <f t="array" ref="CW2">INDEX(CV1:CV$101,ROWS($A3))</f>
        <v>-3.8800683733912295E-2</v>
      </c>
      <c r="CX2" cm="1">
        <f t="array" ref="CX2">INDEX(CW1:CW$101,ROWS($A3))</f>
        <v>-5.2539098038475042E-2</v>
      </c>
      <c r="CY2" cm="1">
        <f t="array" ref="CY2">INDEX(CX1:CX$101,ROWS($A3))</f>
        <v>-4.4615482107998219E-2</v>
      </c>
      <c r="CZ2" cm="1">
        <f t="array" ref="CZ2">INDEX(CY1:CY$101,ROWS($A3))</f>
        <v>-1.9179896493271544E-2</v>
      </c>
      <c r="DA2" cm="1">
        <f t="array" ref="DA2">INDEX(CZ1:CZ$101,ROWS($A3))</f>
        <v>4.9032635892696595E-2</v>
      </c>
      <c r="DB2" cm="1">
        <f t="array" ref="DB2">INDEX(DA1:DA$101,ROWS($A3))</f>
        <v>5.6392198292057501E-2</v>
      </c>
      <c r="DC2" cm="1">
        <f t="array" ref="DC2">INDEX(DB1:DB$101,ROWS($A3))</f>
        <v>2.0385512987377806E-2</v>
      </c>
      <c r="DD2" cm="1">
        <f t="array" ref="DD2">INDEX(DC1:DC$101,ROWS($A3))</f>
        <v>-2.8505505714335425E-2</v>
      </c>
      <c r="DE2" cm="1">
        <f t="array" ref="DE2">INDEX(DD1:DD$101,ROWS($A3))</f>
        <v>-4.1502051045541312E-2</v>
      </c>
      <c r="DF2" cm="1">
        <f t="array" ref="DF2">INDEX(DE1:DE$101,ROWS($A3))</f>
        <v>-6.2779628302171986E-3</v>
      </c>
      <c r="DG2" cm="1">
        <f t="array" ref="DG2">INDEX(DF1:DF$101,ROWS($A3))</f>
        <v>-1.9968419787502939E-2</v>
      </c>
    </row>
    <row r="3" spans="1:111" x14ac:dyDescent="0.25">
      <c r="A3" s="17">
        <v>2</v>
      </c>
      <c r="B3">
        <v>-2.2377500192611421</v>
      </c>
      <c r="C3" s="16">
        <f>B3-AVERAGE($B$2:$B$327)</f>
        <v>-2.2287149126607018</v>
      </c>
      <c r="D3" s="19">
        <f>SUMPRODUCT($C$2:INDEX($C$2:$C$327,ROWS(C4:C$327)),$C4:C$327)/DEVSQ($C$2:$C$327)</f>
        <v>0.19076008747508422</v>
      </c>
      <c r="E3">
        <f>SQRT((1/COUNT($B$2:$B$327))*(1+(2*SUMSQ($D$2))))</f>
        <v>6.5994892239985961E-2</v>
      </c>
      <c r="F3">
        <f>-SQRT((1/COUNT($B$2:$B$327))*(1+(2*SUMSQ($D$2))))</f>
        <v>-6.5994892239985961E-2</v>
      </c>
      <c r="H3" cm="1">
        <f t="array" aca="1" ref="H3" ca="1">INDEX(MMULT(MINVERSE(OFFSET($K$1,0,0,A3,A3)),OFFSET($K$1,1,0,A3,1)),A3)</f>
        <v>-2.424814231400646E-2</v>
      </c>
      <c r="I3">
        <f t="shared" si="1"/>
        <v>5.5384877562171128E-2</v>
      </c>
      <c r="J3">
        <f t="shared" si="2"/>
        <v>-5.5384877562171128E-2</v>
      </c>
      <c r="K3" s="18">
        <f t="shared" si="3"/>
        <v>0.19076008747508422</v>
      </c>
      <c r="L3" cm="1">
        <f t="array" ref="L3">INDEX(K2:K$101,ROWS($A4))</f>
        <v>0.45816820676262499</v>
      </c>
      <c r="M3" cm="1">
        <f t="array" ref="M3">INDEX(L2:L$101,ROWS($A4))</f>
        <v>1</v>
      </c>
      <c r="N3" cm="1">
        <f t="array" ref="N3">INDEX(M2:M$101,ROWS($A4))</f>
        <v>0.45816820676262499</v>
      </c>
      <c r="O3" cm="1">
        <f t="array" ref="O3">INDEX(N2:N$101,ROWS($A4))</f>
        <v>0.19076008747508422</v>
      </c>
      <c r="P3" cm="1">
        <f t="array" ref="P3">INDEX(O2:O$101,ROWS($A4))</f>
        <v>-3.9786713136974849E-2</v>
      </c>
      <c r="Q3" cm="1">
        <f t="array" ref="Q3">INDEX(P2:P$101,ROWS($A4))</f>
        <v>-5.8455048259506058E-2</v>
      </c>
      <c r="R3" cm="1">
        <f t="array" ref="R3">INDEX(Q2:Q$101,ROWS($A4))</f>
        <v>-5.4638879822004695E-2</v>
      </c>
      <c r="S3" cm="1">
        <f t="array" ref="S3">INDEX(R2:R$101,ROWS($A4))</f>
        <v>1.5683425673848382E-3</v>
      </c>
      <c r="T3" cm="1">
        <f t="array" ref="T3">INDEX(S2:S$101,ROWS($A4))</f>
        <v>6.0709088443285947E-3</v>
      </c>
      <c r="U3" cm="1">
        <f t="array" ref="U3">INDEX(T2:T$101,ROWS($A4))</f>
        <v>2.6936806066919458E-3</v>
      </c>
      <c r="V3" cm="1">
        <f t="array" ref="V3">INDEX(U2:U$101,ROWS($A4))</f>
        <v>-6.2429136560775492E-3</v>
      </c>
      <c r="W3" cm="1">
        <f t="array" ref="W3">INDEX(V2:V$101,ROWS($A4))</f>
        <v>-5.2382672610496436E-2</v>
      </c>
      <c r="X3" cm="1">
        <f t="array" ref="X3">INDEX(W2:W$101,ROWS($A4))</f>
        <v>-1.4926223783087878E-2</v>
      </c>
      <c r="Y3" cm="1">
        <f t="array" ref="Y3">INDEX(X2:X$101,ROWS($A4))</f>
        <v>1.9671785536275461E-3</v>
      </c>
      <c r="Z3" cm="1">
        <f t="array" ref="Z3">INDEX(Y2:Y$101,ROWS($A4))</f>
        <v>5.6837875880982429E-2</v>
      </c>
      <c r="AA3" cm="1">
        <f t="array" ref="AA3">INDEX(Z2:Z$101,ROWS($A4))</f>
        <v>-3.456326362918621E-3</v>
      </c>
      <c r="AB3" cm="1">
        <f t="array" ref="AB3">INDEX(AA2:AA$101,ROWS($A4))</f>
        <v>2.8721448308013767E-2</v>
      </c>
      <c r="AC3" cm="1">
        <f t="array" ref="AC3">INDEX(AB2:AB$101,ROWS($A4))</f>
        <v>-2.9137812001062583E-2</v>
      </c>
      <c r="AD3" cm="1">
        <f t="array" ref="AD3">INDEX(AC2:AC$101,ROWS($A4))</f>
        <v>6.3852420251502675E-3</v>
      </c>
      <c r="AE3" cm="1">
        <f t="array" ref="AE3">INDEX(AD2:AD$101,ROWS($A4))</f>
        <v>7.621720958584112E-2</v>
      </c>
      <c r="AF3" cm="1">
        <f t="array" ref="AF3">INDEX(AE2:AE$101,ROWS($A4))</f>
        <v>8.4160700746083769E-2</v>
      </c>
      <c r="AG3" cm="1">
        <f t="array" ref="AG3">INDEX(AF2:AF$101,ROWS($A4))</f>
        <v>9.1859430410886747E-2</v>
      </c>
      <c r="AH3" cm="1">
        <f t="array" ref="AH3">INDEX(AG2:AG$101,ROWS($A4))</f>
        <v>4.1933472856106685E-2</v>
      </c>
      <c r="AI3" cm="1">
        <f t="array" ref="AI3">INDEX(AH2:AH$101,ROWS($A4))</f>
        <v>3.9071305306950813E-2</v>
      </c>
      <c r="AJ3" cm="1">
        <f t="array" ref="AJ3">INDEX(AI2:AI$101,ROWS($A4))</f>
        <v>-4.3918438765605264E-2</v>
      </c>
      <c r="AK3" cm="1">
        <f t="array" ref="AK3">INDEX(AJ2:AJ$101,ROWS($A4))</f>
        <v>-7.3703419990607505E-2</v>
      </c>
      <c r="AL3" cm="1">
        <f t="array" ref="AL3">INDEX(AK2:AK$101,ROWS($A4))</f>
        <v>-8.07663118808679E-2</v>
      </c>
      <c r="AM3" cm="1">
        <f t="array" ref="AM3">INDEX(AL2:AL$101,ROWS($A4))</f>
        <v>1.4667612138507162E-2</v>
      </c>
      <c r="AN3" cm="1">
        <f t="array" ref="AN3">INDEX(AM2:AM$101,ROWS($A4))</f>
        <v>7.0392205077482436E-2</v>
      </c>
      <c r="AO3" cm="1">
        <f t="array" ref="AO3">INDEX(AN2:AN$101,ROWS($A4))</f>
        <v>2.9474214617809136E-2</v>
      </c>
      <c r="AP3" cm="1">
        <f t="array" ref="AP3">INDEX(AO2:AO$101,ROWS($A4))</f>
        <v>-0.12177560279280279</v>
      </c>
      <c r="AQ3" cm="1">
        <f t="array" ref="AQ3">INDEX(AP2:AP$101,ROWS($A4))</f>
        <v>-0.12372641346062392</v>
      </c>
      <c r="AR3" cm="1">
        <f t="array" ref="AR3">INDEX(AQ2:AQ$101,ROWS($A4))</f>
        <v>-4.4645286767713031E-2</v>
      </c>
      <c r="AS3" cm="1">
        <f t="array" ref="AS3">INDEX(AR2:AR$101,ROWS($A4))</f>
        <v>2.2472413339714708E-2</v>
      </c>
      <c r="AT3" cm="1">
        <f t="array" ref="AT3">INDEX(AS2:AS$101,ROWS($A4))</f>
        <v>2.4042253334814117E-2</v>
      </c>
      <c r="AU3" cm="1">
        <f t="array" ref="AU3">INDEX(AT2:AT$101,ROWS($A4))</f>
        <v>-1.6117846468699182E-2</v>
      </c>
      <c r="AV3" cm="1">
        <f t="array" ref="AV3">INDEX(AU2:AU$101,ROWS($A4))</f>
        <v>-1.3146260150111435E-2</v>
      </c>
      <c r="AW3" cm="1">
        <f t="array" ref="AW3">INDEX(AV2:AV$101,ROWS($A4))</f>
        <v>-4.2611769578632983E-2</v>
      </c>
      <c r="AX3" cm="1">
        <f t="array" ref="AX3">INDEX(AW2:AW$101,ROWS($A4))</f>
        <v>-8.2088083297975605E-3</v>
      </c>
      <c r="AY3" cm="1">
        <f t="array" ref="AY3">INDEX(AX2:AX$101,ROWS($A4))</f>
        <v>7.0343913977613914E-2</v>
      </c>
      <c r="AZ3" cm="1">
        <f t="array" ref="AZ3">INDEX(AY2:AY$101,ROWS($A4))</f>
        <v>8.1095536068336749E-2</v>
      </c>
      <c r="BA3" cm="1">
        <f t="array" ref="BA3">INDEX(AZ2:AZ$101,ROWS($A4))</f>
        <v>0.10653002802592371</v>
      </c>
      <c r="BB3" cm="1">
        <f t="array" ref="BB3">INDEX(BA2:BA$101,ROWS($A4))</f>
        <v>6.9172172021400427E-2</v>
      </c>
      <c r="BC3" cm="1">
        <f t="array" ref="BC3">INDEX(BB2:BB$101,ROWS($A4))</f>
        <v>4.5356651955948825E-2</v>
      </c>
      <c r="BD3" cm="1">
        <f t="array" ref="BD3">INDEX(BC2:BC$101,ROWS($A4))</f>
        <v>2.572326503835937E-2</v>
      </c>
      <c r="BE3" cm="1">
        <f t="array" ref="BE3">INDEX(BD2:BD$101,ROWS($A4))</f>
        <v>-4.52418626056501E-3</v>
      </c>
      <c r="BF3" cm="1">
        <f t="array" ref="BF3">INDEX(BE2:BE$101,ROWS($A4))</f>
        <v>5.695446189506833E-2</v>
      </c>
      <c r="BG3" cm="1">
        <f t="array" ref="BG3">INDEX(BF2:BF$101,ROWS($A4))</f>
        <v>2.4418181143092907E-4</v>
      </c>
      <c r="BH3" cm="1">
        <f t="array" ref="BH3">INDEX(BG2:BG$101,ROWS($A4))</f>
        <v>-7.9011018034384223E-3</v>
      </c>
      <c r="BI3" cm="1">
        <f t="array" ref="BI3">INDEX(BH2:BH$101,ROWS($A4))</f>
        <v>-6.1517600725887717E-2</v>
      </c>
      <c r="BJ3" cm="1">
        <f t="array" ref="BJ3">INDEX(BI2:BI$101,ROWS($A4))</f>
        <v>-2.4597005930040487E-2</v>
      </c>
      <c r="BK3" cm="1">
        <f t="array" ref="BK3">INDEX(BJ2:BJ$101,ROWS($A4))</f>
        <v>-2.9913035966842957E-2</v>
      </c>
      <c r="BL3" cm="1">
        <f t="array" ref="BL3">INDEX(BK2:BK$101,ROWS($A4))</f>
        <v>-3.4355579644787179E-3</v>
      </c>
      <c r="BM3" cm="1">
        <f t="array" ref="BM3">INDEX(BL2:BL$101,ROWS($A4))</f>
        <v>-1.052338420005056E-2</v>
      </c>
      <c r="BN3" cm="1">
        <f t="array" ref="BN3">INDEX(BM2:BM$101,ROWS($A4))</f>
        <v>5.6418526686066756E-2</v>
      </c>
      <c r="BO3" cm="1">
        <f t="array" ref="BO3">INDEX(BN2:BN$101,ROWS($A4))</f>
        <v>-6.117608288508168E-3</v>
      </c>
      <c r="BP3" cm="1">
        <f t="array" ref="BP3">INDEX(BO2:BO$101,ROWS($A4))</f>
        <v>-9.6352721316774401E-2</v>
      </c>
      <c r="BQ3" cm="1">
        <f t="array" ref="BQ3">INDEX(BP2:BP$101,ROWS($A4))</f>
        <v>-9.5791748059318602E-2</v>
      </c>
      <c r="BR3" cm="1">
        <f t="array" ref="BR3">INDEX(BQ2:BQ$101,ROWS($A4))</f>
        <v>-7.9382443856476692E-2</v>
      </c>
      <c r="BS3" cm="1">
        <f t="array" ref="BS3">INDEX(BR2:BR$101,ROWS($A4))</f>
        <v>7.2025657485670386E-2</v>
      </c>
      <c r="BT3" cm="1">
        <f t="array" ref="BT3">INDEX(BS2:BS$101,ROWS($A4))</f>
        <v>6.2230718236564189E-2</v>
      </c>
      <c r="BU3" cm="1">
        <f t="array" ref="BU3">INDEX(BT2:BT$101,ROWS($A4))</f>
        <v>5.1009490677601008E-2</v>
      </c>
      <c r="BV3" cm="1">
        <f t="array" ref="BV3">INDEX(BU2:BU$101,ROWS($A4))</f>
        <v>1.3729332929021208E-2</v>
      </c>
      <c r="BW3" cm="1">
        <f t="array" ref="BW3">INDEX(BV2:BV$101,ROWS($A4))</f>
        <v>2.2155790129058831E-2</v>
      </c>
      <c r="BX3" cm="1">
        <f t="array" ref="BX3">INDEX(BW2:BW$101,ROWS($A4))</f>
        <v>-3.0367441430410622E-2</v>
      </c>
      <c r="BY3" cm="1">
        <f t="array" ref="BY3">INDEX(BX2:BX$101,ROWS($A4))</f>
        <v>-8.1871675226921556E-3</v>
      </c>
      <c r="BZ3" cm="1">
        <f t="array" ref="BZ3">INDEX(BY2:BY$101,ROWS($A4))</f>
        <v>-3.5502314476504467E-3</v>
      </c>
      <c r="CA3" cm="1">
        <f t="array" ref="CA3">INDEX(BZ2:BZ$101,ROWS($A4))</f>
        <v>-3.9898965001476813E-2</v>
      </c>
      <c r="CB3" cm="1">
        <f t="array" ref="CB3">INDEX(CA2:CA$101,ROWS($A4))</f>
        <v>-5.797574545305078E-2</v>
      </c>
      <c r="CC3" cm="1">
        <f t="array" ref="CC3">INDEX(CB2:CB$101,ROWS($A4))</f>
        <v>-9.4031673125597529E-2</v>
      </c>
      <c r="CD3" cm="1">
        <f t="array" ref="CD3">INDEX(CC2:CC$101,ROWS($A4))</f>
        <v>-0.11052220165884011</v>
      </c>
      <c r="CE3" cm="1">
        <f t="array" ref="CE3">INDEX(CD2:CD$101,ROWS($A4))</f>
        <v>-7.548013161823508E-2</v>
      </c>
      <c r="CF3" cm="1">
        <f t="array" ref="CF3">INDEX(CE2:CE$101,ROWS($A4))</f>
        <v>-3.1411323438820761E-3</v>
      </c>
      <c r="CG3" cm="1">
        <f t="array" ref="CG3">INDEX(CF2:CF$101,ROWS($A4))</f>
        <v>3.2326911044185787E-2</v>
      </c>
      <c r="CH3" cm="1">
        <f t="array" ref="CH3">INDEX(CG2:CG$101,ROWS($A4))</f>
        <v>8.7822449813521136E-2</v>
      </c>
      <c r="CI3" cm="1">
        <f t="array" ref="CI3">INDEX(CH2:CH$101,ROWS($A4))</f>
        <v>3.4657952725254376E-2</v>
      </c>
      <c r="CJ3" cm="1">
        <f t="array" ref="CJ3">INDEX(CI2:CI$101,ROWS($A4))</f>
        <v>1.8177231549152913E-2</v>
      </c>
      <c r="CK3" cm="1">
        <f t="array" ref="CK3">INDEX(CJ2:CJ$101,ROWS($A4))</f>
        <v>-8.4314767643259743E-3</v>
      </c>
      <c r="CL3" cm="1">
        <f t="array" ref="CL3">INDEX(CK2:CK$101,ROWS($A4))</f>
        <v>-5.2754217783992252E-2</v>
      </c>
      <c r="CM3" cm="1">
        <f t="array" ref="CM3">INDEX(CL2:CL$101,ROWS($A4))</f>
        <v>-5.5317778936366649E-2</v>
      </c>
      <c r="CN3" cm="1">
        <f t="array" ref="CN3">INDEX(CM2:CM$101,ROWS($A4))</f>
        <v>-5.797943456175976E-2</v>
      </c>
      <c r="CO3" cm="1">
        <f t="array" ref="CO3">INDEX(CN2:CN$101,ROWS($A4))</f>
        <v>2.1527036993652174E-2</v>
      </c>
      <c r="CP3" cm="1">
        <f t="array" ref="CP3">INDEX(CO2:CO$101,ROWS($A4))</f>
        <v>-8.8964209385379838E-3</v>
      </c>
      <c r="CQ3" cm="1">
        <f t="array" ref="CQ3">INDEX(CP2:CP$101,ROWS($A4))</f>
        <v>-1.1841810215753364E-2</v>
      </c>
      <c r="CR3" cm="1">
        <f t="array" ref="CR3">INDEX(CQ2:CQ$101,ROWS($A4))</f>
        <v>-9.4306447696605344E-2</v>
      </c>
      <c r="CS3" cm="1">
        <f t="array" ref="CS3">INDEX(CR2:CR$101,ROWS($A4))</f>
        <v>-7.2155510153783547E-2</v>
      </c>
      <c r="CT3" cm="1">
        <f t="array" ref="CT3">INDEX(CS2:CS$101,ROWS($A4))</f>
        <v>-3.4333567685272466E-2</v>
      </c>
      <c r="CU3" cm="1">
        <f t="array" ref="CU3">INDEX(CT2:CT$101,ROWS($A4))</f>
        <v>1.2954229781206805E-2</v>
      </c>
      <c r="CV3" cm="1">
        <f t="array" ref="CV3">INDEX(CU2:CU$101,ROWS($A4))</f>
        <v>-3.4489755842785033E-2</v>
      </c>
      <c r="CW3" cm="1">
        <f t="array" ref="CW3">INDEX(CV2:CV$101,ROWS($A4))</f>
        <v>-3.8123935127915023E-2</v>
      </c>
      <c r="CX3" cm="1">
        <f t="array" ref="CX3">INDEX(CW2:CW$101,ROWS($A4))</f>
        <v>-3.8800683733912295E-2</v>
      </c>
      <c r="CY3" cm="1">
        <f t="array" ref="CY3">INDEX(CX2:CX$101,ROWS($A4))</f>
        <v>-5.2539098038475042E-2</v>
      </c>
      <c r="CZ3" cm="1">
        <f t="array" ref="CZ3">INDEX(CY2:CY$101,ROWS($A4))</f>
        <v>-4.4615482107998219E-2</v>
      </c>
      <c r="DA3" cm="1">
        <f t="array" ref="DA3">INDEX(CZ2:CZ$101,ROWS($A4))</f>
        <v>-1.9179896493271544E-2</v>
      </c>
      <c r="DB3" cm="1">
        <f t="array" ref="DB3">INDEX(DA2:DA$101,ROWS($A4))</f>
        <v>4.9032635892696595E-2</v>
      </c>
      <c r="DC3" cm="1">
        <f t="array" ref="DC3">INDEX(DB2:DB$101,ROWS($A4))</f>
        <v>5.6392198292057501E-2</v>
      </c>
      <c r="DD3" cm="1">
        <f t="array" ref="DD3">INDEX(DC2:DC$101,ROWS($A4))</f>
        <v>2.0385512987377806E-2</v>
      </c>
      <c r="DE3" cm="1">
        <f t="array" ref="DE3">INDEX(DD2:DD$101,ROWS($A4))</f>
        <v>-2.8505505714335425E-2</v>
      </c>
      <c r="DF3" cm="1">
        <f t="array" ref="DF3">INDEX(DE2:DE$101,ROWS($A4))</f>
        <v>-4.1502051045541312E-2</v>
      </c>
      <c r="DG3" cm="1">
        <f t="array" ref="DG3">INDEX(DF2:DF$101,ROWS($A4))</f>
        <v>-6.2779628302171986E-3</v>
      </c>
    </row>
    <row r="4" spans="1:111" x14ac:dyDescent="0.25">
      <c r="A4" s="17">
        <v>3</v>
      </c>
      <c r="B4">
        <v>-0.93332097440227813</v>
      </c>
      <c r="C4" s="16">
        <f t="shared" si="0"/>
        <v>-0.92428586780183752</v>
      </c>
      <c r="D4" s="19">
        <f>SUMPRODUCT($C$2:INDEX($C$2:$C$327,ROWS(C5:C$327)),$C5:C$327)/DEVSQ($C$2:$C$327)</f>
        <v>-3.9786713136974849E-2</v>
      </c>
      <c r="E4">
        <f>SQRT((1/COUNT($B$2:$B$327))*(1+(2*SUMSQ($D$2:D3))))</f>
        <v>6.7665158847446671E-2</v>
      </c>
      <c r="F4">
        <f>-SQRT((1/COUNT($B$2:$B$327))*(1+(2*SUMSQ($D$2:D3))))</f>
        <v>-6.7665158847446671E-2</v>
      </c>
      <c r="H4" cm="1">
        <f t="array" aca="1" ref="H4" ca="1">INDEX(MMULT(MINVERSE(OFFSET($K$1,0,0,A4,A4)),OFFSET($K$1,1,0,A4,1)),A4)</f>
        <v>-0.14968830842412262</v>
      </c>
      <c r="I4">
        <f t="shared" si="1"/>
        <v>5.5384877562171128E-2</v>
      </c>
      <c r="J4">
        <f t="shared" si="2"/>
        <v>-5.5384877562171128E-2</v>
      </c>
      <c r="K4" s="18">
        <f t="shared" si="3"/>
        <v>-3.9786713136974849E-2</v>
      </c>
      <c r="L4" cm="1">
        <f t="array" ref="L4">INDEX(K3:K$101,ROWS($A5))</f>
        <v>0.19076008747508422</v>
      </c>
      <c r="M4" cm="1">
        <f t="array" ref="M4">INDEX(L3:L$101,ROWS($A5))</f>
        <v>0.45816820676262499</v>
      </c>
      <c r="N4" cm="1">
        <f t="array" ref="N4">INDEX(M3:M$101,ROWS($A5))</f>
        <v>1</v>
      </c>
      <c r="O4" cm="1">
        <f t="array" ref="O4">INDEX(N3:N$101,ROWS($A5))</f>
        <v>0.45816820676262499</v>
      </c>
      <c r="P4" cm="1">
        <f t="array" ref="P4">INDEX(O3:O$101,ROWS($A5))</f>
        <v>0.19076008747508422</v>
      </c>
      <c r="Q4" cm="1">
        <f t="array" ref="Q4">INDEX(P3:P$101,ROWS($A5))</f>
        <v>-3.9786713136974849E-2</v>
      </c>
      <c r="R4" cm="1">
        <f t="array" ref="R4">INDEX(Q3:Q$101,ROWS($A5))</f>
        <v>-5.8455048259506058E-2</v>
      </c>
      <c r="S4" cm="1">
        <f t="array" ref="S4">INDEX(R3:R$101,ROWS($A5))</f>
        <v>-5.4638879822004695E-2</v>
      </c>
      <c r="T4" cm="1">
        <f t="array" ref="T4">INDEX(S3:S$101,ROWS($A5))</f>
        <v>1.5683425673848382E-3</v>
      </c>
      <c r="U4" cm="1">
        <f t="array" ref="U4">INDEX(T3:T$101,ROWS($A5))</f>
        <v>6.0709088443285947E-3</v>
      </c>
      <c r="V4" cm="1">
        <f t="array" ref="V4">INDEX(U3:U$101,ROWS($A5))</f>
        <v>2.6936806066919458E-3</v>
      </c>
      <c r="W4" cm="1">
        <f t="array" ref="W4">INDEX(V3:V$101,ROWS($A5))</f>
        <v>-6.2429136560775492E-3</v>
      </c>
      <c r="X4" cm="1">
        <f t="array" ref="X4">INDEX(W3:W$101,ROWS($A5))</f>
        <v>-5.2382672610496436E-2</v>
      </c>
      <c r="Y4" cm="1">
        <f t="array" ref="Y4">INDEX(X3:X$101,ROWS($A5))</f>
        <v>-1.4926223783087878E-2</v>
      </c>
      <c r="Z4" cm="1">
        <f t="array" ref="Z4">INDEX(Y3:Y$101,ROWS($A5))</f>
        <v>1.9671785536275461E-3</v>
      </c>
      <c r="AA4" cm="1">
        <f t="array" ref="AA4">INDEX(Z3:Z$101,ROWS($A5))</f>
        <v>5.6837875880982429E-2</v>
      </c>
      <c r="AB4" cm="1">
        <f t="array" ref="AB4">INDEX(AA3:AA$101,ROWS($A5))</f>
        <v>-3.456326362918621E-3</v>
      </c>
      <c r="AC4" cm="1">
        <f t="array" ref="AC4">INDEX(AB3:AB$101,ROWS($A5))</f>
        <v>2.8721448308013767E-2</v>
      </c>
      <c r="AD4" cm="1">
        <f t="array" ref="AD4">INDEX(AC3:AC$101,ROWS($A5))</f>
        <v>-2.9137812001062583E-2</v>
      </c>
      <c r="AE4" cm="1">
        <f t="array" ref="AE4">INDEX(AD3:AD$101,ROWS($A5))</f>
        <v>6.3852420251502675E-3</v>
      </c>
      <c r="AF4" cm="1">
        <f t="array" ref="AF4">INDEX(AE3:AE$101,ROWS($A5))</f>
        <v>7.621720958584112E-2</v>
      </c>
      <c r="AG4" cm="1">
        <f t="array" ref="AG4">INDEX(AF3:AF$101,ROWS($A5))</f>
        <v>8.4160700746083769E-2</v>
      </c>
      <c r="AH4" cm="1">
        <f t="array" ref="AH4">INDEX(AG3:AG$101,ROWS($A5))</f>
        <v>9.1859430410886747E-2</v>
      </c>
      <c r="AI4" cm="1">
        <f t="array" ref="AI4">INDEX(AH3:AH$101,ROWS($A5))</f>
        <v>4.1933472856106685E-2</v>
      </c>
      <c r="AJ4" cm="1">
        <f t="array" ref="AJ4">INDEX(AI3:AI$101,ROWS($A5))</f>
        <v>3.9071305306950813E-2</v>
      </c>
      <c r="AK4" cm="1">
        <f t="array" ref="AK4">INDEX(AJ3:AJ$101,ROWS($A5))</f>
        <v>-4.3918438765605264E-2</v>
      </c>
      <c r="AL4" cm="1">
        <f t="array" ref="AL4">INDEX(AK3:AK$101,ROWS($A5))</f>
        <v>-7.3703419990607505E-2</v>
      </c>
      <c r="AM4" cm="1">
        <f t="array" ref="AM4">INDEX(AL3:AL$101,ROWS($A5))</f>
        <v>-8.07663118808679E-2</v>
      </c>
      <c r="AN4" cm="1">
        <f t="array" ref="AN4">INDEX(AM3:AM$101,ROWS($A5))</f>
        <v>1.4667612138507162E-2</v>
      </c>
      <c r="AO4" cm="1">
        <f t="array" ref="AO4">INDEX(AN3:AN$101,ROWS($A5))</f>
        <v>7.0392205077482436E-2</v>
      </c>
      <c r="AP4" cm="1">
        <f t="array" ref="AP4">INDEX(AO3:AO$101,ROWS($A5))</f>
        <v>2.9474214617809136E-2</v>
      </c>
      <c r="AQ4" cm="1">
        <f t="array" ref="AQ4">INDEX(AP3:AP$101,ROWS($A5))</f>
        <v>-0.12177560279280279</v>
      </c>
      <c r="AR4" cm="1">
        <f t="array" ref="AR4">INDEX(AQ3:AQ$101,ROWS($A5))</f>
        <v>-0.12372641346062392</v>
      </c>
      <c r="AS4" cm="1">
        <f t="array" ref="AS4">INDEX(AR3:AR$101,ROWS($A5))</f>
        <v>-4.4645286767713031E-2</v>
      </c>
      <c r="AT4" cm="1">
        <f t="array" ref="AT4">INDEX(AS3:AS$101,ROWS($A5))</f>
        <v>2.2472413339714708E-2</v>
      </c>
      <c r="AU4" cm="1">
        <f t="array" ref="AU4">INDEX(AT3:AT$101,ROWS($A5))</f>
        <v>2.4042253334814117E-2</v>
      </c>
      <c r="AV4" cm="1">
        <f t="array" ref="AV4">INDEX(AU3:AU$101,ROWS($A5))</f>
        <v>-1.6117846468699182E-2</v>
      </c>
      <c r="AW4" cm="1">
        <f t="array" ref="AW4">INDEX(AV3:AV$101,ROWS($A5))</f>
        <v>-1.3146260150111435E-2</v>
      </c>
      <c r="AX4" cm="1">
        <f t="array" ref="AX4">INDEX(AW3:AW$101,ROWS($A5))</f>
        <v>-4.2611769578632983E-2</v>
      </c>
      <c r="AY4" cm="1">
        <f t="array" ref="AY4">INDEX(AX3:AX$101,ROWS($A5))</f>
        <v>-8.2088083297975605E-3</v>
      </c>
      <c r="AZ4" cm="1">
        <f t="array" ref="AZ4">INDEX(AY3:AY$101,ROWS($A5))</f>
        <v>7.0343913977613914E-2</v>
      </c>
      <c r="BA4" cm="1">
        <f t="array" ref="BA4">INDEX(AZ3:AZ$101,ROWS($A5))</f>
        <v>8.1095536068336749E-2</v>
      </c>
      <c r="BB4" cm="1">
        <f t="array" ref="BB4">INDEX(BA3:BA$101,ROWS($A5))</f>
        <v>0.10653002802592371</v>
      </c>
      <c r="BC4" cm="1">
        <f t="array" ref="BC4">INDEX(BB3:BB$101,ROWS($A5))</f>
        <v>6.9172172021400427E-2</v>
      </c>
      <c r="BD4" cm="1">
        <f t="array" ref="BD4">INDEX(BC3:BC$101,ROWS($A5))</f>
        <v>4.5356651955948825E-2</v>
      </c>
      <c r="BE4" cm="1">
        <f t="array" ref="BE4">INDEX(BD3:BD$101,ROWS($A5))</f>
        <v>2.572326503835937E-2</v>
      </c>
      <c r="BF4" cm="1">
        <f t="array" ref="BF4">INDEX(BE3:BE$101,ROWS($A5))</f>
        <v>-4.52418626056501E-3</v>
      </c>
      <c r="BG4" cm="1">
        <f t="array" ref="BG4">INDEX(BF3:BF$101,ROWS($A5))</f>
        <v>5.695446189506833E-2</v>
      </c>
      <c r="BH4" cm="1">
        <f t="array" ref="BH4">INDEX(BG3:BG$101,ROWS($A5))</f>
        <v>2.4418181143092907E-4</v>
      </c>
      <c r="BI4" cm="1">
        <f t="array" ref="BI4">INDEX(BH3:BH$101,ROWS($A5))</f>
        <v>-7.9011018034384223E-3</v>
      </c>
      <c r="BJ4" cm="1">
        <f t="array" ref="BJ4">INDEX(BI3:BI$101,ROWS($A5))</f>
        <v>-6.1517600725887717E-2</v>
      </c>
      <c r="BK4" cm="1">
        <f t="array" ref="BK4">INDEX(BJ3:BJ$101,ROWS($A5))</f>
        <v>-2.4597005930040487E-2</v>
      </c>
      <c r="BL4" cm="1">
        <f t="array" ref="BL4">INDEX(BK3:BK$101,ROWS($A5))</f>
        <v>-2.9913035966842957E-2</v>
      </c>
      <c r="BM4" cm="1">
        <f t="array" ref="BM4">INDEX(BL3:BL$101,ROWS($A5))</f>
        <v>-3.4355579644787179E-3</v>
      </c>
      <c r="BN4" cm="1">
        <f t="array" ref="BN4">INDEX(BM3:BM$101,ROWS($A5))</f>
        <v>-1.052338420005056E-2</v>
      </c>
      <c r="BO4" cm="1">
        <f t="array" ref="BO4">INDEX(BN3:BN$101,ROWS($A5))</f>
        <v>5.6418526686066756E-2</v>
      </c>
      <c r="BP4" cm="1">
        <f t="array" ref="BP4">INDEX(BO3:BO$101,ROWS($A5))</f>
        <v>-6.117608288508168E-3</v>
      </c>
      <c r="BQ4" cm="1">
        <f t="array" ref="BQ4">INDEX(BP3:BP$101,ROWS($A5))</f>
        <v>-9.6352721316774401E-2</v>
      </c>
      <c r="BR4" cm="1">
        <f t="array" ref="BR4">INDEX(BQ3:BQ$101,ROWS($A5))</f>
        <v>-9.5791748059318602E-2</v>
      </c>
      <c r="BS4" cm="1">
        <f t="array" ref="BS4">INDEX(BR3:BR$101,ROWS($A5))</f>
        <v>-7.9382443856476692E-2</v>
      </c>
      <c r="BT4" cm="1">
        <f t="array" ref="BT4">INDEX(BS3:BS$101,ROWS($A5))</f>
        <v>7.2025657485670386E-2</v>
      </c>
      <c r="BU4" cm="1">
        <f t="array" ref="BU4">INDEX(BT3:BT$101,ROWS($A5))</f>
        <v>6.2230718236564189E-2</v>
      </c>
      <c r="BV4" cm="1">
        <f t="array" ref="BV4">INDEX(BU3:BU$101,ROWS($A5))</f>
        <v>5.1009490677601008E-2</v>
      </c>
      <c r="BW4" cm="1">
        <f t="array" ref="BW4">INDEX(BV3:BV$101,ROWS($A5))</f>
        <v>1.3729332929021208E-2</v>
      </c>
      <c r="BX4" cm="1">
        <f t="array" ref="BX4">INDEX(BW3:BW$101,ROWS($A5))</f>
        <v>2.2155790129058831E-2</v>
      </c>
      <c r="BY4" cm="1">
        <f t="array" ref="BY4">INDEX(BX3:BX$101,ROWS($A5))</f>
        <v>-3.0367441430410622E-2</v>
      </c>
      <c r="BZ4" cm="1">
        <f t="array" ref="BZ4">INDEX(BY3:BY$101,ROWS($A5))</f>
        <v>-8.1871675226921556E-3</v>
      </c>
      <c r="CA4" cm="1">
        <f t="array" ref="CA4">INDEX(BZ3:BZ$101,ROWS($A5))</f>
        <v>-3.5502314476504467E-3</v>
      </c>
      <c r="CB4" cm="1">
        <f t="array" ref="CB4">INDEX(CA3:CA$101,ROWS($A5))</f>
        <v>-3.9898965001476813E-2</v>
      </c>
      <c r="CC4" cm="1">
        <f t="array" ref="CC4">INDEX(CB3:CB$101,ROWS($A5))</f>
        <v>-5.797574545305078E-2</v>
      </c>
      <c r="CD4" cm="1">
        <f t="array" ref="CD4">INDEX(CC3:CC$101,ROWS($A5))</f>
        <v>-9.4031673125597529E-2</v>
      </c>
      <c r="CE4" cm="1">
        <f t="array" ref="CE4">INDEX(CD3:CD$101,ROWS($A5))</f>
        <v>-0.11052220165884011</v>
      </c>
      <c r="CF4" cm="1">
        <f t="array" ref="CF4">INDEX(CE3:CE$101,ROWS($A5))</f>
        <v>-7.548013161823508E-2</v>
      </c>
      <c r="CG4" cm="1">
        <f t="array" ref="CG4">INDEX(CF3:CF$101,ROWS($A5))</f>
        <v>-3.1411323438820761E-3</v>
      </c>
      <c r="CH4" cm="1">
        <f t="array" ref="CH4">INDEX(CG3:CG$101,ROWS($A5))</f>
        <v>3.2326911044185787E-2</v>
      </c>
      <c r="CI4" cm="1">
        <f t="array" ref="CI4">INDEX(CH3:CH$101,ROWS($A5))</f>
        <v>8.7822449813521136E-2</v>
      </c>
      <c r="CJ4" cm="1">
        <f t="array" ref="CJ4">INDEX(CI3:CI$101,ROWS($A5))</f>
        <v>3.4657952725254376E-2</v>
      </c>
      <c r="CK4" cm="1">
        <f t="array" ref="CK4">INDEX(CJ3:CJ$101,ROWS($A5))</f>
        <v>1.8177231549152913E-2</v>
      </c>
      <c r="CL4" cm="1">
        <f t="array" ref="CL4">INDEX(CK3:CK$101,ROWS($A5))</f>
        <v>-8.4314767643259743E-3</v>
      </c>
      <c r="CM4" cm="1">
        <f t="array" ref="CM4">INDEX(CL3:CL$101,ROWS($A5))</f>
        <v>-5.2754217783992252E-2</v>
      </c>
      <c r="CN4" cm="1">
        <f t="array" ref="CN4">INDEX(CM3:CM$101,ROWS($A5))</f>
        <v>-5.5317778936366649E-2</v>
      </c>
      <c r="CO4" cm="1">
        <f t="array" ref="CO4">INDEX(CN3:CN$101,ROWS($A5))</f>
        <v>-5.797943456175976E-2</v>
      </c>
      <c r="CP4" cm="1">
        <f t="array" ref="CP4">INDEX(CO3:CO$101,ROWS($A5))</f>
        <v>2.1527036993652174E-2</v>
      </c>
      <c r="CQ4" cm="1">
        <f t="array" ref="CQ4">INDEX(CP3:CP$101,ROWS($A5))</f>
        <v>-8.8964209385379838E-3</v>
      </c>
      <c r="CR4" cm="1">
        <f t="array" ref="CR4">INDEX(CQ3:CQ$101,ROWS($A5))</f>
        <v>-1.1841810215753364E-2</v>
      </c>
      <c r="CS4" cm="1">
        <f t="array" ref="CS4">INDEX(CR3:CR$101,ROWS($A5))</f>
        <v>-9.4306447696605344E-2</v>
      </c>
      <c r="CT4" cm="1">
        <f t="array" ref="CT4">INDEX(CS3:CS$101,ROWS($A5))</f>
        <v>-7.2155510153783547E-2</v>
      </c>
      <c r="CU4" cm="1">
        <f t="array" ref="CU4">INDEX(CT3:CT$101,ROWS($A5))</f>
        <v>-3.4333567685272466E-2</v>
      </c>
      <c r="CV4" cm="1">
        <f t="array" ref="CV4">INDEX(CU3:CU$101,ROWS($A5))</f>
        <v>1.2954229781206805E-2</v>
      </c>
      <c r="CW4" cm="1">
        <f t="array" ref="CW4">INDEX(CV3:CV$101,ROWS($A5))</f>
        <v>-3.4489755842785033E-2</v>
      </c>
      <c r="CX4" cm="1">
        <f t="array" ref="CX4">INDEX(CW3:CW$101,ROWS($A5))</f>
        <v>-3.8123935127915023E-2</v>
      </c>
      <c r="CY4" cm="1">
        <f t="array" ref="CY4">INDEX(CX3:CX$101,ROWS($A5))</f>
        <v>-3.8800683733912295E-2</v>
      </c>
      <c r="CZ4" cm="1">
        <f t="array" ref="CZ4">INDEX(CY3:CY$101,ROWS($A5))</f>
        <v>-5.2539098038475042E-2</v>
      </c>
      <c r="DA4" cm="1">
        <f t="array" ref="DA4">INDEX(CZ3:CZ$101,ROWS($A5))</f>
        <v>-4.4615482107998219E-2</v>
      </c>
      <c r="DB4" cm="1">
        <f t="array" ref="DB4">INDEX(DA3:DA$101,ROWS($A5))</f>
        <v>-1.9179896493271544E-2</v>
      </c>
      <c r="DC4" cm="1">
        <f t="array" ref="DC4">INDEX(DB3:DB$101,ROWS($A5))</f>
        <v>4.9032635892696595E-2</v>
      </c>
      <c r="DD4" cm="1">
        <f t="array" ref="DD4">INDEX(DC3:DC$101,ROWS($A5))</f>
        <v>5.6392198292057501E-2</v>
      </c>
      <c r="DE4" cm="1">
        <f t="array" ref="DE4">INDEX(DD3:DD$101,ROWS($A5))</f>
        <v>2.0385512987377806E-2</v>
      </c>
      <c r="DF4" cm="1">
        <f t="array" ref="DF4">INDEX(DE3:DE$101,ROWS($A5))</f>
        <v>-2.8505505714335425E-2</v>
      </c>
      <c r="DG4" cm="1">
        <f t="array" ref="DG4">INDEX(DF3:DF$101,ROWS($A5))</f>
        <v>-4.1502051045541312E-2</v>
      </c>
    </row>
    <row r="5" spans="1:111" x14ac:dyDescent="0.25">
      <c r="A5" s="17">
        <v>4</v>
      </c>
      <c r="B5">
        <v>-1.8921539812890273</v>
      </c>
      <c r="C5" s="16">
        <f t="shared" si="0"/>
        <v>-1.8831188746885867</v>
      </c>
      <c r="D5" s="19">
        <f>SUMPRODUCT($C$2:INDEX($C$2:$C$327,ROWS(C6:C$327)),$C6:C$327)/DEVSQ($C$2:$C$327)</f>
        <v>-5.8455048259506058E-2</v>
      </c>
      <c r="E5">
        <f>SQRT((1/COUNT($B$2:$B$327))*(1+(2*SUMSQ($D$2:D4))))</f>
        <v>6.773688265036347E-2</v>
      </c>
      <c r="F5">
        <f>-SQRT((1/COUNT($B$2:$B$327))*(1+(2*SUMSQ($D$2:D4))))</f>
        <v>-6.773688265036347E-2</v>
      </c>
      <c r="H5" cm="1">
        <f t="array" aca="1" ref="H5" ca="1">INDEX(MMULT(MINVERSE(OFFSET($K$1,0,0,A5,A5)),OFFSET($K$1,1,0,A5,1)),A5)</f>
        <v>2.575321738686491E-2</v>
      </c>
      <c r="I5">
        <f t="shared" si="1"/>
        <v>5.5384877562171128E-2</v>
      </c>
      <c r="J5">
        <f t="shared" si="2"/>
        <v>-5.5384877562171128E-2</v>
      </c>
      <c r="K5" s="18">
        <f t="shared" si="3"/>
        <v>-5.8455048259506058E-2</v>
      </c>
      <c r="L5" cm="1">
        <f t="array" ref="L5">INDEX(K4:K$101,ROWS($A6))</f>
        <v>-3.9786713136974849E-2</v>
      </c>
      <c r="M5" cm="1">
        <f t="array" ref="M5">INDEX(L4:L$101,ROWS($A6))</f>
        <v>0.19076008747508422</v>
      </c>
      <c r="N5" cm="1">
        <f t="array" ref="N5">INDEX(M4:M$101,ROWS($A6))</f>
        <v>0.45816820676262499</v>
      </c>
      <c r="O5" cm="1">
        <f t="array" ref="O5">INDEX(N4:N$101,ROWS($A6))</f>
        <v>1</v>
      </c>
      <c r="P5" cm="1">
        <f t="array" ref="P5">INDEX(O4:O$101,ROWS($A6))</f>
        <v>0.45816820676262499</v>
      </c>
      <c r="Q5" cm="1">
        <f t="array" ref="Q5">INDEX(P4:P$101,ROWS($A6))</f>
        <v>0.19076008747508422</v>
      </c>
      <c r="R5" cm="1">
        <f t="array" ref="R5">INDEX(Q4:Q$101,ROWS($A6))</f>
        <v>-3.9786713136974849E-2</v>
      </c>
      <c r="S5" cm="1">
        <f t="array" ref="S5">INDEX(R4:R$101,ROWS($A6))</f>
        <v>-5.8455048259506058E-2</v>
      </c>
      <c r="T5" cm="1">
        <f t="array" ref="T5">INDEX(S4:S$101,ROWS($A6))</f>
        <v>-5.4638879822004695E-2</v>
      </c>
      <c r="U5" cm="1">
        <f t="array" ref="U5">INDEX(T4:T$101,ROWS($A6))</f>
        <v>1.5683425673848382E-3</v>
      </c>
      <c r="V5" cm="1">
        <f t="array" ref="V5">INDEX(U4:U$101,ROWS($A6))</f>
        <v>6.0709088443285947E-3</v>
      </c>
      <c r="W5" cm="1">
        <f t="array" ref="W5">INDEX(V4:V$101,ROWS($A6))</f>
        <v>2.6936806066919458E-3</v>
      </c>
      <c r="X5" cm="1">
        <f t="array" ref="X5">INDEX(W4:W$101,ROWS($A6))</f>
        <v>-6.2429136560775492E-3</v>
      </c>
      <c r="Y5" cm="1">
        <f t="array" ref="Y5">INDEX(X4:X$101,ROWS($A6))</f>
        <v>-5.2382672610496436E-2</v>
      </c>
      <c r="Z5" cm="1">
        <f t="array" ref="Z5">INDEX(Y4:Y$101,ROWS($A6))</f>
        <v>-1.4926223783087878E-2</v>
      </c>
      <c r="AA5" cm="1">
        <f t="array" ref="AA5">INDEX(Z4:Z$101,ROWS($A6))</f>
        <v>1.9671785536275461E-3</v>
      </c>
      <c r="AB5" cm="1">
        <f t="array" ref="AB5">INDEX(AA4:AA$101,ROWS($A6))</f>
        <v>5.6837875880982429E-2</v>
      </c>
      <c r="AC5" cm="1">
        <f t="array" ref="AC5">INDEX(AB4:AB$101,ROWS($A6))</f>
        <v>-3.456326362918621E-3</v>
      </c>
      <c r="AD5" cm="1">
        <f t="array" ref="AD5">INDEX(AC4:AC$101,ROWS($A6))</f>
        <v>2.8721448308013767E-2</v>
      </c>
      <c r="AE5" cm="1">
        <f t="array" ref="AE5">INDEX(AD4:AD$101,ROWS($A6))</f>
        <v>-2.9137812001062583E-2</v>
      </c>
      <c r="AF5" cm="1">
        <f t="array" ref="AF5">INDEX(AE4:AE$101,ROWS($A6))</f>
        <v>6.3852420251502675E-3</v>
      </c>
      <c r="AG5" cm="1">
        <f t="array" ref="AG5">INDEX(AF4:AF$101,ROWS($A6))</f>
        <v>7.621720958584112E-2</v>
      </c>
      <c r="AH5" cm="1">
        <f t="array" ref="AH5">INDEX(AG4:AG$101,ROWS($A6))</f>
        <v>8.4160700746083769E-2</v>
      </c>
      <c r="AI5" cm="1">
        <f t="array" ref="AI5">INDEX(AH4:AH$101,ROWS($A6))</f>
        <v>9.1859430410886747E-2</v>
      </c>
      <c r="AJ5" cm="1">
        <f t="array" ref="AJ5">INDEX(AI4:AI$101,ROWS($A6))</f>
        <v>4.1933472856106685E-2</v>
      </c>
      <c r="AK5" cm="1">
        <f t="array" ref="AK5">INDEX(AJ4:AJ$101,ROWS($A6))</f>
        <v>3.9071305306950813E-2</v>
      </c>
      <c r="AL5" cm="1">
        <f t="array" ref="AL5">INDEX(AK4:AK$101,ROWS($A6))</f>
        <v>-4.3918438765605264E-2</v>
      </c>
      <c r="AM5" cm="1">
        <f t="array" ref="AM5">INDEX(AL4:AL$101,ROWS($A6))</f>
        <v>-7.3703419990607505E-2</v>
      </c>
      <c r="AN5" cm="1">
        <f t="array" ref="AN5">INDEX(AM4:AM$101,ROWS($A6))</f>
        <v>-8.07663118808679E-2</v>
      </c>
      <c r="AO5" cm="1">
        <f t="array" ref="AO5">INDEX(AN4:AN$101,ROWS($A6))</f>
        <v>1.4667612138507162E-2</v>
      </c>
      <c r="AP5" cm="1">
        <f t="array" ref="AP5">INDEX(AO4:AO$101,ROWS($A6))</f>
        <v>7.0392205077482436E-2</v>
      </c>
      <c r="AQ5" cm="1">
        <f t="array" ref="AQ5">INDEX(AP4:AP$101,ROWS($A6))</f>
        <v>2.9474214617809136E-2</v>
      </c>
      <c r="AR5" cm="1">
        <f t="array" ref="AR5">INDEX(AQ4:AQ$101,ROWS($A6))</f>
        <v>-0.12177560279280279</v>
      </c>
      <c r="AS5" cm="1">
        <f t="array" ref="AS5">INDEX(AR4:AR$101,ROWS($A6))</f>
        <v>-0.12372641346062392</v>
      </c>
      <c r="AT5" cm="1">
        <f t="array" ref="AT5">INDEX(AS4:AS$101,ROWS($A6))</f>
        <v>-4.4645286767713031E-2</v>
      </c>
      <c r="AU5" cm="1">
        <f t="array" ref="AU5">INDEX(AT4:AT$101,ROWS($A6))</f>
        <v>2.2472413339714708E-2</v>
      </c>
      <c r="AV5" cm="1">
        <f t="array" ref="AV5">INDEX(AU4:AU$101,ROWS($A6))</f>
        <v>2.4042253334814117E-2</v>
      </c>
      <c r="AW5" cm="1">
        <f t="array" ref="AW5">INDEX(AV4:AV$101,ROWS($A6))</f>
        <v>-1.6117846468699182E-2</v>
      </c>
      <c r="AX5" cm="1">
        <f t="array" ref="AX5">INDEX(AW4:AW$101,ROWS($A6))</f>
        <v>-1.3146260150111435E-2</v>
      </c>
      <c r="AY5" cm="1">
        <f t="array" ref="AY5">INDEX(AX4:AX$101,ROWS($A6))</f>
        <v>-4.2611769578632983E-2</v>
      </c>
      <c r="AZ5" cm="1">
        <f t="array" ref="AZ5">INDEX(AY4:AY$101,ROWS($A6))</f>
        <v>-8.2088083297975605E-3</v>
      </c>
      <c r="BA5" cm="1">
        <f t="array" ref="BA5">INDEX(AZ4:AZ$101,ROWS($A6))</f>
        <v>7.0343913977613914E-2</v>
      </c>
      <c r="BB5" cm="1">
        <f t="array" ref="BB5">INDEX(BA4:BA$101,ROWS($A6))</f>
        <v>8.1095536068336749E-2</v>
      </c>
      <c r="BC5" cm="1">
        <f t="array" ref="BC5">INDEX(BB4:BB$101,ROWS($A6))</f>
        <v>0.10653002802592371</v>
      </c>
      <c r="BD5" cm="1">
        <f t="array" ref="BD5">INDEX(BC4:BC$101,ROWS($A6))</f>
        <v>6.9172172021400427E-2</v>
      </c>
      <c r="BE5" cm="1">
        <f t="array" ref="BE5">INDEX(BD4:BD$101,ROWS($A6))</f>
        <v>4.5356651955948825E-2</v>
      </c>
      <c r="BF5" cm="1">
        <f t="array" ref="BF5">INDEX(BE4:BE$101,ROWS($A6))</f>
        <v>2.572326503835937E-2</v>
      </c>
      <c r="BG5" cm="1">
        <f t="array" ref="BG5">INDEX(BF4:BF$101,ROWS($A6))</f>
        <v>-4.52418626056501E-3</v>
      </c>
      <c r="BH5" cm="1">
        <f t="array" ref="BH5">INDEX(BG4:BG$101,ROWS($A6))</f>
        <v>5.695446189506833E-2</v>
      </c>
      <c r="BI5" cm="1">
        <f t="array" ref="BI5">INDEX(BH4:BH$101,ROWS($A6))</f>
        <v>2.4418181143092907E-4</v>
      </c>
      <c r="BJ5" cm="1">
        <f t="array" ref="BJ5">INDEX(BI4:BI$101,ROWS($A6))</f>
        <v>-7.9011018034384223E-3</v>
      </c>
      <c r="BK5" cm="1">
        <f t="array" ref="BK5">INDEX(BJ4:BJ$101,ROWS($A6))</f>
        <v>-6.1517600725887717E-2</v>
      </c>
      <c r="BL5" cm="1">
        <f t="array" ref="BL5">INDEX(BK4:BK$101,ROWS($A6))</f>
        <v>-2.4597005930040487E-2</v>
      </c>
      <c r="BM5" cm="1">
        <f t="array" ref="BM5">INDEX(BL4:BL$101,ROWS($A6))</f>
        <v>-2.9913035966842957E-2</v>
      </c>
      <c r="BN5" cm="1">
        <f t="array" ref="BN5">INDEX(BM4:BM$101,ROWS($A6))</f>
        <v>-3.4355579644787179E-3</v>
      </c>
      <c r="BO5" cm="1">
        <f t="array" ref="BO5">INDEX(BN4:BN$101,ROWS($A6))</f>
        <v>-1.052338420005056E-2</v>
      </c>
      <c r="BP5" cm="1">
        <f t="array" ref="BP5">INDEX(BO4:BO$101,ROWS($A6))</f>
        <v>5.6418526686066756E-2</v>
      </c>
      <c r="BQ5" cm="1">
        <f t="array" ref="BQ5">INDEX(BP4:BP$101,ROWS($A6))</f>
        <v>-6.117608288508168E-3</v>
      </c>
      <c r="BR5" cm="1">
        <f t="array" ref="BR5">INDEX(BQ4:BQ$101,ROWS($A6))</f>
        <v>-9.6352721316774401E-2</v>
      </c>
      <c r="BS5" cm="1">
        <f t="array" ref="BS5">INDEX(BR4:BR$101,ROWS($A6))</f>
        <v>-9.5791748059318602E-2</v>
      </c>
      <c r="BT5" cm="1">
        <f t="array" ref="BT5">INDEX(BS4:BS$101,ROWS($A6))</f>
        <v>-7.9382443856476692E-2</v>
      </c>
      <c r="BU5" cm="1">
        <f t="array" ref="BU5">INDEX(BT4:BT$101,ROWS($A6))</f>
        <v>7.2025657485670386E-2</v>
      </c>
      <c r="BV5" cm="1">
        <f t="array" ref="BV5">INDEX(BU4:BU$101,ROWS($A6))</f>
        <v>6.2230718236564189E-2</v>
      </c>
      <c r="BW5" cm="1">
        <f t="array" ref="BW5">INDEX(BV4:BV$101,ROWS($A6))</f>
        <v>5.1009490677601008E-2</v>
      </c>
      <c r="BX5" cm="1">
        <f t="array" ref="BX5">INDEX(BW4:BW$101,ROWS($A6))</f>
        <v>1.3729332929021208E-2</v>
      </c>
      <c r="BY5" cm="1">
        <f t="array" ref="BY5">INDEX(BX4:BX$101,ROWS($A6))</f>
        <v>2.2155790129058831E-2</v>
      </c>
      <c r="BZ5" cm="1">
        <f t="array" ref="BZ5">INDEX(BY4:BY$101,ROWS($A6))</f>
        <v>-3.0367441430410622E-2</v>
      </c>
      <c r="CA5" cm="1">
        <f t="array" ref="CA5">INDEX(BZ4:BZ$101,ROWS($A6))</f>
        <v>-8.1871675226921556E-3</v>
      </c>
      <c r="CB5" cm="1">
        <f t="array" ref="CB5">INDEX(CA4:CA$101,ROWS($A6))</f>
        <v>-3.5502314476504467E-3</v>
      </c>
      <c r="CC5" cm="1">
        <f t="array" ref="CC5">INDEX(CB4:CB$101,ROWS($A6))</f>
        <v>-3.9898965001476813E-2</v>
      </c>
      <c r="CD5" cm="1">
        <f t="array" ref="CD5">INDEX(CC4:CC$101,ROWS($A6))</f>
        <v>-5.797574545305078E-2</v>
      </c>
      <c r="CE5" cm="1">
        <f t="array" ref="CE5">INDEX(CD4:CD$101,ROWS($A6))</f>
        <v>-9.4031673125597529E-2</v>
      </c>
      <c r="CF5" cm="1">
        <f t="array" ref="CF5">INDEX(CE4:CE$101,ROWS($A6))</f>
        <v>-0.11052220165884011</v>
      </c>
      <c r="CG5" cm="1">
        <f t="array" ref="CG5">INDEX(CF4:CF$101,ROWS($A6))</f>
        <v>-7.548013161823508E-2</v>
      </c>
      <c r="CH5" cm="1">
        <f t="array" ref="CH5">INDEX(CG4:CG$101,ROWS($A6))</f>
        <v>-3.1411323438820761E-3</v>
      </c>
      <c r="CI5" cm="1">
        <f t="array" ref="CI5">INDEX(CH4:CH$101,ROWS($A6))</f>
        <v>3.2326911044185787E-2</v>
      </c>
      <c r="CJ5" cm="1">
        <f t="array" ref="CJ5">INDEX(CI4:CI$101,ROWS($A6))</f>
        <v>8.7822449813521136E-2</v>
      </c>
      <c r="CK5" cm="1">
        <f t="array" ref="CK5">INDEX(CJ4:CJ$101,ROWS($A6))</f>
        <v>3.4657952725254376E-2</v>
      </c>
      <c r="CL5" cm="1">
        <f t="array" ref="CL5">INDEX(CK4:CK$101,ROWS($A6))</f>
        <v>1.8177231549152913E-2</v>
      </c>
      <c r="CM5" cm="1">
        <f t="array" ref="CM5">INDEX(CL4:CL$101,ROWS($A6))</f>
        <v>-8.4314767643259743E-3</v>
      </c>
      <c r="CN5" cm="1">
        <f t="array" ref="CN5">INDEX(CM4:CM$101,ROWS($A6))</f>
        <v>-5.2754217783992252E-2</v>
      </c>
      <c r="CO5" cm="1">
        <f t="array" ref="CO5">INDEX(CN4:CN$101,ROWS($A6))</f>
        <v>-5.5317778936366649E-2</v>
      </c>
      <c r="CP5" cm="1">
        <f t="array" ref="CP5">INDEX(CO4:CO$101,ROWS($A6))</f>
        <v>-5.797943456175976E-2</v>
      </c>
      <c r="CQ5" cm="1">
        <f t="array" ref="CQ5">INDEX(CP4:CP$101,ROWS($A6))</f>
        <v>2.1527036993652174E-2</v>
      </c>
      <c r="CR5" cm="1">
        <f t="array" ref="CR5">INDEX(CQ4:CQ$101,ROWS($A6))</f>
        <v>-8.8964209385379838E-3</v>
      </c>
      <c r="CS5" cm="1">
        <f t="array" ref="CS5">INDEX(CR4:CR$101,ROWS($A6))</f>
        <v>-1.1841810215753364E-2</v>
      </c>
      <c r="CT5" cm="1">
        <f t="array" ref="CT5">INDEX(CS4:CS$101,ROWS($A6))</f>
        <v>-9.4306447696605344E-2</v>
      </c>
      <c r="CU5" cm="1">
        <f t="array" ref="CU5">INDEX(CT4:CT$101,ROWS($A6))</f>
        <v>-7.2155510153783547E-2</v>
      </c>
      <c r="CV5" cm="1">
        <f t="array" ref="CV5">INDEX(CU4:CU$101,ROWS($A6))</f>
        <v>-3.4333567685272466E-2</v>
      </c>
      <c r="CW5" cm="1">
        <f t="array" ref="CW5">INDEX(CV4:CV$101,ROWS($A6))</f>
        <v>1.2954229781206805E-2</v>
      </c>
      <c r="CX5" cm="1">
        <f t="array" ref="CX5">INDEX(CW4:CW$101,ROWS($A6))</f>
        <v>-3.4489755842785033E-2</v>
      </c>
      <c r="CY5" cm="1">
        <f t="array" ref="CY5">INDEX(CX4:CX$101,ROWS($A6))</f>
        <v>-3.8123935127915023E-2</v>
      </c>
      <c r="CZ5" cm="1">
        <f t="array" ref="CZ5">INDEX(CY4:CY$101,ROWS($A6))</f>
        <v>-3.8800683733912295E-2</v>
      </c>
      <c r="DA5" cm="1">
        <f t="array" ref="DA5">INDEX(CZ4:CZ$101,ROWS($A6))</f>
        <v>-5.2539098038475042E-2</v>
      </c>
      <c r="DB5" cm="1">
        <f t="array" ref="DB5">INDEX(DA4:DA$101,ROWS($A6))</f>
        <v>-4.4615482107998219E-2</v>
      </c>
      <c r="DC5" cm="1">
        <f t="array" ref="DC5">INDEX(DB4:DB$101,ROWS($A6))</f>
        <v>-1.9179896493271544E-2</v>
      </c>
      <c r="DD5" cm="1">
        <f t="array" ref="DD5">INDEX(DC4:DC$101,ROWS($A6))</f>
        <v>4.9032635892696595E-2</v>
      </c>
      <c r="DE5" cm="1">
        <f t="array" ref="DE5">INDEX(DD4:DD$101,ROWS($A6))</f>
        <v>5.6392198292057501E-2</v>
      </c>
      <c r="DF5" cm="1">
        <f t="array" ref="DF5">INDEX(DE4:DE$101,ROWS($A6))</f>
        <v>2.0385512987377806E-2</v>
      </c>
      <c r="DG5" cm="1">
        <f t="array" ref="DG5">INDEX(DF4:DF$101,ROWS($A6))</f>
        <v>-2.8505505714335425E-2</v>
      </c>
    </row>
    <row r="6" spans="1:111" x14ac:dyDescent="0.25">
      <c r="A6" s="17">
        <v>5</v>
      </c>
      <c r="B6">
        <v>-3.0387103211805595</v>
      </c>
      <c r="C6" s="16">
        <f t="shared" si="0"/>
        <v>-3.0296752145801191</v>
      </c>
      <c r="D6" s="19">
        <f>SUMPRODUCT($C$2:INDEX($C$2:$C$327,ROWS(C7:C$327)),$C7:C$327)/DEVSQ($C$2:$C$327)</f>
        <v>-5.4638879822004695E-2</v>
      </c>
      <c r="E6">
        <f>SQRT((1/COUNT($B$2:$B$327))*(1+(2*SUMSQ($D$2:D5))))</f>
        <v>6.7891445826300981E-2</v>
      </c>
      <c r="F6">
        <f>-SQRT((1/COUNT($B$2:$B$327))*(1+(2*SUMSQ($D$2:D5))))</f>
        <v>-6.7891445826300981E-2</v>
      </c>
      <c r="H6" cm="1">
        <f t="array" aca="1" ref="H6" ca="1">INDEX(MMULT(MINVERSE(OFFSET($K$1,0,0,A6,A6)),OFFSET($K$1,1,0,A6,1)),A6)</f>
        <v>-8.2553248525601697E-3</v>
      </c>
      <c r="I6">
        <f t="shared" si="1"/>
        <v>5.5384877562171128E-2</v>
      </c>
      <c r="J6">
        <f t="shared" si="2"/>
        <v>-5.5384877562171128E-2</v>
      </c>
      <c r="K6" s="18">
        <f t="shared" si="3"/>
        <v>-5.4638879822004695E-2</v>
      </c>
      <c r="L6" cm="1">
        <f t="array" ref="L6">INDEX(K5:K$101,ROWS($A7))</f>
        <v>-5.8455048259506058E-2</v>
      </c>
      <c r="M6" cm="1">
        <f t="array" ref="M6">INDEX(L5:L$101,ROWS($A7))</f>
        <v>-3.9786713136974849E-2</v>
      </c>
      <c r="N6" cm="1">
        <f t="array" ref="N6">INDEX(M5:M$101,ROWS($A7))</f>
        <v>0.19076008747508422</v>
      </c>
      <c r="O6" cm="1">
        <f t="array" ref="O6">INDEX(N5:N$101,ROWS($A7))</f>
        <v>0.45816820676262499</v>
      </c>
      <c r="P6" cm="1">
        <f t="array" ref="P6">INDEX(O5:O$101,ROWS($A7))</f>
        <v>1</v>
      </c>
      <c r="Q6" cm="1">
        <f t="array" ref="Q6">INDEX(P5:P$101,ROWS($A7))</f>
        <v>0.45816820676262499</v>
      </c>
      <c r="R6" cm="1">
        <f t="array" ref="R6">INDEX(Q5:Q$101,ROWS($A7))</f>
        <v>0.19076008747508422</v>
      </c>
      <c r="S6" cm="1">
        <f t="array" ref="S6">INDEX(R5:R$101,ROWS($A7))</f>
        <v>-3.9786713136974849E-2</v>
      </c>
      <c r="T6" cm="1">
        <f t="array" ref="T6">INDEX(S5:S$101,ROWS($A7))</f>
        <v>-5.8455048259506058E-2</v>
      </c>
      <c r="U6" cm="1">
        <f t="array" ref="U6">INDEX(T5:T$101,ROWS($A7))</f>
        <v>-5.4638879822004695E-2</v>
      </c>
      <c r="V6" cm="1">
        <f t="array" ref="V6">INDEX(U5:U$101,ROWS($A7))</f>
        <v>1.5683425673848382E-3</v>
      </c>
      <c r="W6" cm="1">
        <f t="array" ref="W6">INDEX(V5:V$101,ROWS($A7))</f>
        <v>6.0709088443285947E-3</v>
      </c>
      <c r="X6" cm="1">
        <f t="array" ref="X6">INDEX(W5:W$101,ROWS($A7))</f>
        <v>2.6936806066919458E-3</v>
      </c>
      <c r="Y6" cm="1">
        <f t="array" ref="Y6">INDEX(X5:X$101,ROWS($A7))</f>
        <v>-6.2429136560775492E-3</v>
      </c>
      <c r="Z6" cm="1">
        <f t="array" ref="Z6">INDEX(Y5:Y$101,ROWS($A7))</f>
        <v>-5.2382672610496436E-2</v>
      </c>
      <c r="AA6" cm="1">
        <f t="array" ref="AA6">INDEX(Z5:Z$101,ROWS($A7))</f>
        <v>-1.4926223783087878E-2</v>
      </c>
      <c r="AB6" cm="1">
        <f t="array" ref="AB6">INDEX(AA5:AA$101,ROWS($A7))</f>
        <v>1.9671785536275461E-3</v>
      </c>
      <c r="AC6" cm="1">
        <f t="array" ref="AC6">INDEX(AB5:AB$101,ROWS($A7))</f>
        <v>5.6837875880982429E-2</v>
      </c>
      <c r="AD6" cm="1">
        <f t="array" ref="AD6">INDEX(AC5:AC$101,ROWS($A7))</f>
        <v>-3.456326362918621E-3</v>
      </c>
      <c r="AE6" cm="1">
        <f t="array" ref="AE6">INDEX(AD5:AD$101,ROWS($A7))</f>
        <v>2.8721448308013767E-2</v>
      </c>
      <c r="AF6" cm="1">
        <f t="array" ref="AF6">INDEX(AE5:AE$101,ROWS($A7))</f>
        <v>-2.9137812001062583E-2</v>
      </c>
      <c r="AG6" cm="1">
        <f t="array" ref="AG6">INDEX(AF5:AF$101,ROWS($A7))</f>
        <v>6.3852420251502675E-3</v>
      </c>
      <c r="AH6" cm="1">
        <f t="array" ref="AH6">INDEX(AG5:AG$101,ROWS($A7))</f>
        <v>7.621720958584112E-2</v>
      </c>
      <c r="AI6" cm="1">
        <f t="array" ref="AI6">INDEX(AH5:AH$101,ROWS($A7))</f>
        <v>8.4160700746083769E-2</v>
      </c>
      <c r="AJ6" cm="1">
        <f t="array" ref="AJ6">INDEX(AI5:AI$101,ROWS($A7))</f>
        <v>9.1859430410886747E-2</v>
      </c>
      <c r="AK6" cm="1">
        <f t="array" ref="AK6">INDEX(AJ5:AJ$101,ROWS($A7))</f>
        <v>4.1933472856106685E-2</v>
      </c>
      <c r="AL6" cm="1">
        <f t="array" ref="AL6">INDEX(AK5:AK$101,ROWS($A7))</f>
        <v>3.9071305306950813E-2</v>
      </c>
      <c r="AM6" cm="1">
        <f t="array" ref="AM6">INDEX(AL5:AL$101,ROWS($A7))</f>
        <v>-4.3918438765605264E-2</v>
      </c>
      <c r="AN6" cm="1">
        <f t="array" ref="AN6">INDEX(AM5:AM$101,ROWS($A7))</f>
        <v>-7.3703419990607505E-2</v>
      </c>
      <c r="AO6" cm="1">
        <f t="array" ref="AO6">INDEX(AN5:AN$101,ROWS($A7))</f>
        <v>-8.07663118808679E-2</v>
      </c>
      <c r="AP6" cm="1">
        <f t="array" ref="AP6">INDEX(AO5:AO$101,ROWS($A7))</f>
        <v>1.4667612138507162E-2</v>
      </c>
      <c r="AQ6" cm="1">
        <f t="array" ref="AQ6">INDEX(AP5:AP$101,ROWS($A7))</f>
        <v>7.0392205077482436E-2</v>
      </c>
      <c r="AR6" cm="1">
        <f t="array" ref="AR6">INDEX(AQ5:AQ$101,ROWS($A7))</f>
        <v>2.9474214617809136E-2</v>
      </c>
      <c r="AS6" cm="1">
        <f t="array" ref="AS6">INDEX(AR5:AR$101,ROWS($A7))</f>
        <v>-0.12177560279280279</v>
      </c>
      <c r="AT6" cm="1">
        <f t="array" ref="AT6">INDEX(AS5:AS$101,ROWS($A7))</f>
        <v>-0.12372641346062392</v>
      </c>
      <c r="AU6" cm="1">
        <f t="array" ref="AU6">INDEX(AT5:AT$101,ROWS($A7))</f>
        <v>-4.4645286767713031E-2</v>
      </c>
      <c r="AV6" cm="1">
        <f t="array" ref="AV6">INDEX(AU5:AU$101,ROWS($A7))</f>
        <v>2.2472413339714708E-2</v>
      </c>
      <c r="AW6" cm="1">
        <f t="array" ref="AW6">INDEX(AV5:AV$101,ROWS($A7))</f>
        <v>2.4042253334814117E-2</v>
      </c>
      <c r="AX6" cm="1">
        <f t="array" ref="AX6">INDEX(AW5:AW$101,ROWS($A7))</f>
        <v>-1.6117846468699182E-2</v>
      </c>
      <c r="AY6" cm="1">
        <f t="array" ref="AY6">INDEX(AX5:AX$101,ROWS($A7))</f>
        <v>-1.3146260150111435E-2</v>
      </c>
      <c r="AZ6" cm="1">
        <f t="array" ref="AZ6">INDEX(AY5:AY$101,ROWS($A7))</f>
        <v>-4.2611769578632983E-2</v>
      </c>
      <c r="BA6" cm="1">
        <f t="array" ref="BA6">INDEX(AZ5:AZ$101,ROWS($A7))</f>
        <v>-8.2088083297975605E-3</v>
      </c>
      <c r="BB6" cm="1">
        <f t="array" ref="BB6">INDEX(BA5:BA$101,ROWS($A7))</f>
        <v>7.0343913977613914E-2</v>
      </c>
      <c r="BC6" cm="1">
        <f t="array" ref="BC6">INDEX(BB5:BB$101,ROWS($A7))</f>
        <v>8.1095536068336749E-2</v>
      </c>
      <c r="BD6" cm="1">
        <f t="array" ref="BD6">INDEX(BC5:BC$101,ROWS($A7))</f>
        <v>0.10653002802592371</v>
      </c>
      <c r="BE6" cm="1">
        <f t="array" ref="BE6">INDEX(BD5:BD$101,ROWS($A7))</f>
        <v>6.9172172021400427E-2</v>
      </c>
      <c r="BF6" cm="1">
        <f t="array" ref="BF6">INDEX(BE5:BE$101,ROWS($A7))</f>
        <v>4.5356651955948825E-2</v>
      </c>
      <c r="BG6" cm="1">
        <f t="array" ref="BG6">INDEX(BF5:BF$101,ROWS($A7))</f>
        <v>2.572326503835937E-2</v>
      </c>
      <c r="BH6" cm="1">
        <f t="array" ref="BH6">INDEX(BG5:BG$101,ROWS($A7))</f>
        <v>-4.52418626056501E-3</v>
      </c>
      <c r="BI6" cm="1">
        <f t="array" ref="BI6">INDEX(BH5:BH$101,ROWS($A7))</f>
        <v>5.695446189506833E-2</v>
      </c>
      <c r="BJ6" cm="1">
        <f t="array" ref="BJ6">INDEX(BI5:BI$101,ROWS($A7))</f>
        <v>2.4418181143092907E-4</v>
      </c>
      <c r="BK6" cm="1">
        <f t="array" ref="BK6">INDEX(BJ5:BJ$101,ROWS($A7))</f>
        <v>-7.9011018034384223E-3</v>
      </c>
      <c r="BL6" cm="1">
        <f t="array" ref="BL6">INDEX(BK5:BK$101,ROWS($A7))</f>
        <v>-6.1517600725887717E-2</v>
      </c>
      <c r="BM6" cm="1">
        <f t="array" ref="BM6">INDEX(BL5:BL$101,ROWS($A7))</f>
        <v>-2.4597005930040487E-2</v>
      </c>
      <c r="BN6" cm="1">
        <f t="array" ref="BN6">INDEX(BM5:BM$101,ROWS($A7))</f>
        <v>-2.9913035966842957E-2</v>
      </c>
      <c r="BO6" cm="1">
        <f t="array" ref="BO6">INDEX(BN5:BN$101,ROWS($A7))</f>
        <v>-3.4355579644787179E-3</v>
      </c>
      <c r="BP6" cm="1">
        <f t="array" ref="BP6">INDEX(BO5:BO$101,ROWS($A7))</f>
        <v>-1.052338420005056E-2</v>
      </c>
      <c r="BQ6" cm="1">
        <f t="array" ref="BQ6">INDEX(BP5:BP$101,ROWS($A7))</f>
        <v>5.6418526686066756E-2</v>
      </c>
      <c r="BR6" cm="1">
        <f t="array" ref="BR6">INDEX(BQ5:BQ$101,ROWS($A7))</f>
        <v>-6.117608288508168E-3</v>
      </c>
      <c r="BS6" cm="1">
        <f t="array" ref="BS6">INDEX(BR5:BR$101,ROWS($A7))</f>
        <v>-9.6352721316774401E-2</v>
      </c>
      <c r="BT6" cm="1">
        <f t="array" ref="BT6">INDEX(BS5:BS$101,ROWS($A7))</f>
        <v>-9.5791748059318602E-2</v>
      </c>
      <c r="BU6" cm="1">
        <f t="array" ref="BU6">INDEX(BT5:BT$101,ROWS($A7))</f>
        <v>-7.9382443856476692E-2</v>
      </c>
      <c r="BV6" cm="1">
        <f t="array" ref="BV6">INDEX(BU5:BU$101,ROWS($A7))</f>
        <v>7.2025657485670386E-2</v>
      </c>
      <c r="BW6" cm="1">
        <f t="array" ref="BW6">INDEX(BV5:BV$101,ROWS($A7))</f>
        <v>6.2230718236564189E-2</v>
      </c>
      <c r="BX6" cm="1">
        <f t="array" ref="BX6">INDEX(BW5:BW$101,ROWS($A7))</f>
        <v>5.1009490677601008E-2</v>
      </c>
      <c r="BY6" cm="1">
        <f t="array" ref="BY6">INDEX(BX5:BX$101,ROWS($A7))</f>
        <v>1.3729332929021208E-2</v>
      </c>
      <c r="BZ6" cm="1">
        <f t="array" ref="BZ6">INDEX(BY5:BY$101,ROWS($A7))</f>
        <v>2.2155790129058831E-2</v>
      </c>
      <c r="CA6" cm="1">
        <f t="array" ref="CA6">INDEX(BZ5:BZ$101,ROWS($A7))</f>
        <v>-3.0367441430410622E-2</v>
      </c>
      <c r="CB6" cm="1">
        <f t="array" ref="CB6">INDEX(CA5:CA$101,ROWS($A7))</f>
        <v>-8.1871675226921556E-3</v>
      </c>
      <c r="CC6" cm="1">
        <f t="array" ref="CC6">INDEX(CB5:CB$101,ROWS($A7))</f>
        <v>-3.5502314476504467E-3</v>
      </c>
      <c r="CD6" cm="1">
        <f t="array" ref="CD6">INDEX(CC5:CC$101,ROWS($A7))</f>
        <v>-3.9898965001476813E-2</v>
      </c>
      <c r="CE6" cm="1">
        <f t="array" ref="CE6">INDEX(CD5:CD$101,ROWS($A7))</f>
        <v>-5.797574545305078E-2</v>
      </c>
      <c r="CF6" cm="1">
        <f t="array" ref="CF6">INDEX(CE5:CE$101,ROWS($A7))</f>
        <v>-9.4031673125597529E-2</v>
      </c>
      <c r="CG6" cm="1">
        <f t="array" ref="CG6">INDEX(CF5:CF$101,ROWS($A7))</f>
        <v>-0.11052220165884011</v>
      </c>
      <c r="CH6" cm="1">
        <f t="array" ref="CH6">INDEX(CG5:CG$101,ROWS($A7))</f>
        <v>-7.548013161823508E-2</v>
      </c>
      <c r="CI6" cm="1">
        <f t="array" ref="CI6">INDEX(CH5:CH$101,ROWS($A7))</f>
        <v>-3.1411323438820761E-3</v>
      </c>
      <c r="CJ6" cm="1">
        <f t="array" ref="CJ6">INDEX(CI5:CI$101,ROWS($A7))</f>
        <v>3.2326911044185787E-2</v>
      </c>
      <c r="CK6" cm="1">
        <f t="array" ref="CK6">INDEX(CJ5:CJ$101,ROWS($A7))</f>
        <v>8.7822449813521136E-2</v>
      </c>
      <c r="CL6" cm="1">
        <f t="array" ref="CL6">INDEX(CK5:CK$101,ROWS($A7))</f>
        <v>3.4657952725254376E-2</v>
      </c>
      <c r="CM6" cm="1">
        <f t="array" ref="CM6">INDEX(CL5:CL$101,ROWS($A7))</f>
        <v>1.8177231549152913E-2</v>
      </c>
      <c r="CN6" cm="1">
        <f t="array" ref="CN6">INDEX(CM5:CM$101,ROWS($A7))</f>
        <v>-8.4314767643259743E-3</v>
      </c>
      <c r="CO6" cm="1">
        <f t="array" ref="CO6">INDEX(CN5:CN$101,ROWS($A7))</f>
        <v>-5.2754217783992252E-2</v>
      </c>
      <c r="CP6" cm="1">
        <f t="array" ref="CP6">INDEX(CO5:CO$101,ROWS($A7))</f>
        <v>-5.5317778936366649E-2</v>
      </c>
      <c r="CQ6" cm="1">
        <f t="array" ref="CQ6">INDEX(CP5:CP$101,ROWS($A7))</f>
        <v>-5.797943456175976E-2</v>
      </c>
      <c r="CR6" cm="1">
        <f t="array" ref="CR6">INDEX(CQ5:CQ$101,ROWS($A7))</f>
        <v>2.1527036993652174E-2</v>
      </c>
      <c r="CS6" cm="1">
        <f t="array" ref="CS6">INDEX(CR5:CR$101,ROWS($A7))</f>
        <v>-8.8964209385379838E-3</v>
      </c>
      <c r="CT6" cm="1">
        <f t="array" ref="CT6">INDEX(CS5:CS$101,ROWS($A7))</f>
        <v>-1.1841810215753364E-2</v>
      </c>
      <c r="CU6" cm="1">
        <f t="array" ref="CU6">INDEX(CT5:CT$101,ROWS($A7))</f>
        <v>-9.4306447696605344E-2</v>
      </c>
      <c r="CV6" cm="1">
        <f t="array" ref="CV6">INDEX(CU5:CU$101,ROWS($A7))</f>
        <v>-7.2155510153783547E-2</v>
      </c>
      <c r="CW6" cm="1">
        <f t="array" ref="CW6">INDEX(CV5:CV$101,ROWS($A7))</f>
        <v>-3.4333567685272466E-2</v>
      </c>
      <c r="CX6" cm="1">
        <f t="array" ref="CX6">INDEX(CW5:CW$101,ROWS($A7))</f>
        <v>1.2954229781206805E-2</v>
      </c>
      <c r="CY6" cm="1">
        <f t="array" ref="CY6">INDEX(CX5:CX$101,ROWS($A7))</f>
        <v>-3.4489755842785033E-2</v>
      </c>
      <c r="CZ6" cm="1">
        <f t="array" ref="CZ6">INDEX(CY5:CY$101,ROWS($A7))</f>
        <v>-3.8123935127915023E-2</v>
      </c>
      <c r="DA6" cm="1">
        <f t="array" ref="DA6">INDEX(CZ5:CZ$101,ROWS($A7))</f>
        <v>-3.8800683733912295E-2</v>
      </c>
      <c r="DB6" cm="1">
        <f t="array" ref="DB6">INDEX(DA5:DA$101,ROWS($A7))</f>
        <v>-5.2539098038475042E-2</v>
      </c>
      <c r="DC6" cm="1">
        <f t="array" ref="DC6">INDEX(DB5:DB$101,ROWS($A7))</f>
        <v>-4.4615482107998219E-2</v>
      </c>
      <c r="DD6" cm="1">
        <f t="array" ref="DD6">INDEX(DC5:DC$101,ROWS($A7))</f>
        <v>-1.9179896493271544E-2</v>
      </c>
      <c r="DE6" cm="1">
        <f t="array" ref="DE6">INDEX(DD5:DD$101,ROWS($A7))</f>
        <v>4.9032635892696595E-2</v>
      </c>
      <c r="DF6" cm="1">
        <f t="array" ref="DF6">INDEX(DE5:DE$101,ROWS($A7))</f>
        <v>5.6392198292057501E-2</v>
      </c>
      <c r="DG6" cm="1">
        <f t="array" ref="DG6">INDEX(DF5:DF$101,ROWS($A7))</f>
        <v>2.0385512987377806E-2</v>
      </c>
    </row>
    <row r="7" spans="1:111" x14ac:dyDescent="0.25">
      <c r="A7" s="17">
        <v>6</v>
      </c>
      <c r="B7">
        <v>-1.8036621299991964</v>
      </c>
      <c r="C7" s="16">
        <f t="shared" si="0"/>
        <v>-1.7946270233987558</v>
      </c>
      <c r="D7" s="19">
        <f>SUMPRODUCT($C$2:INDEX($C$2:$C$327,ROWS(C8:C$327)),$C8:C$327)/DEVSQ($C$2:$C$327)</f>
        <v>1.5683425673848382E-3</v>
      </c>
      <c r="E7">
        <f>SQRT((1/COUNT($B$2:$B$327))*(1+(2*SUMSQ($D$2:D6))))</f>
        <v>6.8026199349282196E-2</v>
      </c>
      <c r="F7">
        <f>-SQRT((1/COUNT($B$2:$B$327))*(1+(2*SUMSQ($D$2:D6))))</f>
        <v>-6.8026199349282196E-2</v>
      </c>
      <c r="H7" cm="1">
        <f t="array" aca="1" ref="H7" ca="1">INDEX(MMULT(MINVERSE(OFFSET($K$1,0,0,A7,A7)),OFFSET($K$1,1,0,A7,1)),A7)</f>
        <v>2.7855811281907172E-2</v>
      </c>
      <c r="I7">
        <f t="shared" si="1"/>
        <v>5.5384877562171128E-2</v>
      </c>
      <c r="J7">
        <f t="shared" si="2"/>
        <v>-5.5384877562171128E-2</v>
      </c>
      <c r="K7" s="18">
        <f t="shared" si="3"/>
        <v>1.5683425673848382E-3</v>
      </c>
      <c r="L7" cm="1">
        <f t="array" ref="L7">INDEX(K6:K$101,ROWS($A8))</f>
        <v>-5.4638879822004695E-2</v>
      </c>
      <c r="M7" cm="1">
        <f t="array" ref="M7">INDEX(L6:L$101,ROWS($A8))</f>
        <v>-5.8455048259506058E-2</v>
      </c>
      <c r="N7" cm="1">
        <f t="array" ref="N7">INDEX(M6:M$101,ROWS($A8))</f>
        <v>-3.9786713136974849E-2</v>
      </c>
      <c r="O7" cm="1">
        <f t="array" ref="O7">INDEX(N6:N$101,ROWS($A8))</f>
        <v>0.19076008747508422</v>
      </c>
      <c r="P7" cm="1">
        <f t="array" ref="P7">INDEX(O6:O$101,ROWS($A8))</f>
        <v>0.45816820676262499</v>
      </c>
      <c r="Q7" cm="1">
        <f t="array" ref="Q7">INDEX(P6:P$101,ROWS($A8))</f>
        <v>1</v>
      </c>
      <c r="R7" cm="1">
        <f t="array" ref="R7">INDEX(Q6:Q$101,ROWS($A8))</f>
        <v>0.45816820676262499</v>
      </c>
      <c r="S7" cm="1">
        <f t="array" ref="S7">INDEX(R6:R$101,ROWS($A8))</f>
        <v>0.19076008747508422</v>
      </c>
      <c r="T7" cm="1">
        <f t="array" ref="T7">INDEX(S6:S$101,ROWS($A8))</f>
        <v>-3.9786713136974849E-2</v>
      </c>
      <c r="U7" cm="1">
        <f t="array" ref="U7">INDEX(T6:T$101,ROWS($A8))</f>
        <v>-5.8455048259506058E-2</v>
      </c>
      <c r="V7" cm="1">
        <f t="array" ref="V7">INDEX(U6:U$101,ROWS($A8))</f>
        <v>-5.4638879822004695E-2</v>
      </c>
      <c r="W7" cm="1">
        <f t="array" ref="W7">INDEX(V6:V$101,ROWS($A8))</f>
        <v>1.5683425673848382E-3</v>
      </c>
      <c r="X7" cm="1">
        <f t="array" ref="X7">INDEX(W6:W$101,ROWS($A8))</f>
        <v>6.0709088443285947E-3</v>
      </c>
      <c r="Y7" cm="1">
        <f t="array" ref="Y7">INDEX(X6:X$101,ROWS($A8))</f>
        <v>2.6936806066919458E-3</v>
      </c>
      <c r="Z7" cm="1">
        <f t="array" ref="Z7">INDEX(Y6:Y$101,ROWS($A8))</f>
        <v>-6.2429136560775492E-3</v>
      </c>
      <c r="AA7" cm="1">
        <f t="array" ref="AA7">INDEX(Z6:Z$101,ROWS($A8))</f>
        <v>-5.2382672610496436E-2</v>
      </c>
      <c r="AB7" cm="1">
        <f t="array" ref="AB7">INDEX(AA6:AA$101,ROWS($A8))</f>
        <v>-1.4926223783087878E-2</v>
      </c>
      <c r="AC7" cm="1">
        <f t="array" ref="AC7">INDEX(AB6:AB$101,ROWS($A8))</f>
        <v>1.9671785536275461E-3</v>
      </c>
      <c r="AD7" cm="1">
        <f t="array" ref="AD7">INDEX(AC6:AC$101,ROWS($A8))</f>
        <v>5.6837875880982429E-2</v>
      </c>
      <c r="AE7" cm="1">
        <f t="array" ref="AE7">INDEX(AD6:AD$101,ROWS($A8))</f>
        <v>-3.456326362918621E-3</v>
      </c>
      <c r="AF7" cm="1">
        <f t="array" ref="AF7">INDEX(AE6:AE$101,ROWS($A8))</f>
        <v>2.8721448308013767E-2</v>
      </c>
      <c r="AG7" cm="1">
        <f t="array" ref="AG7">INDEX(AF6:AF$101,ROWS($A8))</f>
        <v>-2.9137812001062583E-2</v>
      </c>
      <c r="AH7" cm="1">
        <f t="array" ref="AH7">INDEX(AG6:AG$101,ROWS($A8))</f>
        <v>6.3852420251502675E-3</v>
      </c>
      <c r="AI7" cm="1">
        <f t="array" ref="AI7">INDEX(AH6:AH$101,ROWS($A8))</f>
        <v>7.621720958584112E-2</v>
      </c>
      <c r="AJ7" cm="1">
        <f t="array" ref="AJ7">INDEX(AI6:AI$101,ROWS($A8))</f>
        <v>8.4160700746083769E-2</v>
      </c>
      <c r="AK7" cm="1">
        <f t="array" ref="AK7">INDEX(AJ6:AJ$101,ROWS($A8))</f>
        <v>9.1859430410886747E-2</v>
      </c>
      <c r="AL7" cm="1">
        <f t="array" ref="AL7">INDEX(AK6:AK$101,ROWS($A8))</f>
        <v>4.1933472856106685E-2</v>
      </c>
      <c r="AM7" cm="1">
        <f t="array" ref="AM7">INDEX(AL6:AL$101,ROWS($A8))</f>
        <v>3.9071305306950813E-2</v>
      </c>
      <c r="AN7" cm="1">
        <f t="array" ref="AN7">INDEX(AM6:AM$101,ROWS($A8))</f>
        <v>-4.3918438765605264E-2</v>
      </c>
      <c r="AO7" cm="1">
        <f t="array" ref="AO7">INDEX(AN6:AN$101,ROWS($A8))</f>
        <v>-7.3703419990607505E-2</v>
      </c>
      <c r="AP7" cm="1">
        <f t="array" ref="AP7">INDEX(AO6:AO$101,ROWS($A8))</f>
        <v>-8.07663118808679E-2</v>
      </c>
      <c r="AQ7" cm="1">
        <f t="array" ref="AQ7">INDEX(AP6:AP$101,ROWS($A8))</f>
        <v>1.4667612138507162E-2</v>
      </c>
      <c r="AR7" cm="1">
        <f t="array" ref="AR7">INDEX(AQ6:AQ$101,ROWS($A8))</f>
        <v>7.0392205077482436E-2</v>
      </c>
      <c r="AS7" cm="1">
        <f t="array" ref="AS7">INDEX(AR6:AR$101,ROWS($A8))</f>
        <v>2.9474214617809136E-2</v>
      </c>
      <c r="AT7" cm="1">
        <f t="array" ref="AT7">INDEX(AS6:AS$101,ROWS($A8))</f>
        <v>-0.12177560279280279</v>
      </c>
      <c r="AU7" cm="1">
        <f t="array" ref="AU7">INDEX(AT6:AT$101,ROWS($A8))</f>
        <v>-0.12372641346062392</v>
      </c>
      <c r="AV7" cm="1">
        <f t="array" ref="AV7">INDEX(AU6:AU$101,ROWS($A8))</f>
        <v>-4.4645286767713031E-2</v>
      </c>
      <c r="AW7" cm="1">
        <f t="array" ref="AW7">INDEX(AV6:AV$101,ROWS($A8))</f>
        <v>2.2472413339714708E-2</v>
      </c>
      <c r="AX7" cm="1">
        <f t="array" ref="AX7">INDEX(AW6:AW$101,ROWS($A8))</f>
        <v>2.4042253334814117E-2</v>
      </c>
      <c r="AY7" cm="1">
        <f t="array" ref="AY7">INDEX(AX6:AX$101,ROWS($A8))</f>
        <v>-1.6117846468699182E-2</v>
      </c>
      <c r="AZ7" cm="1">
        <f t="array" ref="AZ7">INDEX(AY6:AY$101,ROWS($A8))</f>
        <v>-1.3146260150111435E-2</v>
      </c>
      <c r="BA7" cm="1">
        <f t="array" ref="BA7">INDEX(AZ6:AZ$101,ROWS($A8))</f>
        <v>-4.2611769578632983E-2</v>
      </c>
      <c r="BB7" cm="1">
        <f t="array" ref="BB7">INDEX(BA6:BA$101,ROWS($A8))</f>
        <v>-8.2088083297975605E-3</v>
      </c>
      <c r="BC7" cm="1">
        <f t="array" ref="BC7">INDEX(BB6:BB$101,ROWS($A8))</f>
        <v>7.0343913977613914E-2</v>
      </c>
      <c r="BD7" cm="1">
        <f t="array" ref="BD7">INDEX(BC6:BC$101,ROWS($A8))</f>
        <v>8.1095536068336749E-2</v>
      </c>
      <c r="BE7" cm="1">
        <f t="array" ref="BE7">INDEX(BD6:BD$101,ROWS($A8))</f>
        <v>0.10653002802592371</v>
      </c>
      <c r="BF7" cm="1">
        <f t="array" ref="BF7">INDEX(BE6:BE$101,ROWS($A8))</f>
        <v>6.9172172021400427E-2</v>
      </c>
      <c r="BG7" cm="1">
        <f t="array" ref="BG7">INDEX(BF6:BF$101,ROWS($A8))</f>
        <v>4.5356651955948825E-2</v>
      </c>
      <c r="BH7" cm="1">
        <f t="array" ref="BH7">INDEX(BG6:BG$101,ROWS($A8))</f>
        <v>2.572326503835937E-2</v>
      </c>
      <c r="BI7" cm="1">
        <f t="array" ref="BI7">INDEX(BH6:BH$101,ROWS($A8))</f>
        <v>-4.52418626056501E-3</v>
      </c>
      <c r="BJ7" cm="1">
        <f t="array" ref="BJ7">INDEX(BI6:BI$101,ROWS($A8))</f>
        <v>5.695446189506833E-2</v>
      </c>
      <c r="BK7" cm="1">
        <f t="array" ref="BK7">INDEX(BJ6:BJ$101,ROWS($A8))</f>
        <v>2.4418181143092907E-4</v>
      </c>
      <c r="BL7" cm="1">
        <f t="array" ref="BL7">INDEX(BK6:BK$101,ROWS($A8))</f>
        <v>-7.9011018034384223E-3</v>
      </c>
      <c r="BM7" cm="1">
        <f t="array" ref="BM7">INDEX(BL6:BL$101,ROWS($A8))</f>
        <v>-6.1517600725887717E-2</v>
      </c>
      <c r="BN7" cm="1">
        <f t="array" ref="BN7">INDEX(BM6:BM$101,ROWS($A8))</f>
        <v>-2.4597005930040487E-2</v>
      </c>
      <c r="BO7" cm="1">
        <f t="array" ref="BO7">INDEX(BN6:BN$101,ROWS($A8))</f>
        <v>-2.9913035966842957E-2</v>
      </c>
      <c r="BP7" cm="1">
        <f t="array" ref="BP7">INDEX(BO6:BO$101,ROWS($A8))</f>
        <v>-3.4355579644787179E-3</v>
      </c>
      <c r="BQ7" cm="1">
        <f t="array" ref="BQ7">INDEX(BP6:BP$101,ROWS($A8))</f>
        <v>-1.052338420005056E-2</v>
      </c>
      <c r="BR7" cm="1">
        <f t="array" ref="BR7">INDEX(BQ6:BQ$101,ROWS($A8))</f>
        <v>5.6418526686066756E-2</v>
      </c>
      <c r="BS7" cm="1">
        <f t="array" ref="BS7">INDEX(BR6:BR$101,ROWS($A8))</f>
        <v>-6.117608288508168E-3</v>
      </c>
      <c r="BT7" cm="1">
        <f t="array" ref="BT7">INDEX(BS6:BS$101,ROWS($A8))</f>
        <v>-9.6352721316774401E-2</v>
      </c>
      <c r="BU7" cm="1">
        <f t="array" ref="BU7">INDEX(BT6:BT$101,ROWS($A8))</f>
        <v>-9.5791748059318602E-2</v>
      </c>
      <c r="BV7" cm="1">
        <f t="array" ref="BV7">INDEX(BU6:BU$101,ROWS($A8))</f>
        <v>-7.9382443856476692E-2</v>
      </c>
      <c r="BW7" cm="1">
        <f t="array" ref="BW7">INDEX(BV6:BV$101,ROWS($A8))</f>
        <v>7.2025657485670386E-2</v>
      </c>
      <c r="BX7" cm="1">
        <f t="array" ref="BX7">INDEX(BW6:BW$101,ROWS($A8))</f>
        <v>6.2230718236564189E-2</v>
      </c>
      <c r="BY7" cm="1">
        <f t="array" ref="BY7">INDEX(BX6:BX$101,ROWS($A8))</f>
        <v>5.1009490677601008E-2</v>
      </c>
      <c r="BZ7" cm="1">
        <f t="array" ref="BZ7">INDEX(BY6:BY$101,ROWS($A8))</f>
        <v>1.3729332929021208E-2</v>
      </c>
      <c r="CA7" cm="1">
        <f t="array" ref="CA7">INDEX(BZ6:BZ$101,ROWS($A8))</f>
        <v>2.2155790129058831E-2</v>
      </c>
      <c r="CB7" cm="1">
        <f t="array" ref="CB7">INDEX(CA6:CA$101,ROWS($A8))</f>
        <v>-3.0367441430410622E-2</v>
      </c>
      <c r="CC7" cm="1">
        <f t="array" ref="CC7">INDEX(CB6:CB$101,ROWS($A8))</f>
        <v>-8.1871675226921556E-3</v>
      </c>
      <c r="CD7" cm="1">
        <f t="array" ref="CD7">INDEX(CC6:CC$101,ROWS($A8))</f>
        <v>-3.5502314476504467E-3</v>
      </c>
      <c r="CE7" cm="1">
        <f t="array" ref="CE7">INDEX(CD6:CD$101,ROWS($A8))</f>
        <v>-3.9898965001476813E-2</v>
      </c>
      <c r="CF7" cm="1">
        <f t="array" ref="CF7">INDEX(CE6:CE$101,ROWS($A8))</f>
        <v>-5.797574545305078E-2</v>
      </c>
      <c r="CG7" cm="1">
        <f t="array" ref="CG7">INDEX(CF6:CF$101,ROWS($A8))</f>
        <v>-9.4031673125597529E-2</v>
      </c>
      <c r="CH7" cm="1">
        <f t="array" ref="CH7">INDEX(CG6:CG$101,ROWS($A8))</f>
        <v>-0.11052220165884011</v>
      </c>
      <c r="CI7" cm="1">
        <f t="array" ref="CI7">INDEX(CH6:CH$101,ROWS($A8))</f>
        <v>-7.548013161823508E-2</v>
      </c>
      <c r="CJ7" cm="1">
        <f t="array" ref="CJ7">INDEX(CI6:CI$101,ROWS($A8))</f>
        <v>-3.1411323438820761E-3</v>
      </c>
      <c r="CK7" cm="1">
        <f t="array" ref="CK7">INDEX(CJ6:CJ$101,ROWS($A8))</f>
        <v>3.2326911044185787E-2</v>
      </c>
      <c r="CL7" cm="1">
        <f t="array" ref="CL7">INDEX(CK6:CK$101,ROWS($A8))</f>
        <v>8.7822449813521136E-2</v>
      </c>
      <c r="CM7" cm="1">
        <f t="array" ref="CM7">INDEX(CL6:CL$101,ROWS($A8))</f>
        <v>3.4657952725254376E-2</v>
      </c>
      <c r="CN7" cm="1">
        <f t="array" ref="CN7">INDEX(CM6:CM$101,ROWS($A8))</f>
        <v>1.8177231549152913E-2</v>
      </c>
      <c r="CO7" cm="1">
        <f t="array" ref="CO7">INDEX(CN6:CN$101,ROWS($A8))</f>
        <v>-8.4314767643259743E-3</v>
      </c>
      <c r="CP7" cm="1">
        <f t="array" ref="CP7">INDEX(CO6:CO$101,ROWS($A8))</f>
        <v>-5.2754217783992252E-2</v>
      </c>
      <c r="CQ7" cm="1">
        <f t="array" ref="CQ7">INDEX(CP6:CP$101,ROWS($A8))</f>
        <v>-5.5317778936366649E-2</v>
      </c>
      <c r="CR7" cm="1">
        <f t="array" ref="CR7">INDEX(CQ6:CQ$101,ROWS($A8))</f>
        <v>-5.797943456175976E-2</v>
      </c>
      <c r="CS7" cm="1">
        <f t="array" ref="CS7">INDEX(CR6:CR$101,ROWS($A8))</f>
        <v>2.1527036993652174E-2</v>
      </c>
      <c r="CT7" cm="1">
        <f t="array" ref="CT7">INDEX(CS6:CS$101,ROWS($A8))</f>
        <v>-8.8964209385379838E-3</v>
      </c>
      <c r="CU7" cm="1">
        <f t="array" ref="CU7">INDEX(CT6:CT$101,ROWS($A8))</f>
        <v>-1.1841810215753364E-2</v>
      </c>
      <c r="CV7" cm="1">
        <f t="array" ref="CV7">INDEX(CU6:CU$101,ROWS($A8))</f>
        <v>-9.4306447696605344E-2</v>
      </c>
      <c r="CW7" cm="1">
        <f t="array" ref="CW7">INDEX(CV6:CV$101,ROWS($A8))</f>
        <v>-7.2155510153783547E-2</v>
      </c>
      <c r="CX7" cm="1">
        <f t="array" ref="CX7">INDEX(CW6:CW$101,ROWS($A8))</f>
        <v>-3.4333567685272466E-2</v>
      </c>
      <c r="CY7" cm="1">
        <f t="array" ref="CY7">INDEX(CX6:CX$101,ROWS($A8))</f>
        <v>1.2954229781206805E-2</v>
      </c>
      <c r="CZ7" cm="1">
        <f t="array" ref="CZ7">INDEX(CY6:CY$101,ROWS($A8))</f>
        <v>-3.4489755842785033E-2</v>
      </c>
      <c r="DA7" cm="1">
        <f t="array" ref="DA7">INDEX(CZ6:CZ$101,ROWS($A8))</f>
        <v>-3.8123935127915023E-2</v>
      </c>
      <c r="DB7" cm="1">
        <f t="array" ref="DB7">INDEX(DA6:DA$101,ROWS($A8))</f>
        <v>-3.8800683733912295E-2</v>
      </c>
      <c r="DC7" cm="1">
        <f t="array" ref="DC7">INDEX(DB6:DB$101,ROWS($A8))</f>
        <v>-5.2539098038475042E-2</v>
      </c>
      <c r="DD7" cm="1">
        <f t="array" ref="DD7">INDEX(DC6:DC$101,ROWS($A8))</f>
        <v>-4.4615482107998219E-2</v>
      </c>
      <c r="DE7" cm="1">
        <f t="array" ref="DE7">INDEX(DD6:DD$101,ROWS($A8))</f>
        <v>-1.9179896493271544E-2</v>
      </c>
      <c r="DF7" cm="1">
        <f t="array" ref="DF7">INDEX(DE6:DE$101,ROWS($A8))</f>
        <v>4.9032635892696595E-2</v>
      </c>
      <c r="DG7" cm="1">
        <f t="array" ref="DG7">INDEX(DF6:DF$101,ROWS($A8))</f>
        <v>5.6392198292057501E-2</v>
      </c>
    </row>
    <row r="8" spans="1:111" x14ac:dyDescent="0.25">
      <c r="A8" s="17">
        <v>7</v>
      </c>
      <c r="B8">
        <v>1.3024674830611218</v>
      </c>
      <c r="C8" s="16">
        <f t="shared" si="0"/>
        <v>1.3115025896615624</v>
      </c>
      <c r="D8" s="19">
        <f>SUMPRODUCT($C$2:INDEX($C$2:$C$327,ROWS(C9:C$327)),$C9:C$327)/DEVSQ($C$2:$C$327)</f>
        <v>6.0709088443285947E-3</v>
      </c>
      <c r="E8">
        <f>SQRT((1/COUNT($B$2:$B$327))*(1+(2*SUMSQ($D$2:D7))))</f>
        <v>6.8026310263622033E-2</v>
      </c>
      <c r="F8">
        <f>-SQRT((1/COUNT($B$2:$B$327))*(1+(2*SUMSQ($D$2:D7))))</f>
        <v>-6.8026310263622033E-2</v>
      </c>
      <c r="H8" cm="1">
        <f t="array" aca="1" ref="H8" ca="1">INDEX(MMULT(MINVERSE(OFFSET($K$1,0,0,A8,A8)),OFFSET($K$1,1,0,A8,1)),A8)</f>
        <v>-1.1759289754584712E-2</v>
      </c>
      <c r="I8">
        <f t="shared" si="1"/>
        <v>5.5384877562171128E-2</v>
      </c>
      <c r="J8">
        <f t="shared" si="2"/>
        <v>-5.5384877562171128E-2</v>
      </c>
      <c r="K8" s="18">
        <f t="shared" si="3"/>
        <v>6.0709088443285947E-3</v>
      </c>
      <c r="L8" cm="1">
        <f t="array" ref="L8">INDEX(K7:K$101,ROWS($A9))</f>
        <v>1.5683425673848382E-3</v>
      </c>
      <c r="M8" cm="1">
        <f t="array" ref="M8">INDEX(L7:L$101,ROWS($A9))</f>
        <v>-5.4638879822004695E-2</v>
      </c>
      <c r="N8" cm="1">
        <f t="array" ref="N8">INDEX(M7:M$101,ROWS($A9))</f>
        <v>-5.8455048259506058E-2</v>
      </c>
      <c r="O8" cm="1">
        <f t="array" ref="O8">INDEX(N7:N$101,ROWS($A9))</f>
        <v>-3.9786713136974849E-2</v>
      </c>
      <c r="P8" cm="1">
        <f t="array" ref="P8">INDEX(O7:O$101,ROWS($A9))</f>
        <v>0.19076008747508422</v>
      </c>
      <c r="Q8" cm="1">
        <f t="array" ref="Q8">INDEX(P7:P$101,ROWS($A9))</f>
        <v>0.45816820676262499</v>
      </c>
      <c r="R8" cm="1">
        <f t="array" ref="R8">INDEX(Q7:Q$101,ROWS($A9))</f>
        <v>1</v>
      </c>
      <c r="S8" cm="1">
        <f t="array" ref="S8">INDEX(R7:R$101,ROWS($A9))</f>
        <v>0.45816820676262499</v>
      </c>
      <c r="T8" cm="1">
        <f t="array" ref="T8">INDEX(S7:S$101,ROWS($A9))</f>
        <v>0.19076008747508422</v>
      </c>
      <c r="U8" cm="1">
        <f t="array" ref="U8">INDEX(T7:T$101,ROWS($A9))</f>
        <v>-3.9786713136974849E-2</v>
      </c>
      <c r="V8" cm="1">
        <f t="array" ref="V8">INDEX(U7:U$101,ROWS($A9))</f>
        <v>-5.8455048259506058E-2</v>
      </c>
      <c r="W8" cm="1">
        <f t="array" ref="W8">INDEX(V7:V$101,ROWS($A9))</f>
        <v>-5.4638879822004695E-2</v>
      </c>
      <c r="X8" cm="1">
        <f t="array" ref="X8">INDEX(W7:W$101,ROWS($A9))</f>
        <v>1.5683425673848382E-3</v>
      </c>
      <c r="Y8" cm="1">
        <f t="array" ref="Y8">INDEX(X7:X$101,ROWS($A9))</f>
        <v>6.0709088443285947E-3</v>
      </c>
      <c r="Z8" cm="1">
        <f t="array" ref="Z8">INDEX(Y7:Y$101,ROWS($A9))</f>
        <v>2.6936806066919458E-3</v>
      </c>
      <c r="AA8" cm="1">
        <f t="array" ref="AA8">INDEX(Z7:Z$101,ROWS($A9))</f>
        <v>-6.2429136560775492E-3</v>
      </c>
      <c r="AB8" cm="1">
        <f t="array" ref="AB8">INDEX(AA7:AA$101,ROWS($A9))</f>
        <v>-5.2382672610496436E-2</v>
      </c>
      <c r="AC8" cm="1">
        <f t="array" ref="AC8">INDEX(AB7:AB$101,ROWS($A9))</f>
        <v>-1.4926223783087878E-2</v>
      </c>
      <c r="AD8" cm="1">
        <f t="array" ref="AD8">INDEX(AC7:AC$101,ROWS($A9))</f>
        <v>1.9671785536275461E-3</v>
      </c>
      <c r="AE8" cm="1">
        <f t="array" ref="AE8">INDEX(AD7:AD$101,ROWS($A9))</f>
        <v>5.6837875880982429E-2</v>
      </c>
      <c r="AF8" cm="1">
        <f t="array" ref="AF8">INDEX(AE7:AE$101,ROWS($A9))</f>
        <v>-3.456326362918621E-3</v>
      </c>
      <c r="AG8" cm="1">
        <f t="array" ref="AG8">INDEX(AF7:AF$101,ROWS($A9))</f>
        <v>2.8721448308013767E-2</v>
      </c>
      <c r="AH8" cm="1">
        <f t="array" ref="AH8">INDEX(AG7:AG$101,ROWS($A9))</f>
        <v>-2.9137812001062583E-2</v>
      </c>
      <c r="AI8" cm="1">
        <f t="array" ref="AI8">INDEX(AH7:AH$101,ROWS($A9))</f>
        <v>6.3852420251502675E-3</v>
      </c>
      <c r="AJ8" cm="1">
        <f t="array" ref="AJ8">INDEX(AI7:AI$101,ROWS($A9))</f>
        <v>7.621720958584112E-2</v>
      </c>
      <c r="AK8" cm="1">
        <f t="array" ref="AK8">INDEX(AJ7:AJ$101,ROWS($A9))</f>
        <v>8.4160700746083769E-2</v>
      </c>
      <c r="AL8" cm="1">
        <f t="array" ref="AL8">INDEX(AK7:AK$101,ROWS($A9))</f>
        <v>9.1859430410886747E-2</v>
      </c>
      <c r="AM8" cm="1">
        <f t="array" ref="AM8">INDEX(AL7:AL$101,ROWS($A9))</f>
        <v>4.1933472856106685E-2</v>
      </c>
      <c r="AN8" cm="1">
        <f t="array" ref="AN8">INDEX(AM7:AM$101,ROWS($A9))</f>
        <v>3.9071305306950813E-2</v>
      </c>
      <c r="AO8" cm="1">
        <f t="array" ref="AO8">INDEX(AN7:AN$101,ROWS($A9))</f>
        <v>-4.3918438765605264E-2</v>
      </c>
      <c r="AP8" cm="1">
        <f t="array" ref="AP8">INDEX(AO7:AO$101,ROWS($A9))</f>
        <v>-7.3703419990607505E-2</v>
      </c>
      <c r="AQ8" cm="1">
        <f t="array" ref="AQ8">INDEX(AP7:AP$101,ROWS($A9))</f>
        <v>-8.07663118808679E-2</v>
      </c>
      <c r="AR8" cm="1">
        <f t="array" ref="AR8">INDEX(AQ7:AQ$101,ROWS($A9))</f>
        <v>1.4667612138507162E-2</v>
      </c>
      <c r="AS8" cm="1">
        <f t="array" ref="AS8">INDEX(AR7:AR$101,ROWS($A9))</f>
        <v>7.0392205077482436E-2</v>
      </c>
      <c r="AT8" cm="1">
        <f t="array" ref="AT8">INDEX(AS7:AS$101,ROWS($A9))</f>
        <v>2.9474214617809136E-2</v>
      </c>
      <c r="AU8" cm="1">
        <f t="array" ref="AU8">INDEX(AT7:AT$101,ROWS($A9))</f>
        <v>-0.12177560279280279</v>
      </c>
      <c r="AV8" cm="1">
        <f t="array" ref="AV8">INDEX(AU7:AU$101,ROWS($A9))</f>
        <v>-0.12372641346062392</v>
      </c>
      <c r="AW8" cm="1">
        <f t="array" ref="AW8">INDEX(AV7:AV$101,ROWS($A9))</f>
        <v>-4.4645286767713031E-2</v>
      </c>
      <c r="AX8" cm="1">
        <f t="array" ref="AX8">INDEX(AW7:AW$101,ROWS($A9))</f>
        <v>2.2472413339714708E-2</v>
      </c>
      <c r="AY8" cm="1">
        <f t="array" ref="AY8">INDEX(AX7:AX$101,ROWS($A9))</f>
        <v>2.4042253334814117E-2</v>
      </c>
      <c r="AZ8" cm="1">
        <f t="array" ref="AZ8">INDEX(AY7:AY$101,ROWS($A9))</f>
        <v>-1.6117846468699182E-2</v>
      </c>
      <c r="BA8" cm="1">
        <f t="array" ref="BA8">INDEX(AZ7:AZ$101,ROWS($A9))</f>
        <v>-1.3146260150111435E-2</v>
      </c>
      <c r="BB8" cm="1">
        <f t="array" ref="BB8">INDEX(BA7:BA$101,ROWS($A9))</f>
        <v>-4.2611769578632983E-2</v>
      </c>
      <c r="BC8" cm="1">
        <f t="array" ref="BC8">INDEX(BB7:BB$101,ROWS($A9))</f>
        <v>-8.2088083297975605E-3</v>
      </c>
      <c r="BD8" cm="1">
        <f t="array" ref="BD8">INDEX(BC7:BC$101,ROWS($A9))</f>
        <v>7.0343913977613914E-2</v>
      </c>
      <c r="BE8" cm="1">
        <f t="array" ref="BE8">INDEX(BD7:BD$101,ROWS($A9))</f>
        <v>8.1095536068336749E-2</v>
      </c>
      <c r="BF8" cm="1">
        <f t="array" ref="BF8">INDEX(BE7:BE$101,ROWS($A9))</f>
        <v>0.10653002802592371</v>
      </c>
      <c r="BG8" cm="1">
        <f t="array" ref="BG8">INDEX(BF7:BF$101,ROWS($A9))</f>
        <v>6.9172172021400427E-2</v>
      </c>
      <c r="BH8" cm="1">
        <f t="array" ref="BH8">INDEX(BG7:BG$101,ROWS($A9))</f>
        <v>4.5356651955948825E-2</v>
      </c>
      <c r="BI8" cm="1">
        <f t="array" ref="BI8">INDEX(BH7:BH$101,ROWS($A9))</f>
        <v>2.572326503835937E-2</v>
      </c>
      <c r="BJ8" cm="1">
        <f t="array" ref="BJ8">INDEX(BI7:BI$101,ROWS($A9))</f>
        <v>-4.52418626056501E-3</v>
      </c>
      <c r="BK8" cm="1">
        <f t="array" ref="BK8">INDEX(BJ7:BJ$101,ROWS($A9))</f>
        <v>5.695446189506833E-2</v>
      </c>
      <c r="BL8" cm="1">
        <f t="array" ref="BL8">INDEX(BK7:BK$101,ROWS($A9))</f>
        <v>2.4418181143092907E-4</v>
      </c>
      <c r="BM8" cm="1">
        <f t="array" ref="BM8">INDEX(BL7:BL$101,ROWS($A9))</f>
        <v>-7.9011018034384223E-3</v>
      </c>
      <c r="BN8" cm="1">
        <f t="array" ref="BN8">INDEX(BM7:BM$101,ROWS($A9))</f>
        <v>-6.1517600725887717E-2</v>
      </c>
      <c r="BO8" cm="1">
        <f t="array" ref="BO8">INDEX(BN7:BN$101,ROWS($A9))</f>
        <v>-2.4597005930040487E-2</v>
      </c>
      <c r="BP8" cm="1">
        <f t="array" ref="BP8">INDEX(BO7:BO$101,ROWS($A9))</f>
        <v>-2.9913035966842957E-2</v>
      </c>
      <c r="BQ8" cm="1">
        <f t="array" ref="BQ8">INDEX(BP7:BP$101,ROWS($A9))</f>
        <v>-3.4355579644787179E-3</v>
      </c>
      <c r="BR8" cm="1">
        <f t="array" ref="BR8">INDEX(BQ7:BQ$101,ROWS($A9))</f>
        <v>-1.052338420005056E-2</v>
      </c>
      <c r="BS8" cm="1">
        <f t="array" ref="BS8">INDEX(BR7:BR$101,ROWS($A9))</f>
        <v>5.6418526686066756E-2</v>
      </c>
      <c r="BT8" cm="1">
        <f t="array" ref="BT8">INDEX(BS7:BS$101,ROWS($A9))</f>
        <v>-6.117608288508168E-3</v>
      </c>
      <c r="BU8" cm="1">
        <f t="array" ref="BU8">INDEX(BT7:BT$101,ROWS($A9))</f>
        <v>-9.6352721316774401E-2</v>
      </c>
      <c r="BV8" cm="1">
        <f t="array" ref="BV8">INDEX(BU7:BU$101,ROWS($A9))</f>
        <v>-9.5791748059318602E-2</v>
      </c>
      <c r="BW8" cm="1">
        <f t="array" ref="BW8">INDEX(BV7:BV$101,ROWS($A9))</f>
        <v>-7.9382443856476692E-2</v>
      </c>
      <c r="BX8" cm="1">
        <f t="array" ref="BX8">INDEX(BW7:BW$101,ROWS($A9))</f>
        <v>7.2025657485670386E-2</v>
      </c>
      <c r="BY8" cm="1">
        <f t="array" ref="BY8">INDEX(BX7:BX$101,ROWS($A9))</f>
        <v>6.2230718236564189E-2</v>
      </c>
      <c r="BZ8" cm="1">
        <f t="array" ref="BZ8">INDEX(BY7:BY$101,ROWS($A9))</f>
        <v>5.1009490677601008E-2</v>
      </c>
      <c r="CA8" cm="1">
        <f t="array" ref="CA8">INDEX(BZ7:BZ$101,ROWS($A9))</f>
        <v>1.3729332929021208E-2</v>
      </c>
      <c r="CB8" cm="1">
        <f t="array" ref="CB8">INDEX(CA7:CA$101,ROWS($A9))</f>
        <v>2.2155790129058831E-2</v>
      </c>
      <c r="CC8" cm="1">
        <f t="array" ref="CC8">INDEX(CB7:CB$101,ROWS($A9))</f>
        <v>-3.0367441430410622E-2</v>
      </c>
      <c r="CD8" cm="1">
        <f t="array" ref="CD8">INDEX(CC7:CC$101,ROWS($A9))</f>
        <v>-8.1871675226921556E-3</v>
      </c>
      <c r="CE8" cm="1">
        <f t="array" ref="CE8">INDEX(CD7:CD$101,ROWS($A9))</f>
        <v>-3.5502314476504467E-3</v>
      </c>
      <c r="CF8" cm="1">
        <f t="array" ref="CF8">INDEX(CE7:CE$101,ROWS($A9))</f>
        <v>-3.9898965001476813E-2</v>
      </c>
      <c r="CG8" cm="1">
        <f t="array" ref="CG8">INDEX(CF7:CF$101,ROWS($A9))</f>
        <v>-5.797574545305078E-2</v>
      </c>
      <c r="CH8" cm="1">
        <f t="array" ref="CH8">INDEX(CG7:CG$101,ROWS($A9))</f>
        <v>-9.4031673125597529E-2</v>
      </c>
      <c r="CI8" cm="1">
        <f t="array" ref="CI8">INDEX(CH7:CH$101,ROWS($A9))</f>
        <v>-0.11052220165884011</v>
      </c>
      <c r="CJ8" cm="1">
        <f t="array" ref="CJ8">INDEX(CI7:CI$101,ROWS($A9))</f>
        <v>-7.548013161823508E-2</v>
      </c>
      <c r="CK8" cm="1">
        <f t="array" ref="CK8">INDEX(CJ7:CJ$101,ROWS($A9))</f>
        <v>-3.1411323438820761E-3</v>
      </c>
      <c r="CL8" cm="1">
        <f t="array" ref="CL8">INDEX(CK7:CK$101,ROWS($A9))</f>
        <v>3.2326911044185787E-2</v>
      </c>
      <c r="CM8" cm="1">
        <f t="array" ref="CM8">INDEX(CL7:CL$101,ROWS($A9))</f>
        <v>8.7822449813521136E-2</v>
      </c>
      <c r="CN8" cm="1">
        <f t="array" ref="CN8">INDEX(CM7:CM$101,ROWS($A9))</f>
        <v>3.4657952725254376E-2</v>
      </c>
      <c r="CO8" cm="1">
        <f t="array" ref="CO8">INDEX(CN7:CN$101,ROWS($A9))</f>
        <v>1.8177231549152913E-2</v>
      </c>
      <c r="CP8" cm="1">
        <f t="array" ref="CP8">INDEX(CO7:CO$101,ROWS($A9))</f>
        <v>-8.4314767643259743E-3</v>
      </c>
      <c r="CQ8" cm="1">
        <f t="array" ref="CQ8">INDEX(CP7:CP$101,ROWS($A9))</f>
        <v>-5.2754217783992252E-2</v>
      </c>
      <c r="CR8" cm="1">
        <f t="array" ref="CR8">INDEX(CQ7:CQ$101,ROWS($A9))</f>
        <v>-5.5317778936366649E-2</v>
      </c>
      <c r="CS8" cm="1">
        <f t="array" ref="CS8">INDEX(CR7:CR$101,ROWS($A9))</f>
        <v>-5.797943456175976E-2</v>
      </c>
      <c r="CT8" cm="1">
        <f t="array" ref="CT8">INDEX(CS7:CS$101,ROWS($A9))</f>
        <v>2.1527036993652174E-2</v>
      </c>
      <c r="CU8" cm="1">
        <f t="array" ref="CU8">INDEX(CT7:CT$101,ROWS($A9))</f>
        <v>-8.8964209385379838E-3</v>
      </c>
      <c r="CV8" cm="1">
        <f t="array" ref="CV8">INDEX(CU7:CU$101,ROWS($A9))</f>
        <v>-1.1841810215753364E-2</v>
      </c>
      <c r="CW8" cm="1">
        <f t="array" ref="CW8">INDEX(CV7:CV$101,ROWS($A9))</f>
        <v>-9.4306447696605344E-2</v>
      </c>
      <c r="CX8" cm="1">
        <f t="array" ref="CX8">INDEX(CW7:CW$101,ROWS($A9))</f>
        <v>-7.2155510153783547E-2</v>
      </c>
      <c r="CY8" cm="1">
        <f t="array" ref="CY8">INDEX(CX7:CX$101,ROWS($A9))</f>
        <v>-3.4333567685272466E-2</v>
      </c>
      <c r="CZ8" cm="1">
        <f t="array" ref="CZ8">INDEX(CY7:CY$101,ROWS($A9))</f>
        <v>1.2954229781206805E-2</v>
      </c>
      <c r="DA8" cm="1">
        <f t="array" ref="DA8">INDEX(CZ7:CZ$101,ROWS($A9))</f>
        <v>-3.4489755842785033E-2</v>
      </c>
      <c r="DB8" cm="1">
        <f t="array" ref="DB8">INDEX(DA7:DA$101,ROWS($A9))</f>
        <v>-3.8123935127915023E-2</v>
      </c>
      <c r="DC8" cm="1">
        <f t="array" ref="DC8">INDEX(DB7:DB$101,ROWS($A9))</f>
        <v>-3.8800683733912295E-2</v>
      </c>
      <c r="DD8" cm="1">
        <f t="array" ref="DD8">INDEX(DC7:DC$101,ROWS($A9))</f>
        <v>-5.2539098038475042E-2</v>
      </c>
      <c r="DE8" cm="1">
        <f t="array" ref="DE8">INDEX(DD7:DD$101,ROWS($A9))</f>
        <v>-4.4615482107998219E-2</v>
      </c>
      <c r="DF8" cm="1">
        <f t="array" ref="DF8">INDEX(DE7:DE$101,ROWS($A9))</f>
        <v>-1.9179896493271544E-2</v>
      </c>
      <c r="DG8" cm="1">
        <f t="array" ref="DG8">INDEX(DF7:DF$101,ROWS($A9))</f>
        <v>4.9032635892696595E-2</v>
      </c>
    </row>
    <row r="9" spans="1:111" x14ac:dyDescent="0.25">
      <c r="A9" s="17">
        <v>8</v>
      </c>
      <c r="B9">
        <v>-2.0107905992581152</v>
      </c>
      <c r="C9" s="16">
        <f t="shared" si="0"/>
        <v>-2.0017554926576748</v>
      </c>
      <c r="D9" s="19">
        <f>SUMPRODUCT($C$2:INDEX($C$2:$C$327,ROWS(C10:C$327)),$C10:C$327)/DEVSQ($C$2:$C$327)</f>
        <v>2.6936806066919458E-3</v>
      </c>
      <c r="E9">
        <f>SQRT((1/COUNT($B$2:$B$327))*(1+(2*SUMSQ($D$2:D8))))</f>
        <v>6.8027972174013185E-2</v>
      </c>
      <c r="F9">
        <f>-SQRT((1/COUNT($B$2:$B$327))*(1+(2*SUMSQ($D$2:D8))))</f>
        <v>-6.8027972174013185E-2</v>
      </c>
      <c r="H9" cm="1">
        <f t="array" aca="1" ref="H9" ca="1">INDEX(MMULT(MINVERSE(OFFSET($K$1,0,0,A9,A9)),OFFSET($K$1,1,0,A9,1)),A9)</f>
        <v>-1.1722197800027572E-2</v>
      </c>
      <c r="I9">
        <f t="shared" si="1"/>
        <v>5.5384877562171128E-2</v>
      </c>
      <c r="J9">
        <f t="shared" si="2"/>
        <v>-5.5384877562171128E-2</v>
      </c>
      <c r="K9" s="18">
        <f t="shared" si="3"/>
        <v>2.6936806066919458E-3</v>
      </c>
      <c r="L9" cm="1">
        <f t="array" ref="L9">INDEX(K8:K$101,ROWS($A10))</f>
        <v>6.0709088443285947E-3</v>
      </c>
      <c r="M9" cm="1">
        <f t="array" ref="M9">INDEX(L8:L$101,ROWS($A10))</f>
        <v>1.5683425673848382E-3</v>
      </c>
      <c r="N9" cm="1">
        <f t="array" ref="N9">INDEX(M8:M$101,ROWS($A10))</f>
        <v>-5.4638879822004695E-2</v>
      </c>
      <c r="O9" cm="1">
        <f t="array" ref="O9">INDEX(N8:N$101,ROWS($A10))</f>
        <v>-5.8455048259506058E-2</v>
      </c>
      <c r="P9" cm="1">
        <f t="array" ref="P9">INDEX(O8:O$101,ROWS($A10))</f>
        <v>-3.9786713136974849E-2</v>
      </c>
      <c r="Q9" cm="1">
        <f t="array" ref="Q9">INDEX(P8:P$101,ROWS($A10))</f>
        <v>0.19076008747508422</v>
      </c>
      <c r="R9" cm="1">
        <f t="array" ref="R9">INDEX(Q8:Q$101,ROWS($A10))</f>
        <v>0.45816820676262499</v>
      </c>
      <c r="S9" cm="1">
        <f t="array" ref="S9">INDEX(R8:R$101,ROWS($A10))</f>
        <v>1</v>
      </c>
      <c r="T9" cm="1">
        <f t="array" ref="T9">INDEX(S8:S$101,ROWS($A10))</f>
        <v>0.45816820676262499</v>
      </c>
      <c r="U9" cm="1">
        <f t="array" ref="U9">INDEX(T8:T$101,ROWS($A10))</f>
        <v>0.19076008747508422</v>
      </c>
      <c r="V9" cm="1">
        <f t="array" ref="V9">INDEX(U8:U$101,ROWS($A10))</f>
        <v>-3.9786713136974849E-2</v>
      </c>
      <c r="W9" cm="1">
        <f t="array" ref="W9">INDEX(V8:V$101,ROWS($A10))</f>
        <v>-5.8455048259506058E-2</v>
      </c>
      <c r="X9" cm="1">
        <f t="array" ref="X9">INDEX(W8:W$101,ROWS($A10))</f>
        <v>-5.4638879822004695E-2</v>
      </c>
      <c r="Y9" cm="1">
        <f t="array" ref="Y9">INDEX(X8:X$101,ROWS($A10))</f>
        <v>1.5683425673848382E-3</v>
      </c>
      <c r="Z9" cm="1">
        <f t="array" ref="Z9">INDEX(Y8:Y$101,ROWS($A10))</f>
        <v>6.0709088443285947E-3</v>
      </c>
      <c r="AA9" cm="1">
        <f t="array" ref="AA9">INDEX(Z8:Z$101,ROWS($A10))</f>
        <v>2.6936806066919458E-3</v>
      </c>
      <c r="AB9" cm="1">
        <f t="array" ref="AB9">INDEX(AA8:AA$101,ROWS($A10))</f>
        <v>-6.2429136560775492E-3</v>
      </c>
      <c r="AC9" cm="1">
        <f t="array" ref="AC9">INDEX(AB8:AB$101,ROWS($A10))</f>
        <v>-5.2382672610496436E-2</v>
      </c>
      <c r="AD9" cm="1">
        <f t="array" ref="AD9">INDEX(AC8:AC$101,ROWS($A10))</f>
        <v>-1.4926223783087878E-2</v>
      </c>
      <c r="AE9" cm="1">
        <f t="array" ref="AE9">INDEX(AD8:AD$101,ROWS($A10))</f>
        <v>1.9671785536275461E-3</v>
      </c>
      <c r="AF9" cm="1">
        <f t="array" ref="AF9">INDEX(AE8:AE$101,ROWS($A10))</f>
        <v>5.6837875880982429E-2</v>
      </c>
      <c r="AG9" cm="1">
        <f t="array" ref="AG9">INDEX(AF8:AF$101,ROWS($A10))</f>
        <v>-3.456326362918621E-3</v>
      </c>
      <c r="AH9" cm="1">
        <f t="array" ref="AH9">INDEX(AG8:AG$101,ROWS($A10))</f>
        <v>2.8721448308013767E-2</v>
      </c>
      <c r="AI9" cm="1">
        <f t="array" ref="AI9">INDEX(AH8:AH$101,ROWS($A10))</f>
        <v>-2.9137812001062583E-2</v>
      </c>
      <c r="AJ9" cm="1">
        <f t="array" ref="AJ9">INDEX(AI8:AI$101,ROWS($A10))</f>
        <v>6.3852420251502675E-3</v>
      </c>
      <c r="AK9" cm="1">
        <f t="array" ref="AK9">INDEX(AJ8:AJ$101,ROWS($A10))</f>
        <v>7.621720958584112E-2</v>
      </c>
      <c r="AL9" cm="1">
        <f t="array" ref="AL9">INDEX(AK8:AK$101,ROWS($A10))</f>
        <v>8.4160700746083769E-2</v>
      </c>
      <c r="AM9" cm="1">
        <f t="array" ref="AM9">INDEX(AL8:AL$101,ROWS($A10))</f>
        <v>9.1859430410886747E-2</v>
      </c>
      <c r="AN9" cm="1">
        <f t="array" ref="AN9">INDEX(AM8:AM$101,ROWS($A10))</f>
        <v>4.1933472856106685E-2</v>
      </c>
      <c r="AO9" cm="1">
        <f t="array" ref="AO9">INDEX(AN8:AN$101,ROWS($A10))</f>
        <v>3.9071305306950813E-2</v>
      </c>
      <c r="AP9" cm="1">
        <f t="array" ref="AP9">INDEX(AO8:AO$101,ROWS($A10))</f>
        <v>-4.3918438765605264E-2</v>
      </c>
      <c r="AQ9" cm="1">
        <f t="array" ref="AQ9">INDEX(AP8:AP$101,ROWS($A10))</f>
        <v>-7.3703419990607505E-2</v>
      </c>
      <c r="AR9" cm="1">
        <f t="array" ref="AR9">INDEX(AQ8:AQ$101,ROWS($A10))</f>
        <v>-8.07663118808679E-2</v>
      </c>
      <c r="AS9" cm="1">
        <f t="array" ref="AS9">INDEX(AR8:AR$101,ROWS($A10))</f>
        <v>1.4667612138507162E-2</v>
      </c>
      <c r="AT9" cm="1">
        <f t="array" ref="AT9">INDEX(AS8:AS$101,ROWS($A10))</f>
        <v>7.0392205077482436E-2</v>
      </c>
      <c r="AU9" cm="1">
        <f t="array" ref="AU9">INDEX(AT8:AT$101,ROWS($A10))</f>
        <v>2.9474214617809136E-2</v>
      </c>
      <c r="AV9" cm="1">
        <f t="array" ref="AV9">INDEX(AU8:AU$101,ROWS($A10))</f>
        <v>-0.12177560279280279</v>
      </c>
      <c r="AW9" cm="1">
        <f t="array" ref="AW9">INDEX(AV8:AV$101,ROWS($A10))</f>
        <v>-0.12372641346062392</v>
      </c>
      <c r="AX9" cm="1">
        <f t="array" ref="AX9">INDEX(AW8:AW$101,ROWS($A10))</f>
        <v>-4.4645286767713031E-2</v>
      </c>
      <c r="AY9" cm="1">
        <f t="array" ref="AY9">INDEX(AX8:AX$101,ROWS($A10))</f>
        <v>2.2472413339714708E-2</v>
      </c>
      <c r="AZ9" cm="1">
        <f t="array" ref="AZ9">INDEX(AY8:AY$101,ROWS($A10))</f>
        <v>2.4042253334814117E-2</v>
      </c>
      <c r="BA9" cm="1">
        <f t="array" ref="BA9">INDEX(AZ8:AZ$101,ROWS($A10))</f>
        <v>-1.6117846468699182E-2</v>
      </c>
      <c r="BB9" cm="1">
        <f t="array" ref="BB9">INDEX(BA8:BA$101,ROWS($A10))</f>
        <v>-1.3146260150111435E-2</v>
      </c>
      <c r="BC9" cm="1">
        <f t="array" ref="BC9">INDEX(BB8:BB$101,ROWS($A10))</f>
        <v>-4.2611769578632983E-2</v>
      </c>
      <c r="BD9" cm="1">
        <f t="array" ref="BD9">INDEX(BC8:BC$101,ROWS($A10))</f>
        <v>-8.2088083297975605E-3</v>
      </c>
      <c r="BE9" cm="1">
        <f t="array" ref="BE9">INDEX(BD8:BD$101,ROWS($A10))</f>
        <v>7.0343913977613914E-2</v>
      </c>
      <c r="BF9" cm="1">
        <f t="array" ref="BF9">INDEX(BE8:BE$101,ROWS($A10))</f>
        <v>8.1095536068336749E-2</v>
      </c>
      <c r="BG9" cm="1">
        <f t="array" ref="BG9">INDEX(BF8:BF$101,ROWS($A10))</f>
        <v>0.10653002802592371</v>
      </c>
      <c r="BH9" cm="1">
        <f t="array" ref="BH9">INDEX(BG8:BG$101,ROWS($A10))</f>
        <v>6.9172172021400427E-2</v>
      </c>
      <c r="BI9" cm="1">
        <f t="array" ref="BI9">INDEX(BH8:BH$101,ROWS($A10))</f>
        <v>4.5356651955948825E-2</v>
      </c>
      <c r="BJ9" cm="1">
        <f t="array" ref="BJ9">INDEX(BI8:BI$101,ROWS($A10))</f>
        <v>2.572326503835937E-2</v>
      </c>
      <c r="BK9" cm="1">
        <f t="array" ref="BK9">INDEX(BJ8:BJ$101,ROWS($A10))</f>
        <v>-4.52418626056501E-3</v>
      </c>
      <c r="BL9" cm="1">
        <f t="array" ref="BL9">INDEX(BK8:BK$101,ROWS($A10))</f>
        <v>5.695446189506833E-2</v>
      </c>
      <c r="BM9" cm="1">
        <f t="array" ref="BM9">INDEX(BL8:BL$101,ROWS($A10))</f>
        <v>2.4418181143092907E-4</v>
      </c>
      <c r="BN9" cm="1">
        <f t="array" ref="BN9">INDEX(BM8:BM$101,ROWS($A10))</f>
        <v>-7.9011018034384223E-3</v>
      </c>
      <c r="BO9" cm="1">
        <f t="array" ref="BO9">INDEX(BN8:BN$101,ROWS($A10))</f>
        <v>-6.1517600725887717E-2</v>
      </c>
      <c r="BP9" cm="1">
        <f t="array" ref="BP9">INDEX(BO8:BO$101,ROWS($A10))</f>
        <v>-2.4597005930040487E-2</v>
      </c>
      <c r="BQ9" cm="1">
        <f t="array" ref="BQ9">INDEX(BP8:BP$101,ROWS($A10))</f>
        <v>-2.9913035966842957E-2</v>
      </c>
      <c r="BR9" cm="1">
        <f t="array" ref="BR9">INDEX(BQ8:BQ$101,ROWS($A10))</f>
        <v>-3.4355579644787179E-3</v>
      </c>
      <c r="BS9" cm="1">
        <f t="array" ref="BS9">INDEX(BR8:BR$101,ROWS($A10))</f>
        <v>-1.052338420005056E-2</v>
      </c>
      <c r="BT9" cm="1">
        <f t="array" ref="BT9">INDEX(BS8:BS$101,ROWS($A10))</f>
        <v>5.6418526686066756E-2</v>
      </c>
      <c r="BU9" cm="1">
        <f t="array" ref="BU9">INDEX(BT8:BT$101,ROWS($A10))</f>
        <v>-6.117608288508168E-3</v>
      </c>
      <c r="BV9" cm="1">
        <f t="array" ref="BV9">INDEX(BU8:BU$101,ROWS($A10))</f>
        <v>-9.6352721316774401E-2</v>
      </c>
      <c r="BW9" cm="1">
        <f t="array" ref="BW9">INDEX(BV8:BV$101,ROWS($A10))</f>
        <v>-9.5791748059318602E-2</v>
      </c>
      <c r="BX9" cm="1">
        <f t="array" ref="BX9">INDEX(BW8:BW$101,ROWS($A10))</f>
        <v>-7.9382443856476692E-2</v>
      </c>
      <c r="BY9" cm="1">
        <f t="array" ref="BY9">INDEX(BX8:BX$101,ROWS($A10))</f>
        <v>7.2025657485670386E-2</v>
      </c>
      <c r="BZ9" cm="1">
        <f t="array" ref="BZ9">INDEX(BY8:BY$101,ROWS($A10))</f>
        <v>6.2230718236564189E-2</v>
      </c>
      <c r="CA9" cm="1">
        <f t="array" ref="CA9">INDEX(BZ8:BZ$101,ROWS($A10))</f>
        <v>5.1009490677601008E-2</v>
      </c>
      <c r="CB9" cm="1">
        <f t="array" ref="CB9">INDEX(CA8:CA$101,ROWS($A10))</f>
        <v>1.3729332929021208E-2</v>
      </c>
      <c r="CC9" cm="1">
        <f t="array" ref="CC9">INDEX(CB8:CB$101,ROWS($A10))</f>
        <v>2.2155790129058831E-2</v>
      </c>
      <c r="CD9" cm="1">
        <f t="array" ref="CD9">INDEX(CC8:CC$101,ROWS($A10))</f>
        <v>-3.0367441430410622E-2</v>
      </c>
      <c r="CE9" cm="1">
        <f t="array" ref="CE9">INDEX(CD8:CD$101,ROWS($A10))</f>
        <v>-8.1871675226921556E-3</v>
      </c>
      <c r="CF9" cm="1">
        <f t="array" ref="CF9">INDEX(CE8:CE$101,ROWS($A10))</f>
        <v>-3.5502314476504467E-3</v>
      </c>
      <c r="CG9" cm="1">
        <f t="array" ref="CG9">INDEX(CF8:CF$101,ROWS($A10))</f>
        <v>-3.9898965001476813E-2</v>
      </c>
      <c r="CH9" cm="1">
        <f t="array" ref="CH9">INDEX(CG8:CG$101,ROWS($A10))</f>
        <v>-5.797574545305078E-2</v>
      </c>
      <c r="CI9" cm="1">
        <f t="array" ref="CI9">INDEX(CH8:CH$101,ROWS($A10))</f>
        <v>-9.4031673125597529E-2</v>
      </c>
      <c r="CJ9" cm="1">
        <f t="array" ref="CJ9">INDEX(CI8:CI$101,ROWS($A10))</f>
        <v>-0.11052220165884011</v>
      </c>
      <c r="CK9" cm="1">
        <f t="array" ref="CK9">INDEX(CJ8:CJ$101,ROWS($A10))</f>
        <v>-7.548013161823508E-2</v>
      </c>
      <c r="CL9" cm="1">
        <f t="array" ref="CL9">INDEX(CK8:CK$101,ROWS($A10))</f>
        <v>-3.1411323438820761E-3</v>
      </c>
      <c r="CM9" cm="1">
        <f t="array" ref="CM9">INDEX(CL8:CL$101,ROWS($A10))</f>
        <v>3.2326911044185787E-2</v>
      </c>
      <c r="CN9" cm="1">
        <f t="array" ref="CN9">INDEX(CM8:CM$101,ROWS($A10))</f>
        <v>8.7822449813521136E-2</v>
      </c>
      <c r="CO9" cm="1">
        <f t="array" ref="CO9">INDEX(CN8:CN$101,ROWS($A10))</f>
        <v>3.4657952725254376E-2</v>
      </c>
      <c r="CP9" cm="1">
        <f t="array" ref="CP9">INDEX(CO8:CO$101,ROWS($A10))</f>
        <v>1.8177231549152913E-2</v>
      </c>
      <c r="CQ9" cm="1">
        <f t="array" ref="CQ9">INDEX(CP8:CP$101,ROWS($A10))</f>
        <v>-8.4314767643259743E-3</v>
      </c>
      <c r="CR9" cm="1">
        <f t="array" ref="CR9">INDEX(CQ8:CQ$101,ROWS($A10))</f>
        <v>-5.2754217783992252E-2</v>
      </c>
      <c r="CS9" cm="1">
        <f t="array" ref="CS9">INDEX(CR8:CR$101,ROWS($A10))</f>
        <v>-5.5317778936366649E-2</v>
      </c>
      <c r="CT9" cm="1">
        <f t="array" ref="CT9">INDEX(CS8:CS$101,ROWS($A10))</f>
        <v>-5.797943456175976E-2</v>
      </c>
      <c r="CU9" cm="1">
        <f t="array" ref="CU9">INDEX(CT8:CT$101,ROWS($A10))</f>
        <v>2.1527036993652174E-2</v>
      </c>
      <c r="CV9" cm="1">
        <f t="array" ref="CV9">INDEX(CU8:CU$101,ROWS($A10))</f>
        <v>-8.8964209385379838E-3</v>
      </c>
      <c r="CW9" cm="1">
        <f t="array" ref="CW9">INDEX(CV8:CV$101,ROWS($A10))</f>
        <v>-1.1841810215753364E-2</v>
      </c>
      <c r="CX9" cm="1">
        <f t="array" ref="CX9">INDEX(CW8:CW$101,ROWS($A10))</f>
        <v>-9.4306447696605344E-2</v>
      </c>
      <c r="CY9" cm="1">
        <f t="array" ref="CY9">INDEX(CX8:CX$101,ROWS($A10))</f>
        <v>-7.2155510153783547E-2</v>
      </c>
      <c r="CZ9" cm="1">
        <f t="array" ref="CZ9">INDEX(CY8:CY$101,ROWS($A10))</f>
        <v>-3.4333567685272466E-2</v>
      </c>
      <c r="DA9" cm="1">
        <f t="array" ref="DA9">INDEX(CZ8:CZ$101,ROWS($A10))</f>
        <v>1.2954229781206805E-2</v>
      </c>
      <c r="DB9" cm="1">
        <f t="array" ref="DB9">INDEX(DA8:DA$101,ROWS($A10))</f>
        <v>-3.4489755842785033E-2</v>
      </c>
      <c r="DC9" cm="1">
        <f t="array" ref="DC9">INDEX(DB8:DB$101,ROWS($A10))</f>
        <v>-3.8123935127915023E-2</v>
      </c>
      <c r="DD9" cm="1">
        <f t="array" ref="DD9">INDEX(DC8:DC$101,ROWS($A10))</f>
        <v>-3.8800683733912295E-2</v>
      </c>
      <c r="DE9" cm="1">
        <f t="array" ref="DE9">INDEX(DD8:DD$101,ROWS($A10))</f>
        <v>-5.2539098038475042E-2</v>
      </c>
      <c r="DF9" cm="1">
        <f t="array" ref="DF9">INDEX(DE8:DE$101,ROWS($A10))</f>
        <v>-4.4615482107998219E-2</v>
      </c>
      <c r="DG9" cm="1">
        <f t="array" ref="DG9">INDEX(DF8:DF$101,ROWS($A10))</f>
        <v>-1.9179896493271544E-2</v>
      </c>
    </row>
    <row r="10" spans="1:111" x14ac:dyDescent="0.25">
      <c r="A10" s="17">
        <v>9</v>
      </c>
      <c r="B10">
        <v>-3.0342447261139114</v>
      </c>
      <c r="C10" s="16">
        <f t="shared" si="0"/>
        <v>-3.025209619513471</v>
      </c>
      <c r="D10" s="19">
        <f>SUMPRODUCT($C$2:INDEX($C$2:$C$327,ROWS(C11:C$327)),$C11:C$327)/DEVSQ($C$2:$C$327)</f>
        <v>-6.2429136560775492E-3</v>
      </c>
      <c r="E10">
        <f>SQRT((1/COUNT($B$2:$B$327))*(1+(2*SUMSQ($D$2:D9))))</f>
        <v>6.8028299353471683E-2</v>
      </c>
      <c r="F10">
        <f>-SQRT((1/COUNT($B$2:$B$327))*(1+(2*SUMSQ($D$2:D9))))</f>
        <v>-6.8028299353471683E-2</v>
      </c>
      <c r="H10" cm="1">
        <f t="array" aca="1" ref="H10" ca="1">INDEX(MMULT(MINVERSE(OFFSET($K$1,0,0,A10,A10)),OFFSET($K$1,1,0,A10,1)),A10)</f>
        <v>6.8868190412341504E-4</v>
      </c>
      <c r="I10">
        <f t="shared" si="1"/>
        <v>5.5384877562171128E-2</v>
      </c>
      <c r="J10">
        <f t="shared" si="2"/>
        <v>-5.5384877562171128E-2</v>
      </c>
      <c r="K10" s="18">
        <f t="shared" si="3"/>
        <v>-6.2429136560775492E-3</v>
      </c>
      <c r="L10" cm="1">
        <f t="array" ref="L10">INDEX(K9:K$101,ROWS($A11))</f>
        <v>2.6936806066919458E-3</v>
      </c>
      <c r="M10" cm="1">
        <f t="array" ref="M10">INDEX(L9:L$101,ROWS($A11))</f>
        <v>6.0709088443285947E-3</v>
      </c>
      <c r="N10" cm="1">
        <f t="array" ref="N10">INDEX(M9:M$101,ROWS($A11))</f>
        <v>1.5683425673848382E-3</v>
      </c>
      <c r="O10" cm="1">
        <f t="array" ref="O10">INDEX(N9:N$101,ROWS($A11))</f>
        <v>-5.4638879822004695E-2</v>
      </c>
      <c r="P10" cm="1">
        <f t="array" ref="P10">INDEX(O9:O$101,ROWS($A11))</f>
        <v>-5.8455048259506058E-2</v>
      </c>
      <c r="Q10" cm="1">
        <f t="array" ref="Q10">INDEX(P9:P$101,ROWS($A11))</f>
        <v>-3.9786713136974849E-2</v>
      </c>
      <c r="R10" cm="1">
        <f t="array" ref="R10">INDEX(Q9:Q$101,ROWS($A11))</f>
        <v>0.19076008747508422</v>
      </c>
      <c r="S10" cm="1">
        <f t="array" ref="S10">INDEX(R9:R$101,ROWS($A11))</f>
        <v>0.45816820676262499</v>
      </c>
      <c r="T10" cm="1">
        <f t="array" ref="T10">INDEX(S9:S$101,ROWS($A11))</f>
        <v>1</v>
      </c>
      <c r="U10" cm="1">
        <f t="array" ref="U10">INDEX(T9:T$101,ROWS($A11))</f>
        <v>0.45816820676262499</v>
      </c>
      <c r="V10" cm="1">
        <f t="array" ref="V10">INDEX(U9:U$101,ROWS($A11))</f>
        <v>0.19076008747508422</v>
      </c>
      <c r="W10" cm="1">
        <f t="array" ref="W10">INDEX(V9:V$101,ROWS($A11))</f>
        <v>-3.9786713136974849E-2</v>
      </c>
      <c r="X10" cm="1">
        <f t="array" ref="X10">INDEX(W9:W$101,ROWS($A11))</f>
        <v>-5.8455048259506058E-2</v>
      </c>
      <c r="Y10" cm="1">
        <f t="array" ref="Y10">INDEX(X9:X$101,ROWS($A11))</f>
        <v>-5.4638879822004695E-2</v>
      </c>
      <c r="Z10" cm="1">
        <f t="array" ref="Z10">INDEX(Y9:Y$101,ROWS($A11))</f>
        <v>1.5683425673848382E-3</v>
      </c>
      <c r="AA10" cm="1">
        <f t="array" ref="AA10">INDEX(Z9:Z$101,ROWS($A11))</f>
        <v>6.0709088443285947E-3</v>
      </c>
      <c r="AB10" cm="1">
        <f t="array" ref="AB10">INDEX(AA9:AA$101,ROWS($A11))</f>
        <v>2.6936806066919458E-3</v>
      </c>
      <c r="AC10" cm="1">
        <f t="array" ref="AC10">INDEX(AB9:AB$101,ROWS($A11))</f>
        <v>-6.2429136560775492E-3</v>
      </c>
      <c r="AD10" cm="1">
        <f t="array" ref="AD10">INDEX(AC9:AC$101,ROWS($A11))</f>
        <v>-5.2382672610496436E-2</v>
      </c>
      <c r="AE10" cm="1">
        <f t="array" ref="AE10">INDEX(AD9:AD$101,ROWS($A11))</f>
        <v>-1.4926223783087878E-2</v>
      </c>
      <c r="AF10" cm="1">
        <f t="array" ref="AF10">INDEX(AE9:AE$101,ROWS($A11))</f>
        <v>1.9671785536275461E-3</v>
      </c>
      <c r="AG10" cm="1">
        <f t="array" ref="AG10">INDEX(AF9:AF$101,ROWS($A11))</f>
        <v>5.6837875880982429E-2</v>
      </c>
      <c r="AH10" cm="1">
        <f t="array" ref="AH10">INDEX(AG9:AG$101,ROWS($A11))</f>
        <v>-3.456326362918621E-3</v>
      </c>
      <c r="AI10" cm="1">
        <f t="array" ref="AI10">INDEX(AH9:AH$101,ROWS($A11))</f>
        <v>2.8721448308013767E-2</v>
      </c>
      <c r="AJ10" cm="1">
        <f t="array" ref="AJ10">INDEX(AI9:AI$101,ROWS($A11))</f>
        <v>-2.9137812001062583E-2</v>
      </c>
      <c r="AK10" cm="1">
        <f t="array" ref="AK10">INDEX(AJ9:AJ$101,ROWS($A11))</f>
        <v>6.3852420251502675E-3</v>
      </c>
      <c r="AL10" cm="1">
        <f t="array" ref="AL10">INDEX(AK9:AK$101,ROWS($A11))</f>
        <v>7.621720958584112E-2</v>
      </c>
      <c r="AM10" cm="1">
        <f t="array" ref="AM10">INDEX(AL9:AL$101,ROWS($A11))</f>
        <v>8.4160700746083769E-2</v>
      </c>
      <c r="AN10" cm="1">
        <f t="array" ref="AN10">INDEX(AM9:AM$101,ROWS($A11))</f>
        <v>9.1859430410886747E-2</v>
      </c>
      <c r="AO10" cm="1">
        <f t="array" ref="AO10">INDEX(AN9:AN$101,ROWS($A11))</f>
        <v>4.1933472856106685E-2</v>
      </c>
      <c r="AP10" cm="1">
        <f t="array" ref="AP10">INDEX(AO9:AO$101,ROWS($A11))</f>
        <v>3.9071305306950813E-2</v>
      </c>
      <c r="AQ10" cm="1">
        <f t="array" ref="AQ10">INDEX(AP9:AP$101,ROWS($A11))</f>
        <v>-4.3918438765605264E-2</v>
      </c>
      <c r="AR10" cm="1">
        <f t="array" ref="AR10">INDEX(AQ9:AQ$101,ROWS($A11))</f>
        <v>-7.3703419990607505E-2</v>
      </c>
      <c r="AS10" cm="1">
        <f t="array" ref="AS10">INDEX(AR9:AR$101,ROWS($A11))</f>
        <v>-8.07663118808679E-2</v>
      </c>
      <c r="AT10" cm="1">
        <f t="array" ref="AT10">INDEX(AS9:AS$101,ROWS($A11))</f>
        <v>1.4667612138507162E-2</v>
      </c>
      <c r="AU10" cm="1">
        <f t="array" ref="AU10">INDEX(AT9:AT$101,ROWS($A11))</f>
        <v>7.0392205077482436E-2</v>
      </c>
      <c r="AV10" cm="1">
        <f t="array" ref="AV10">INDEX(AU9:AU$101,ROWS($A11))</f>
        <v>2.9474214617809136E-2</v>
      </c>
      <c r="AW10" cm="1">
        <f t="array" ref="AW10">INDEX(AV9:AV$101,ROWS($A11))</f>
        <v>-0.12177560279280279</v>
      </c>
      <c r="AX10" cm="1">
        <f t="array" ref="AX10">INDEX(AW9:AW$101,ROWS($A11))</f>
        <v>-0.12372641346062392</v>
      </c>
      <c r="AY10" cm="1">
        <f t="array" ref="AY10">INDEX(AX9:AX$101,ROWS($A11))</f>
        <v>-4.4645286767713031E-2</v>
      </c>
      <c r="AZ10" cm="1">
        <f t="array" ref="AZ10">INDEX(AY9:AY$101,ROWS($A11))</f>
        <v>2.2472413339714708E-2</v>
      </c>
      <c r="BA10" cm="1">
        <f t="array" ref="BA10">INDEX(AZ9:AZ$101,ROWS($A11))</f>
        <v>2.4042253334814117E-2</v>
      </c>
      <c r="BB10" cm="1">
        <f t="array" ref="BB10">INDEX(BA9:BA$101,ROWS($A11))</f>
        <v>-1.6117846468699182E-2</v>
      </c>
      <c r="BC10" cm="1">
        <f t="array" ref="BC10">INDEX(BB9:BB$101,ROWS($A11))</f>
        <v>-1.3146260150111435E-2</v>
      </c>
      <c r="BD10" cm="1">
        <f t="array" ref="BD10">INDEX(BC9:BC$101,ROWS($A11))</f>
        <v>-4.2611769578632983E-2</v>
      </c>
      <c r="BE10" cm="1">
        <f t="array" ref="BE10">INDEX(BD9:BD$101,ROWS($A11))</f>
        <v>-8.2088083297975605E-3</v>
      </c>
      <c r="BF10" cm="1">
        <f t="array" ref="BF10">INDEX(BE9:BE$101,ROWS($A11))</f>
        <v>7.0343913977613914E-2</v>
      </c>
      <c r="BG10" cm="1">
        <f t="array" ref="BG10">INDEX(BF9:BF$101,ROWS($A11))</f>
        <v>8.1095536068336749E-2</v>
      </c>
      <c r="BH10" cm="1">
        <f t="array" ref="BH10">INDEX(BG9:BG$101,ROWS($A11))</f>
        <v>0.10653002802592371</v>
      </c>
      <c r="BI10" cm="1">
        <f t="array" ref="BI10">INDEX(BH9:BH$101,ROWS($A11))</f>
        <v>6.9172172021400427E-2</v>
      </c>
      <c r="BJ10" cm="1">
        <f t="array" ref="BJ10">INDEX(BI9:BI$101,ROWS($A11))</f>
        <v>4.5356651955948825E-2</v>
      </c>
      <c r="BK10" cm="1">
        <f t="array" ref="BK10">INDEX(BJ9:BJ$101,ROWS($A11))</f>
        <v>2.572326503835937E-2</v>
      </c>
      <c r="BL10" cm="1">
        <f t="array" ref="BL10">INDEX(BK9:BK$101,ROWS($A11))</f>
        <v>-4.52418626056501E-3</v>
      </c>
      <c r="BM10" cm="1">
        <f t="array" ref="BM10">INDEX(BL9:BL$101,ROWS($A11))</f>
        <v>5.695446189506833E-2</v>
      </c>
      <c r="BN10" cm="1">
        <f t="array" ref="BN10">INDEX(BM9:BM$101,ROWS($A11))</f>
        <v>2.4418181143092907E-4</v>
      </c>
      <c r="BO10" cm="1">
        <f t="array" ref="BO10">INDEX(BN9:BN$101,ROWS($A11))</f>
        <v>-7.9011018034384223E-3</v>
      </c>
      <c r="BP10" cm="1">
        <f t="array" ref="BP10">INDEX(BO9:BO$101,ROWS($A11))</f>
        <v>-6.1517600725887717E-2</v>
      </c>
      <c r="BQ10" cm="1">
        <f t="array" ref="BQ10">INDEX(BP9:BP$101,ROWS($A11))</f>
        <v>-2.4597005930040487E-2</v>
      </c>
      <c r="BR10" cm="1">
        <f t="array" ref="BR10">INDEX(BQ9:BQ$101,ROWS($A11))</f>
        <v>-2.9913035966842957E-2</v>
      </c>
      <c r="BS10" cm="1">
        <f t="array" ref="BS10">INDEX(BR9:BR$101,ROWS($A11))</f>
        <v>-3.4355579644787179E-3</v>
      </c>
      <c r="BT10" cm="1">
        <f t="array" ref="BT10">INDEX(BS9:BS$101,ROWS($A11))</f>
        <v>-1.052338420005056E-2</v>
      </c>
      <c r="BU10" cm="1">
        <f t="array" ref="BU10">INDEX(BT9:BT$101,ROWS($A11))</f>
        <v>5.6418526686066756E-2</v>
      </c>
      <c r="BV10" cm="1">
        <f t="array" ref="BV10">INDEX(BU9:BU$101,ROWS($A11))</f>
        <v>-6.117608288508168E-3</v>
      </c>
      <c r="BW10" cm="1">
        <f t="array" ref="BW10">INDEX(BV9:BV$101,ROWS($A11))</f>
        <v>-9.6352721316774401E-2</v>
      </c>
      <c r="BX10" cm="1">
        <f t="array" ref="BX10">INDEX(BW9:BW$101,ROWS($A11))</f>
        <v>-9.5791748059318602E-2</v>
      </c>
      <c r="BY10" cm="1">
        <f t="array" ref="BY10">INDEX(BX9:BX$101,ROWS($A11))</f>
        <v>-7.9382443856476692E-2</v>
      </c>
      <c r="BZ10" cm="1">
        <f t="array" ref="BZ10">INDEX(BY9:BY$101,ROWS($A11))</f>
        <v>7.2025657485670386E-2</v>
      </c>
      <c r="CA10" cm="1">
        <f t="array" ref="CA10">INDEX(BZ9:BZ$101,ROWS($A11))</f>
        <v>6.2230718236564189E-2</v>
      </c>
      <c r="CB10" cm="1">
        <f t="array" ref="CB10">INDEX(CA9:CA$101,ROWS($A11))</f>
        <v>5.1009490677601008E-2</v>
      </c>
      <c r="CC10" cm="1">
        <f t="array" ref="CC10">INDEX(CB9:CB$101,ROWS($A11))</f>
        <v>1.3729332929021208E-2</v>
      </c>
      <c r="CD10" cm="1">
        <f t="array" ref="CD10">INDEX(CC9:CC$101,ROWS($A11))</f>
        <v>2.2155790129058831E-2</v>
      </c>
      <c r="CE10" cm="1">
        <f t="array" ref="CE10">INDEX(CD9:CD$101,ROWS($A11))</f>
        <v>-3.0367441430410622E-2</v>
      </c>
      <c r="CF10" cm="1">
        <f t="array" ref="CF10">INDEX(CE9:CE$101,ROWS($A11))</f>
        <v>-8.1871675226921556E-3</v>
      </c>
      <c r="CG10" cm="1">
        <f t="array" ref="CG10">INDEX(CF9:CF$101,ROWS($A11))</f>
        <v>-3.5502314476504467E-3</v>
      </c>
      <c r="CH10" cm="1">
        <f t="array" ref="CH10">INDEX(CG9:CG$101,ROWS($A11))</f>
        <v>-3.9898965001476813E-2</v>
      </c>
      <c r="CI10" cm="1">
        <f t="array" ref="CI10">INDEX(CH9:CH$101,ROWS($A11))</f>
        <v>-5.797574545305078E-2</v>
      </c>
      <c r="CJ10" cm="1">
        <f t="array" ref="CJ10">INDEX(CI9:CI$101,ROWS($A11))</f>
        <v>-9.4031673125597529E-2</v>
      </c>
      <c r="CK10" cm="1">
        <f t="array" ref="CK10">INDEX(CJ9:CJ$101,ROWS($A11))</f>
        <v>-0.11052220165884011</v>
      </c>
      <c r="CL10" cm="1">
        <f t="array" ref="CL10">INDEX(CK9:CK$101,ROWS($A11))</f>
        <v>-7.548013161823508E-2</v>
      </c>
      <c r="CM10" cm="1">
        <f t="array" ref="CM10">INDEX(CL9:CL$101,ROWS($A11))</f>
        <v>-3.1411323438820761E-3</v>
      </c>
      <c r="CN10" cm="1">
        <f t="array" ref="CN10">INDEX(CM9:CM$101,ROWS($A11))</f>
        <v>3.2326911044185787E-2</v>
      </c>
      <c r="CO10" cm="1">
        <f t="array" ref="CO10">INDEX(CN9:CN$101,ROWS($A11))</f>
        <v>8.7822449813521136E-2</v>
      </c>
      <c r="CP10" cm="1">
        <f t="array" ref="CP10">INDEX(CO9:CO$101,ROWS($A11))</f>
        <v>3.4657952725254376E-2</v>
      </c>
      <c r="CQ10" cm="1">
        <f t="array" ref="CQ10">INDEX(CP9:CP$101,ROWS($A11))</f>
        <v>1.8177231549152913E-2</v>
      </c>
      <c r="CR10" cm="1">
        <f t="array" ref="CR10">INDEX(CQ9:CQ$101,ROWS($A11))</f>
        <v>-8.4314767643259743E-3</v>
      </c>
      <c r="CS10" cm="1">
        <f t="array" ref="CS10">INDEX(CR9:CR$101,ROWS($A11))</f>
        <v>-5.2754217783992252E-2</v>
      </c>
      <c r="CT10" cm="1">
        <f t="array" ref="CT10">INDEX(CS9:CS$101,ROWS($A11))</f>
        <v>-5.5317778936366649E-2</v>
      </c>
      <c r="CU10" cm="1">
        <f t="array" ref="CU10">INDEX(CT9:CT$101,ROWS($A11))</f>
        <v>-5.797943456175976E-2</v>
      </c>
      <c r="CV10" cm="1">
        <f t="array" ref="CV10">INDEX(CU9:CU$101,ROWS($A11))</f>
        <v>2.1527036993652174E-2</v>
      </c>
      <c r="CW10" cm="1">
        <f t="array" ref="CW10">INDEX(CV9:CV$101,ROWS($A11))</f>
        <v>-8.8964209385379838E-3</v>
      </c>
      <c r="CX10" cm="1">
        <f t="array" ref="CX10">INDEX(CW9:CW$101,ROWS($A11))</f>
        <v>-1.1841810215753364E-2</v>
      </c>
      <c r="CY10" cm="1">
        <f t="array" ref="CY10">INDEX(CX9:CX$101,ROWS($A11))</f>
        <v>-9.4306447696605344E-2</v>
      </c>
      <c r="CZ10" cm="1">
        <f t="array" ref="CZ10">INDEX(CY9:CY$101,ROWS($A11))</f>
        <v>-7.2155510153783547E-2</v>
      </c>
      <c r="DA10" cm="1">
        <f t="array" ref="DA10">INDEX(CZ9:CZ$101,ROWS($A11))</f>
        <v>-3.4333567685272466E-2</v>
      </c>
      <c r="DB10" cm="1">
        <f t="array" ref="DB10">INDEX(DA9:DA$101,ROWS($A11))</f>
        <v>1.2954229781206805E-2</v>
      </c>
      <c r="DC10" cm="1">
        <f t="array" ref="DC10">INDEX(DB9:DB$101,ROWS($A11))</f>
        <v>-3.4489755842785033E-2</v>
      </c>
      <c r="DD10" cm="1">
        <f t="array" ref="DD10">INDEX(DC9:DC$101,ROWS($A11))</f>
        <v>-3.8123935127915023E-2</v>
      </c>
      <c r="DE10" cm="1">
        <f t="array" ref="DE10">INDEX(DD9:DD$101,ROWS($A11))</f>
        <v>-3.8800683733912295E-2</v>
      </c>
      <c r="DF10" cm="1">
        <f t="array" ref="DF10">INDEX(DE9:DE$101,ROWS($A11))</f>
        <v>-5.2539098038475042E-2</v>
      </c>
      <c r="DG10" cm="1">
        <f t="array" ref="DG10">INDEX(DF9:DF$101,ROWS($A11))</f>
        <v>-4.4615482107998219E-2</v>
      </c>
    </row>
    <row r="11" spans="1:111" x14ac:dyDescent="0.25">
      <c r="A11" s="17">
        <v>10</v>
      </c>
      <c r="B11">
        <v>0.53589897797516528</v>
      </c>
      <c r="C11" s="16">
        <f t="shared" si="0"/>
        <v>0.54493408457560588</v>
      </c>
      <c r="D11" s="19">
        <f>SUMPRODUCT($C$2:INDEX($C$2:$C$327,ROWS(C12:C$327)),$C12:C$327)/DEVSQ($C$2:$C$327)</f>
        <v>-5.2382672610496436E-2</v>
      </c>
      <c r="E11">
        <f>SQRT((1/COUNT($B$2:$B$327))*(1+(2*SUMSQ($D$2:D10))))</f>
        <v>6.8030056717906767E-2</v>
      </c>
      <c r="F11">
        <f>-SQRT((1/COUNT($B$2:$B$327))*(1+(2*SUMSQ($D$2:D10))))</f>
        <v>-6.8030056717906767E-2</v>
      </c>
      <c r="H11" cm="1">
        <f t="array" aca="1" ref="H11" ca="1">INDEX(MMULT(MINVERSE(OFFSET($K$1,0,0,A11,A11)),OFFSET($K$1,1,0,A11,1)),A11)</f>
        <v>-5.9923399217635218E-2</v>
      </c>
      <c r="I11">
        <f t="shared" si="1"/>
        <v>5.5384877562171128E-2</v>
      </c>
      <c r="J11">
        <f t="shared" si="2"/>
        <v>-5.5384877562171128E-2</v>
      </c>
      <c r="K11" s="18">
        <f t="shared" si="3"/>
        <v>-5.2382672610496436E-2</v>
      </c>
      <c r="L11" cm="1">
        <f t="array" ref="L11">INDEX(K10:K$101,ROWS($A12))</f>
        <v>-6.2429136560775492E-3</v>
      </c>
      <c r="M11" cm="1">
        <f t="array" ref="M11">INDEX(L10:L$101,ROWS($A12))</f>
        <v>2.6936806066919458E-3</v>
      </c>
      <c r="N11" cm="1">
        <f t="array" ref="N11">INDEX(M10:M$101,ROWS($A12))</f>
        <v>6.0709088443285947E-3</v>
      </c>
      <c r="O11" cm="1">
        <f t="array" ref="O11">INDEX(N10:N$101,ROWS($A12))</f>
        <v>1.5683425673848382E-3</v>
      </c>
      <c r="P11" cm="1">
        <f t="array" ref="P11">INDEX(O10:O$101,ROWS($A12))</f>
        <v>-5.4638879822004695E-2</v>
      </c>
      <c r="Q11" cm="1">
        <f t="array" ref="Q11">INDEX(P10:P$101,ROWS($A12))</f>
        <v>-5.8455048259506058E-2</v>
      </c>
      <c r="R11" cm="1">
        <f t="array" ref="R11">INDEX(Q10:Q$101,ROWS($A12))</f>
        <v>-3.9786713136974849E-2</v>
      </c>
      <c r="S11" cm="1">
        <f t="array" ref="S11">INDEX(R10:R$101,ROWS($A12))</f>
        <v>0.19076008747508422</v>
      </c>
      <c r="T11" cm="1">
        <f t="array" ref="T11">INDEX(S10:S$101,ROWS($A12))</f>
        <v>0.45816820676262499</v>
      </c>
      <c r="U11" cm="1">
        <f t="array" ref="U11">INDEX(T10:T$101,ROWS($A12))</f>
        <v>1</v>
      </c>
      <c r="V11" cm="1">
        <f t="array" ref="V11">INDEX(U10:U$101,ROWS($A12))</f>
        <v>0.45816820676262499</v>
      </c>
      <c r="W11" cm="1">
        <f t="array" ref="W11">INDEX(V10:V$101,ROWS($A12))</f>
        <v>0.19076008747508422</v>
      </c>
      <c r="X11" cm="1">
        <f t="array" ref="X11">INDEX(W10:W$101,ROWS($A12))</f>
        <v>-3.9786713136974849E-2</v>
      </c>
      <c r="Y11" cm="1">
        <f t="array" ref="Y11">INDEX(X10:X$101,ROWS($A12))</f>
        <v>-5.8455048259506058E-2</v>
      </c>
      <c r="Z11" cm="1">
        <f t="array" ref="Z11">INDEX(Y10:Y$101,ROWS($A12))</f>
        <v>-5.4638879822004695E-2</v>
      </c>
      <c r="AA11" cm="1">
        <f t="array" ref="AA11">INDEX(Z10:Z$101,ROWS($A12))</f>
        <v>1.5683425673848382E-3</v>
      </c>
      <c r="AB11" cm="1">
        <f t="array" ref="AB11">INDEX(AA10:AA$101,ROWS($A12))</f>
        <v>6.0709088443285947E-3</v>
      </c>
      <c r="AC11" cm="1">
        <f t="array" ref="AC11">INDEX(AB10:AB$101,ROWS($A12))</f>
        <v>2.6936806066919458E-3</v>
      </c>
      <c r="AD11" cm="1">
        <f t="array" ref="AD11">INDEX(AC10:AC$101,ROWS($A12))</f>
        <v>-6.2429136560775492E-3</v>
      </c>
      <c r="AE11" cm="1">
        <f t="array" ref="AE11">INDEX(AD10:AD$101,ROWS($A12))</f>
        <v>-5.2382672610496436E-2</v>
      </c>
      <c r="AF11" cm="1">
        <f t="array" ref="AF11">INDEX(AE10:AE$101,ROWS($A12))</f>
        <v>-1.4926223783087878E-2</v>
      </c>
      <c r="AG11" cm="1">
        <f t="array" ref="AG11">INDEX(AF10:AF$101,ROWS($A12))</f>
        <v>1.9671785536275461E-3</v>
      </c>
      <c r="AH11" cm="1">
        <f t="array" ref="AH11">INDEX(AG10:AG$101,ROWS($A12))</f>
        <v>5.6837875880982429E-2</v>
      </c>
      <c r="AI11" cm="1">
        <f t="array" ref="AI11">INDEX(AH10:AH$101,ROWS($A12))</f>
        <v>-3.456326362918621E-3</v>
      </c>
      <c r="AJ11" cm="1">
        <f t="array" ref="AJ11">INDEX(AI10:AI$101,ROWS($A12))</f>
        <v>2.8721448308013767E-2</v>
      </c>
      <c r="AK11" cm="1">
        <f t="array" ref="AK11">INDEX(AJ10:AJ$101,ROWS($A12))</f>
        <v>-2.9137812001062583E-2</v>
      </c>
      <c r="AL11" cm="1">
        <f t="array" ref="AL11">INDEX(AK10:AK$101,ROWS($A12))</f>
        <v>6.3852420251502675E-3</v>
      </c>
      <c r="AM11" cm="1">
        <f t="array" ref="AM11">INDEX(AL10:AL$101,ROWS($A12))</f>
        <v>7.621720958584112E-2</v>
      </c>
      <c r="AN11" cm="1">
        <f t="array" ref="AN11">INDEX(AM10:AM$101,ROWS($A12))</f>
        <v>8.4160700746083769E-2</v>
      </c>
      <c r="AO11" cm="1">
        <f t="array" ref="AO11">INDEX(AN10:AN$101,ROWS($A12))</f>
        <v>9.1859430410886747E-2</v>
      </c>
      <c r="AP11" cm="1">
        <f t="array" ref="AP11">INDEX(AO10:AO$101,ROWS($A12))</f>
        <v>4.1933472856106685E-2</v>
      </c>
      <c r="AQ11" cm="1">
        <f t="array" ref="AQ11">INDEX(AP10:AP$101,ROWS($A12))</f>
        <v>3.9071305306950813E-2</v>
      </c>
      <c r="AR11" cm="1">
        <f t="array" ref="AR11">INDEX(AQ10:AQ$101,ROWS($A12))</f>
        <v>-4.3918438765605264E-2</v>
      </c>
      <c r="AS11" cm="1">
        <f t="array" ref="AS11">INDEX(AR10:AR$101,ROWS($A12))</f>
        <v>-7.3703419990607505E-2</v>
      </c>
      <c r="AT11" cm="1">
        <f t="array" ref="AT11">INDEX(AS10:AS$101,ROWS($A12))</f>
        <v>-8.07663118808679E-2</v>
      </c>
      <c r="AU11" cm="1">
        <f t="array" ref="AU11">INDEX(AT10:AT$101,ROWS($A12))</f>
        <v>1.4667612138507162E-2</v>
      </c>
      <c r="AV11" cm="1">
        <f t="array" ref="AV11">INDEX(AU10:AU$101,ROWS($A12))</f>
        <v>7.0392205077482436E-2</v>
      </c>
      <c r="AW11" cm="1">
        <f t="array" ref="AW11">INDEX(AV10:AV$101,ROWS($A12))</f>
        <v>2.9474214617809136E-2</v>
      </c>
      <c r="AX11" cm="1">
        <f t="array" ref="AX11">INDEX(AW10:AW$101,ROWS($A12))</f>
        <v>-0.12177560279280279</v>
      </c>
      <c r="AY11" cm="1">
        <f t="array" ref="AY11">INDEX(AX10:AX$101,ROWS($A12))</f>
        <v>-0.12372641346062392</v>
      </c>
      <c r="AZ11" cm="1">
        <f t="array" ref="AZ11">INDEX(AY10:AY$101,ROWS($A12))</f>
        <v>-4.4645286767713031E-2</v>
      </c>
      <c r="BA11" cm="1">
        <f t="array" ref="BA11">INDEX(AZ10:AZ$101,ROWS($A12))</f>
        <v>2.2472413339714708E-2</v>
      </c>
      <c r="BB11" cm="1">
        <f t="array" ref="BB11">INDEX(BA10:BA$101,ROWS($A12))</f>
        <v>2.4042253334814117E-2</v>
      </c>
      <c r="BC11" cm="1">
        <f t="array" ref="BC11">INDEX(BB10:BB$101,ROWS($A12))</f>
        <v>-1.6117846468699182E-2</v>
      </c>
      <c r="BD11" cm="1">
        <f t="array" ref="BD11">INDEX(BC10:BC$101,ROWS($A12))</f>
        <v>-1.3146260150111435E-2</v>
      </c>
      <c r="BE11" cm="1">
        <f t="array" ref="BE11">INDEX(BD10:BD$101,ROWS($A12))</f>
        <v>-4.2611769578632983E-2</v>
      </c>
      <c r="BF11" cm="1">
        <f t="array" ref="BF11">INDEX(BE10:BE$101,ROWS($A12))</f>
        <v>-8.2088083297975605E-3</v>
      </c>
      <c r="BG11" cm="1">
        <f t="array" ref="BG11">INDEX(BF10:BF$101,ROWS($A12))</f>
        <v>7.0343913977613914E-2</v>
      </c>
      <c r="BH11" cm="1">
        <f t="array" ref="BH11">INDEX(BG10:BG$101,ROWS($A12))</f>
        <v>8.1095536068336749E-2</v>
      </c>
      <c r="BI11" cm="1">
        <f t="array" ref="BI11">INDEX(BH10:BH$101,ROWS($A12))</f>
        <v>0.10653002802592371</v>
      </c>
      <c r="BJ11" cm="1">
        <f t="array" ref="BJ11">INDEX(BI10:BI$101,ROWS($A12))</f>
        <v>6.9172172021400427E-2</v>
      </c>
      <c r="BK11" cm="1">
        <f t="array" ref="BK11">INDEX(BJ10:BJ$101,ROWS($A12))</f>
        <v>4.5356651955948825E-2</v>
      </c>
      <c r="BL11" cm="1">
        <f t="array" ref="BL11">INDEX(BK10:BK$101,ROWS($A12))</f>
        <v>2.572326503835937E-2</v>
      </c>
      <c r="BM11" cm="1">
        <f t="array" ref="BM11">INDEX(BL10:BL$101,ROWS($A12))</f>
        <v>-4.52418626056501E-3</v>
      </c>
      <c r="BN11" cm="1">
        <f t="array" ref="BN11">INDEX(BM10:BM$101,ROWS($A12))</f>
        <v>5.695446189506833E-2</v>
      </c>
      <c r="BO11" cm="1">
        <f t="array" ref="BO11">INDEX(BN10:BN$101,ROWS($A12))</f>
        <v>2.4418181143092907E-4</v>
      </c>
      <c r="BP11" cm="1">
        <f t="array" ref="BP11">INDEX(BO10:BO$101,ROWS($A12))</f>
        <v>-7.9011018034384223E-3</v>
      </c>
      <c r="BQ11" cm="1">
        <f t="array" ref="BQ11">INDEX(BP10:BP$101,ROWS($A12))</f>
        <v>-6.1517600725887717E-2</v>
      </c>
      <c r="BR11" cm="1">
        <f t="array" ref="BR11">INDEX(BQ10:BQ$101,ROWS($A12))</f>
        <v>-2.4597005930040487E-2</v>
      </c>
      <c r="BS11" cm="1">
        <f t="array" ref="BS11">INDEX(BR10:BR$101,ROWS($A12))</f>
        <v>-2.9913035966842957E-2</v>
      </c>
      <c r="BT11" cm="1">
        <f t="array" ref="BT11">INDEX(BS10:BS$101,ROWS($A12))</f>
        <v>-3.4355579644787179E-3</v>
      </c>
      <c r="BU11" cm="1">
        <f t="array" ref="BU11">INDEX(BT10:BT$101,ROWS($A12))</f>
        <v>-1.052338420005056E-2</v>
      </c>
      <c r="BV11" cm="1">
        <f t="array" ref="BV11">INDEX(BU10:BU$101,ROWS($A12))</f>
        <v>5.6418526686066756E-2</v>
      </c>
      <c r="BW11" cm="1">
        <f t="array" ref="BW11">INDEX(BV10:BV$101,ROWS($A12))</f>
        <v>-6.117608288508168E-3</v>
      </c>
      <c r="BX11" cm="1">
        <f t="array" ref="BX11">INDEX(BW10:BW$101,ROWS($A12))</f>
        <v>-9.6352721316774401E-2</v>
      </c>
      <c r="BY11" cm="1">
        <f t="array" ref="BY11">INDEX(BX10:BX$101,ROWS($A12))</f>
        <v>-9.5791748059318602E-2</v>
      </c>
      <c r="BZ11" cm="1">
        <f t="array" ref="BZ11">INDEX(BY10:BY$101,ROWS($A12))</f>
        <v>-7.9382443856476692E-2</v>
      </c>
      <c r="CA11" cm="1">
        <f t="array" ref="CA11">INDEX(BZ10:BZ$101,ROWS($A12))</f>
        <v>7.2025657485670386E-2</v>
      </c>
      <c r="CB11" cm="1">
        <f t="array" ref="CB11">INDEX(CA10:CA$101,ROWS($A12))</f>
        <v>6.2230718236564189E-2</v>
      </c>
      <c r="CC11" cm="1">
        <f t="array" ref="CC11">INDEX(CB10:CB$101,ROWS($A12))</f>
        <v>5.1009490677601008E-2</v>
      </c>
      <c r="CD11" cm="1">
        <f t="array" ref="CD11">INDEX(CC10:CC$101,ROWS($A12))</f>
        <v>1.3729332929021208E-2</v>
      </c>
      <c r="CE11" cm="1">
        <f t="array" ref="CE11">INDEX(CD10:CD$101,ROWS($A12))</f>
        <v>2.2155790129058831E-2</v>
      </c>
      <c r="CF11" cm="1">
        <f t="array" ref="CF11">INDEX(CE10:CE$101,ROWS($A12))</f>
        <v>-3.0367441430410622E-2</v>
      </c>
      <c r="CG11" cm="1">
        <f t="array" ref="CG11">INDEX(CF10:CF$101,ROWS($A12))</f>
        <v>-8.1871675226921556E-3</v>
      </c>
      <c r="CH11" cm="1">
        <f t="array" ref="CH11">INDEX(CG10:CG$101,ROWS($A12))</f>
        <v>-3.5502314476504467E-3</v>
      </c>
      <c r="CI11" cm="1">
        <f t="array" ref="CI11">INDEX(CH10:CH$101,ROWS($A12))</f>
        <v>-3.9898965001476813E-2</v>
      </c>
      <c r="CJ11" cm="1">
        <f t="array" ref="CJ11">INDEX(CI10:CI$101,ROWS($A12))</f>
        <v>-5.797574545305078E-2</v>
      </c>
      <c r="CK11" cm="1">
        <f t="array" ref="CK11">INDEX(CJ10:CJ$101,ROWS($A12))</f>
        <v>-9.4031673125597529E-2</v>
      </c>
      <c r="CL11" cm="1">
        <f t="array" ref="CL11">INDEX(CK10:CK$101,ROWS($A12))</f>
        <v>-0.11052220165884011</v>
      </c>
      <c r="CM11" cm="1">
        <f t="array" ref="CM11">INDEX(CL10:CL$101,ROWS($A12))</f>
        <v>-7.548013161823508E-2</v>
      </c>
      <c r="CN11" cm="1">
        <f t="array" ref="CN11">INDEX(CM10:CM$101,ROWS($A12))</f>
        <v>-3.1411323438820761E-3</v>
      </c>
      <c r="CO11" cm="1">
        <f t="array" ref="CO11">INDEX(CN10:CN$101,ROWS($A12))</f>
        <v>3.2326911044185787E-2</v>
      </c>
      <c r="CP11" cm="1">
        <f t="array" ref="CP11">INDEX(CO10:CO$101,ROWS($A12))</f>
        <v>8.7822449813521136E-2</v>
      </c>
      <c r="CQ11" cm="1">
        <f t="array" ref="CQ11">INDEX(CP10:CP$101,ROWS($A12))</f>
        <v>3.4657952725254376E-2</v>
      </c>
      <c r="CR11" cm="1">
        <f t="array" ref="CR11">INDEX(CQ10:CQ$101,ROWS($A12))</f>
        <v>1.8177231549152913E-2</v>
      </c>
      <c r="CS11" cm="1">
        <f t="array" ref="CS11">INDEX(CR10:CR$101,ROWS($A12))</f>
        <v>-8.4314767643259743E-3</v>
      </c>
      <c r="CT11" cm="1">
        <f t="array" ref="CT11">INDEX(CS10:CS$101,ROWS($A12))</f>
        <v>-5.2754217783992252E-2</v>
      </c>
      <c r="CU11" cm="1">
        <f t="array" ref="CU11">INDEX(CT10:CT$101,ROWS($A12))</f>
        <v>-5.5317778936366649E-2</v>
      </c>
      <c r="CV11" cm="1">
        <f t="array" ref="CV11">INDEX(CU10:CU$101,ROWS($A12))</f>
        <v>-5.797943456175976E-2</v>
      </c>
      <c r="CW11" cm="1">
        <f t="array" ref="CW11">INDEX(CV10:CV$101,ROWS($A12))</f>
        <v>2.1527036993652174E-2</v>
      </c>
      <c r="CX11" cm="1">
        <f t="array" ref="CX11">INDEX(CW10:CW$101,ROWS($A12))</f>
        <v>-8.8964209385379838E-3</v>
      </c>
      <c r="CY11" cm="1">
        <f t="array" ref="CY11">INDEX(CX10:CX$101,ROWS($A12))</f>
        <v>-1.1841810215753364E-2</v>
      </c>
      <c r="CZ11" cm="1">
        <f t="array" ref="CZ11">INDEX(CY10:CY$101,ROWS($A12))</f>
        <v>-9.4306447696605344E-2</v>
      </c>
      <c r="DA11" cm="1">
        <f t="array" ref="DA11">INDEX(CZ10:CZ$101,ROWS($A12))</f>
        <v>-7.2155510153783547E-2</v>
      </c>
      <c r="DB11" cm="1">
        <f t="array" ref="DB11">INDEX(DA10:DA$101,ROWS($A12))</f>
        <v>-3.4333567685272466E-2</v>
      </c>
      <c r="DC11" cm="1">
        <f t="array" ref="DC11">INDEX(DB10:DB$101,ROWS($A12))</f>
        <v>1.2954229781206805E-2</v>
      </c>
      <c r="DD11" cm="1">
        <f t="array" ref="DD11">INDEX(DC10:DC$101,ROWS($A12))</f>
        <v>-3.4489755842785033E-2</v>
      </c>
      <c r="DE11" cm="1">
        <f t="array" ref="DE11">INDEX(DD10:DD$101,ROWS($A12))</f>
        <v>-3.8123935127915023E-2</v>
      </c>
      <c r="DF11" cm="1">
        <f t="array" ref="DF11">INDEX(DE10:DE$101,ROWS($A12))</f>
        <v>-3.8800683733912295E-2</v>
      </c>
      <c r="DG11" cm="1">
        <f t="array" ref="DG11">INDEX(DF10:DF$101,ROWS($A12))</f>
        <v>-5.2539098038475042E-2</v>
      </c>
    </row>
    <row r="12" spans="1:111" x14ac:dyDescent="0.25">
      <c r="A12" s="17">
        <v>11</v>
      </c>
      <c r="B12">
        <v>-1.1068385949884316</v>
      </c>
      <c r="C12" s="16">
        <f t="shared" si="0"/>
        <v>-1.097803488387991</v>
      </c>
      <c r="D12" s="19">
        <f>SUMPRODUCT($C$2:INDEX($C$2:$C$327,ROWS(C13:C$327)),$C13:C$327)/DEVSQ($C$2:$C$327)</f>
        <v>-1.4926223783087878E-2</v>
      </c>
      <c r="E12">
        <f>SQRT((1/COUNT($B$2:$B$327))*(1+(2*SUMSQ($D$2:D11))))</f>
        <v>6.8153669246072704E-2</v>
      </c>
      <c r="F12">
        <f>-SQRT((1/COUNT($B$2:$B$327))*(1+(2*SUMSQ($D$2:D11))))</f>
        <v>-6.8153669246072704E-2</v>
      </c>
      <c r="H12" cm="1">
        <f t="array" aca="1" ref="H12" ca="1">INDEX(MMULT(MINVERSE(OFFSET($K$1,0,0,A12,A12)),OFFSET($K$1,1,0,A12,1)),A12)</f>
        <v>4.2788987381151791E-2</v>
      </c>
      <c r="I12">
        <f t="shared" si="1"/>
        <v>5.5384877562171128E-2</v>
      </c>
      <c r="J12">
        <f t="shared" si="2"/>
        <v>-5.5384877562171128E-2</v>
      </c>
      <c r="K12" s="18">
        <f t="shared" si="3"/>
        <v>-1.4926223783087878E-2</v>
      </c>
      <c r="L12" cm="1">
        <f t="array" ref="L12">INDEX(K11:K$101,ROWS($A13))</f>
        <v>-5.2382672610496436E-2</v>
      </c>
      <c r="M12" cm="1">
        <f t="array" ref="M12">INDEX(L11:L$101,ROWS($A13))</f>
        <v>-6.2429136560775492E-3</v>
      </c>
      <c r="N12" cm="1">
        <f t="array" ref="N12">INDEX(M11:M$101,ROWS($A13))</f>
        <v>2.6936806066919458E-3</v>
      </c>
      <c r="O12" cm="1">
        <f t="array" ref="O12">INDEX(N11:N$101,ROWS($A13))</f>
        <v>6.0709088443285947E-3</v>
      </c>
      <c r="P12" cm="1">
        <f t="array" ref="P12">INDEX(O11:O$101,ROWS($A13))</f>
        <v>1.5683425673848382E-3</v>
      </c>
      <c r="Q12" cm="1">
        <f t="array" ref="Q12">INDEX(P11:P$101,ROWS($A13))</f>
        <v>-5.4638879822004695E-2</v>
      </c>
      <c r="R12" cm="1">
        <f t="array" ref="R12">INDEX(Q11:Q$101,ROWS($A13))</f>
        <v>-5.8455048259506058E-2</v>
      </c>
      <c r="S12" cm="1">
        <f t="array" ref="S12">INDEX(R11:R$101,ROWS($A13))</f>
        <v>-3.9786713136974849E-2</v>
      </c>
      <c r="T12" cm="1">
        <f t="array" ref="T12">INDEX(S11:S$101,ROWS($A13))</f>
        <v>0.19076008747508422</v>
      </c>
      <c r="U12" cm="1">
        <f t="array" ref="U12">INDEX(T11:T$101,ROWS($A13))</f>
        <v>0.45816820676262499</v>
      </c>
      <c r="V12" cm="1">
        <f t="array" ref="V12">INDEX(U11:U$101,ROWS($A13))</f>
        <v>1</v>
      </c>
      <c r="W12" cm="1">
        <f t="array" ref="W12">INDEX(V11:V$101,ROWS($A13))</f>
        <v>0.45816820676262499</v>
      </c>
      <c r="X12" cm="1">
        <f t="array" ref="X12">INDEX(W11:W$101,ROWS($A13))</f>
        <v>0.19076008747508422</v>
      </c>
      <c r="Y12" cm="1">
        <f t="array" ref="Y12">INDEX(X11:X$101,ROWS($A13))</f>
        <v>-3.9786713136974849E-2</v>
      </c>
      <c r="Z12" cm="1">
        <f t="array" ref="Z12">INDEX(Y11:Y$101,ROWS($A13))</f>
        <v>-5.8455048259506058E-2</v>
      </c>
      <c r="AA12" cm="1">
        <f t="array" ref="AA12">INDEX(Z11:Z$101,ROWS($A13))</f>
        <v>-5.4638879822004695E-2</v>
      </c>
      <c r="AB12" cm="1">
        <f t="array" ref="AB12">INDEX(AA11:AA$101,ROWS($A13))</f>
        <v>1.5683425673848382E-3</v>
      </c>
      <c r="AC12" cm="1">
        <f t="array" ref="AC12">INDEX(AB11:AB$101,ROWS($A13))</f>
        <v>6.0709088443285947E-3</v>
      </c>
      <c r="AD12" cm="1">
        <f t="array" ref="AD12">INDEX(AC11:AC$101,ROWS($A13))</f>
        <v>2.6936806066919458E-3</v>
      </c>
      <c r="AE12" cm="1">
        <f t="array" ref="AE12">INDEX(AD11:AD$101,ROWS($A13))</f>
        <v>-6.2429136560775492E-3</v>
      </c>
      <c r="AF12" cm="1">
        <f t="array" ref="AF12">INDEX(AE11:AE$101,ROWS($A13))</f>
        <v>-5.2382672610496436E-2</v>
      </c>
      <c r="AG12" cm="1">
        <f t="array" ref="AG12">INDEX(AF11:AF$101,ROWS($A13))</f>
        <v>-1.4926223783087878E-2</v>
      </c>
      <c r="AH12" cm="1">
        <f t="array" ref="AH12">INDEX(AG11:AG$101,ROWS($A13))</f>
        <v>1.9671785536275461E-3</v>
      </c>
      <c r="AI12" cm="1">
        <f t="array" ref="AI12">INDEX(AH11:AH$101,ROWS($A13))</f>
        <v>5.6837875880982429E-2</v>
      </c>
      <c r="AJ12" cm="1">
        <f t="array" ref="AJ12">INDEX(AI11:AI$101,ROWS($A13))</f>
        <v>-3.456326362918621E-3</v>
      </c>
      <c r="AK12" cm="1">
        <f t="array" ref="AK12">INDEX(AJ11:AJ$101,ROWS($A13))</f>
        <v>2.8721448308013767E-2</v>
      </c>
      <c r="AL12" cm="1">
        <f t="array" ref="AL12">INDEX(AK11:AK$101,ROWS($A13))</f>
        <v>-2.9137812001062583E-2</v>
      </c>
      <c r="AM12" cm="1">
        <f t="array" ref="AM12">INDEX(AL11:AL$101,ROWS($A13))</f>
        <v>6.3852420251502675E-3</v>
      </c>
      <c r="AN12" cm="1">
        <f t="array" ref="AN12">INDEX(AM11:AM$101,ROWS($A13))</f>
        <v>7.621720958584112E-2</v>
      </c>
      <c r="AO12" cm="1">
        <f t="array" ref="AO12">INDEX(AN11:AN$101,ROWS($A13))</f>
        <v>8.4160700746083769E-2</v>
      </c>
      <c r="AP12" cm="1">
        <f t="array" ref="AP12">INDEX(AO11:AO$101,ROWS($A13))</f>
        <v>9.1859430410886747E-2</v>
      </c>
      <c r="AQ12" cm="1">
        <f t="array" ref="AQ12">INDEX(AP11:AP$101,ROWS($A13))</f>
        <v>4.1933472856106685E-2</v>
      </c>
      <c r="AR12" cm="1">
        <f t="array" ref="AR12">INDEX(AQ11:AQ$101,ROWS($A13))</f>
        <v>3.9071305306950813E-2</v>
      </c>
      <c r="AS12" cm="1">
        <f t="array" ref="AS12">INDEX(AR11:AR$101,ROWS($A13))</f>
        <v>-4.3918438765605264E-2</v>
      </c>
      <c r="AT12" cm="1">
        <f t="array" ref="AT12">INDEX(AS11:AS$101,ROWS($A13))</f>
        <v>-7.3703419990607505E-2</v>
      </c>
      <c r="AU12" cm="1">
        <f t="array" ref="AU12">INDEX(AT11:AT$101,ROWS($A13))</f>
        <v>-8.07663118808679E-2</v>
      </c>
      <c r="AV12" cm="1">
        <f t="array" ref="AV12">INDEX(AU11:AU$101,ROWS($A13))</f>
        <v>1.4667612138507162E-2</v>
      </c>
      <c r="AW12" cm="1">
        <f t="array" ref="AW12">INDEX(AV11:AV$101,ROWS($A13))</f>
        <v>7.0392205077482436E-2</v>
      </c>
      <c r="AX12" cm="1">
        <f t="array" ref="AX12">INDEX(AW11:AW$101,ROWS($A13))</f>
        <v>2.9474214617809136E-2</v>
      </c>
      <c r="AY12" cm="1">
        <f t="array" ref="AY12">INDEX(AX11:AX$101,ROWS($A13))</f>
        <v>-0.12177560279280279</v>
      </c>
      <c r="AZ12" cm="1">
        <f t="array" ref="AZ12">INDEX(AY11:AY$101,ROWS($A13))</f>
        <v>-0.12372641346062392</v>
      </c>
      <c r="BA12" cm="1">
        <f t="array" ref="BA12">INDEX(AZ11:AZ$101,ROWS($A13))</f>
        <v>-4.4645286767713031E-2</v>
      </c>
      <c r="BB12" cm="1">
        <f t="array" ref="BB12">INDEX(BA11:BA$101,ROWS($A13))</f>
        <v>2.2472413339714708E-2</v>
      </c>
      <c r="BC12" cm="1">
        <f t="array" ref="BC12">INDEX(BB11:BB$101,ROWS($A13))</f>
        <v>2.4042253334814117E-2</v>
      </c>
      <c r="BD12" cm="1">
        <f t="array" ref="BD12">INDEX(BC11:BC$101,ROWS($A13))</f>
        <v>-1.6117846468699182E-2</v>
      </c>
      <c r="BE12" cm="1">
        <f t="array" ref="BE12">INDEX(BD11:BD$101,ROWS($A13))</f>
        <v>-1.3146260150111435E-2</v>
      </c>
      <c r="BF12" cm="1">
        <f t="array" ref="BF12">INDEX(BE11:BE$101,ROWS($A13))</f>
        <v>-4.2611769578632983E-2</v>
      </c>
      <c r="BG12" cm="1">
        <f t="array" ref="BG12">INDEX(BF11:BF$101,ROWS($A13))</f>
        <v>-8.2088083297975605E-3</v>
      </c>
      <c r="BH12" cm="1">
        <f t="array" ref="BH12">INDEX(BG11:BG$101,ROWS($A13))</f>
        <v>7.0343913977613914E-2</v>
      </c>
      <c r="BI12" cm="1">
        <f t="array" ref="BI12">INDEX(BH11:BH$101,ROWS($A13))</f>
        <v>8.1095536068336749E-2</v>
      </c>
      <c r="BJ12" cm="1">
        <f t="array" ref="BJ12">INDEX(BI11:BI$101,ROWS($A13))</f>
        <v>0.10653002802592371</v>
      </c>
      <c r="BK12" cm="1">
        <f t="array" ref="BK12">INDEX(BJ11:BJ$101,ROWS($A13))</f>
        <v>6.9172172021400427E-2</v>
      </c>
      <c r="BL12" cm="1">
        <f t="array" ref="BL12">INDEX(BK11:BK$101,ROWS($A13))</f>
        <v>4.5356651955948825E-2</v>
      </c>
      <c r="BM12" cm="1">
        <f t="array" ref="BM12">INDEX(BL11:BL$101,ROWS($A13))</f>
        <v>2.572326503835937E-2</v>
      </c>
      <c r="BN12" cm="1">
        <f t="array" ref="BN12">INDEX(BM11:BM$101,ROWS($A13))</f>
        <v>-4.52418626056501E-3</v>
      </c>
      <c r="BO12" cm="1">
        <f t="array" ref="BO12">INDEX(BN11:BN$101,ROWS($A13))</f>
        <v>5.695446189506833E-2</v>
      </c>
      <c r="BP12" cm="1">
        <f t="array" ref="BP12">INDEX(BO11:BO$101,ROWS($A13))</f>
        <v>2.4418181143092907E-4</v>
      </c>
      <c r="BQ12" cm="1">
        <f t="array" ref="BQ12">INDEX(BP11:BP$101,ROWS($A13))</f>
        <v>-7.9011018034384223E-3</v>
      </c>
      <c r="BR12" cm="1">
        <f t="array" ref="BR12">INDEX(BQ11:BQ$101,ROWS($A13))</f>
        <v>-6.1517600725887717E-2</v>
      </c>
      <c r="BS12" cm="1">
        <f t="array" ref="BS12">INDEX(BR11:BR$101,ROWS($A13))</f>
        <v>-2.4597005930040487E-2</v>
      </c>
      <c r="BT12" cm="1">
        <f t="array" ref="BT12">INDEX(BS11:BS$101,ROWS($A13))</f>
        <v>-2.9913035966842957E-2</v>
      </c>
      <c r="BU12" cm="1">
        <f t="array" ref="BU12">INDEX(BT11:BT$101,ROWS($A13))</f>
        <v>-3.4355579644787179E-3</v>
      </c>
      <c r="BV12" cm="1">
        <f t="array" ref="BV12">INDEX(BU11:BU$101,ROWS($A13))</f>
        <v>-1.052338420005056E-2</v>
      </c>
      <c r="BW12" cm="1">
        <f t="array" ref="BW12">INDEX(BV11:BV$101,ROWS($A13))</f>
        <v>5.6418526686066756E-2</v>
      </c>
      <c r="BX12" cm="1">
        <f t="array" ref="BX12">INDEX(BW11:BW$101,ROWS($A13))</f>
        <v>-6.117608288508168E-3</v>
      </c>
      <c r="BY12" cm="1">
        <f t="array" ref="BY12">INDEX(BX11:BX$101,ROWS($A13))</f>
        <v>-9.6352721316774401E-2</v>
      </c>
      <c r="BZ12" cm="1">
        <f t="array" ref="BZ12">INDEX(BY11:BY$101,ROWS($A13))</f>
        <v>-9.5791748059318602E-2</v>
      </c>
      <c r="CA12" cm="1">
        <f t="array" ref="CA12">INDEX(BZ11:BZ$101,ROWS($A13))</f>
        <v>-7.9382443856476692E-2</v>
      </c>
      <c r="CB12" cm="1">
        <f t="array" ref="CB12">INDEX(CA11:CA$101,ROWS($A13))</f>
        <v>7.2025657485670386E-2</v>
      </c>
      <c r="CC12" cm="1">
        <f t="array" ref="CC12">INDEX(CB11:CB$101,ROWS($A13))</f>
        <v>6.2230718236564189E-2</v>
      </c>
      <c r="CD12" cm="1">
        <f t="array" ref="CD12">INDEX(CC11:CC$101,ROWS($A13))</f>
        <v>5.1009490677601008E-2</v>
      </c>
      <c r="CE12" cm="1">
        <f t="array" ref="CE12">INDEX(CD11:CD$101,ROWS($A13))</f>
        <v>1.3729332929021208E-2</v>
      </c>
      <c r="CF12" cm="1">
        <f t="array" ref="CF12">INDEX(CE11:CE$101,ROWS($A13))</f>
        <v>2.2155790129058831E-2</v>
      </c>
      <c r="CG12" cm="1">
        <f t="array" ref="CG12">INDEX(CF11:CF$101,ROWS($A13))</f>
        <v>-3.0367441430410622E-2</v>
      </c>
      <c r="CH12" cm="1">
        <f t="array" ref="CH12">INDEX(CG11:CG$101,ROWS($A13))</f>
        <v>-8.1871675226921556E-3</v>
      </c>
      <c r="CI12" cm="1">
        <f t="array" ref="CI12">INDEX(CH11:CH$101,ROWS($A13))</f>
        <v>-3.5502314476504467E-3</v>
      </c>
      <c r="CJ12" cm="1">
        <f t="array" ref="CJ12">INDEX(CI11:CI$101,ROWS($A13))</f>
        <v>-3.9898965001476813E-2</v>
      </c>
      <c r="CK12" cm="1">
        <f t="array" ref="CK12">INDEX(CJ11:CJ$101,ROWS($A13))</f>
        <v>-5.797574545305078E-2</v>
      </c>
      <c r="CL12" cm="1">
        <f t="array" ref="CL12">INDEX(CK11:CK$101,ROWS($A13))</f>
        <v>-9.4031673125597529E-2</v>
      </c>
      <c r="CM12" cm="1">
        <f t="array" ref="CM12">INDEX(CL11:CL$101,ROWS($A13))</f>
        <v>-0.11052220165884011</v>
      </c>
      <c r="CN12" cm="1">
        <f t="array" ref="CN12">INDEX(CM11:CM$101,ROWS($A13))</f>
        <v>-7.548013161823508E-2</v>
      </c>
      <c r="CO12" cm="1">
        <f t="array" ref="CO12">INDEX(CN11:CN$101,ROWS($A13))</f>
        <v>-3.1411323438820761E-3</v>
      </c>
      <c r="CP12" cm="1">
        <f t="array" ref="CP12">INDEX(CO11:CO$101,ROWS($A13))</f>
        <v>3.2326911044185787E-2</v>
      </c>
      <c r="CQ12" cm="1">
        <f t="array" ref="CQ12">INDEX(CP11:CP$101,ROWS($A13))</f>
        <v>8.7822449813521136E-2</v>
      </c>
      <c r="CR12" cm="1">
        <f t="array" ref="CR12">INDEX(CQ11:CQ$101,ROWS($A13))</f>
        <v>3.4657952725254376E-2</v>
      </c>
      <c r="CS12" cm="1">
        <f t="array" ref="CS12">INDEX(CR11:CR$101,ROWS($A13))</f>
        <v>1.8177231549152913E-2</v>
      </c>
      <c r="CT12" cm="1">
        <f t="array" ref="CT12">INDEX(CS11:CS$101,ROWS($A13))</f>
        <v>-8.4314767643259743E-3</v>
      </c>
      <c r="CU12" cm="1">
        <f t="array" ref="CU12">INDEX(CT11:CT$101,ROWS($A13))</f>
        <v>-5.2754217783992252E-2</v>
      </c>
      <c r="CV12" cm="1">
        <f t="array" ref="CV12">INDEX(CU11:CU$101,ROWS($A13))</f>
        <v>-5.5317778936366649E-2</v>
      </c>
      <c r="CW12" cm="1">
        <f t="array" ref="CW12">INDEX(CV11:CV$101,ROWS($A13))</f>
        <v>-5.797943456175976E-2</v>
      </c>
      <c r="CX12" cm="1">
        <f t="array" ref="CX12">INDEX(CW11:CW$101,ROWS($A13))</f>
        <v>2.1527036993652174E-2</v>
      </c>
      <c r="CY12" cm="1">
        <f t="array" ref="CY12">INDEX(CX11:CX$101,ROWS($A13))</f>
        <v>-8.8964209385379838E-3</v>
      </c>
      <c r="CZ12" cm="1">
        <f t="array" ref="CZ12">INDEX(CY11:CY$101,ROWS($A13))</f>
        <v>-1.1841810215753364E-2</v>
      </c>
      <c r="DA12" cm="1">
        <f t="array" ref="DA12">INDEX(CZ11:CZ$101,ROWS($A13))</f>
        <v>-9.4306447696605344E-2</v>
      </c>
      <c r="DB12" cm="1">
        <f t="array" ref="DB12">INDEX(DA11:DA$101,ROWS($A13))</f>
        <v>-7.2155510153783547E-2</v>
      </c>
      <c r="DC12" cm="1">
        <f t="array" ref="DC12">INDEX(DB11:DB$101,ROWS($A13))</f>
        <v>-3.4333567685272466E-2</v>
      </c>
      <c r="DD12" cm="1">
        <f t="array" ref="DD12">INDEX(DC11:DC$101,ROWS($A13))</f>
        <v>1.2954229781206805E-2</v>
      </c>
      <c r="DE12" cm="1">
        <f t="array" ref="DE12">INDEX(DD11:DD$101,ROWS($A13))</f>
        <v>-3.4489755842785033E-2</v>
      </c>
      <c r="DF12" cm="1">
        <f t="array" ref="DF12">INDEX(DE11:DE$101,ROWS($A13))</f>
        <v>-3.8123935127915023E-2</v>
      </c>
      <c r="DG12" cm="1">
        <f t="array" ref="DG12">INDEX(DF11:DF$101,ROWS($A13))</f>
        <v>-3.8800683733912295E-2</v>
      </c>
    </row>
    <row r="13" spans="1:111" x14ac:dyDescent="0.25">
      <c r="A13" s="17">
        <v>12</v>
      </c>
      <c r="B13">
        <v>-2.0333395143994721</v>
      </c>
      <c r="C13" s="16">
        <f t="shared" si="0"/>
        <v>-2.0243044077990318</v>
      </c>
      <c r="D13" s="19">
        <f>SUMPRODUCT($C$2:INDEX($C$2:$C$327,ROWS(C14:C$327)),$C14:C$327)/DEVSQ($C$2:$C$327)</f>
        <v>1.9671785536275461E-3</v>
      </c>
      <c r="E13">
        <f>SQRT((1/COUNT($B$2:$B$327))*(1+(2*SUMSQ($D$2:D12))))</f>
        <v>6.8163696017371406E-2</v>
      </c>
      <c r="F13">
        <f>-SQRT((1/COUNT($B$2:$B$327))*(1+(2*SUMSQ($D$2:D12))))</f>
        <v>-6.8163696017371406E-2</v>
      </c>
      <c r="H13" cm="1">
        <f t="array" aca="1" ref="H13" ca="1">INDEX(MMULT(MINVERSE(OFFSET($K$1,0,0,A13,A13)),OFFSET($K$1,1,0,A13,1)),A13)</f>
        <v>7.6443703283704534E-3</v>
      </c>
      <c r="I13">
        <f t="shared" si="1"/>
        <v>5.5384877562171128E-2</v>
      </c>
      <c r="J13">
        <f t="shared" si="2"/>
        <v>-5.5384877562171128E-2</v>
      </c>
      <c r="K13" s="18">
        <f t="shared" si="3"/>
        <v>1.9671785536275461E-3</v>
      </c>
      <c r="L13" cm="1">
        <f t="array" ref="L13">INDEX(K12:K$101,ROWS($A14))</f>
        <v>-1.4926223783087878E-2</v>
      </c>
      <c r="M13" cm="1">
        <f t="array" ref="M13">INDEX(L12:L$101,ROWS($A14))</f>
        <v>-5.2382672610496436E-2</v>
      </c>
      <c r="N13" cm="1">
        <f t="array" ref="N13">INDEX(M12:M$101,ROWS($A14))</f>
        <v>-6.2429136560775492E-3</v>
      </c>
      <c r="O13" cm="1">
        <f t="array" ref="O13">INDEX(N12:N$101,ROWS($A14))</f>
        <v>2.6936806066919458E-3</v>
      </c>
      <c r="P13" cm="1">
        <f t="array" ref="P13">INDEX(O12:O$101,ROWS($A14))</f>
        <v>6.0709088443285947E-3</v>
      </c>
      <c r="Q13" cm="1">
        <f t="array" ref="Q13">INDEX(P12:P$101,ROWS($A14))</f>
        <v>1.5683425673848382E-3</v>
      </c>
      <c r="R13" cm="1">
        <f t="array" ref="R13">INDEX(Q12:Q$101,ROWS($A14))</f>
        <v>-5.4638879822004695E-2</v>
      </c>
      <c r="S13" cm="1">
        <f t="array" ref="S13">INDEX(R12:R$101,ROWS($A14))</f>
        <v>-5.8455048259506058E-2</v>
      </c>
      <c r="T13" cm="1">
        <f t="array" ref="T13">INDEX(S12:S$101,ROWS($A14))</f>
        <v>-3.9786713136974849E-2</v>
      </c>
      <c r="U13" cm="1">
        <f t="array" ref="U13">INDEX(T12:T$101,ROWS($A14))</f>
        <v>0.19076008747508422</v>
      </c>
      <c r="V13" cm="1">
        <f t="array" ref="V13">INDEX(U12:U$101,ROWS($A14))</f>
        <v>0.45816820676262499</v>
      </c>
      <c r="W13" cm="1">
        <f t="array" ref="W13">INDEX(V12:V$101,ROWS($A14))</f>
        <v>1</v>
      </c>
      <c r="X13" cm="1">
        <f t="array" ref="X13">INDEX(W12:W$101,ROWS($A14))</f>
        <v>0.45816820676262499</v>
      </c>
      <c r="Y13" cm="1">
        <f t="array" ref="Y13">INDEX(X12:X$101,ROWS($A14))</f>
        <v>0.19076008747508422</v>
      </c>
      <c r="Z13" cm="1">
        <f t="array" ref="Z13">INDEX(Y12:Y$101,ROWS($A14))</f>
        <v>-3.9786713136974849E-2</v>
      </c>
      <c r="AA13" cm="1">
        <f t="array" ref="AA13">INDEX(Z12:Z$101,ROWS($A14))</f>
        <v>-5.8455048259506058E-2</v>
      </c>
      <c r="AB13" cm="1">
        <f t="array" ref="AB13">INDEX(AA12:AA$101,ROWS($A14))</f>
        <v>-5.4638879822004695E-2</v>
      </c>
      <c r="AC13" cm="1">
        <f t="array" ref="AC13">INDEX(AB12:AB$101,ROWS($A14))</f>
        <v>1.5683425673848382E-3</v>
      </c>
      <c r="AD13" cm="1">
        <f t="array" ref="AD13">INDEX(AC12:AC$101,ROWS($A14))</f>
        <v>6.0709088443285947E-3</v>
      </c>
      <c r="AE13" cm="1">
        <f t="array" ref="AE13">INDEX(AD12:AD$101,ROWS($A14))</f>
        <v>2.6936806066919458E-3</v>
      </c>
      <c r="AF13" cm="1">
        <f t="array" ref="AF13">INDEX(AE12:AE$101,ROWS($A14))</f>
        <v>-6.2429136560775492E-3</v>
      </c>
      <c r="AG13" cm="1">
        <f t="array" ref="AG13">INDEX(AF12:AF$101,ROWS($A14))</f>
        <v>-5.2382672610496436E-2</v>
      </c>
      <c r="AH13" cm="1">
        <f t="array" ref="AH13">INDEX(AG12:AG$101,ROWS($A14))</f>
        <v>-1.4926223783087878E-2</v>
      </c>
      <c r="AI13" cm="1">
        <f t="array" ref="AI13">INDEX(AH12:AH$101,ROWS($A14))</f>
        <v>1.9671785536275461E-3</v>
      </c>
      <c r="AJ13" cm="1">
        <f t="array" ref="AJ13">INDEX(AI12:AI$101,ROWS($A14))</f>
        <v>5.6837875880982429E-2</v>
      </c>
      <c r="AK13" cm="1">
        <f t="array" ref="AK13">INDEX(AJ12:AJ$101,ROWS($A14))</f>
        <v>-3.456326362918621E-3</v>
      </c>
      <c r="AL13" cm="1">
        <f t="array" ref="AL13">INDEX(AK12:AK$101,ROWS($A14))</f>
        <v>2.8721448308013767E-2</v>
      </c>
      <c r="AM13" cm="1">
        <f t="array" ref="AM13">INDEX(AL12:AL$101,ROWS($A14))</f>
        <v>-2.9137812001062583E-2</v>
      </c>
      <c r="AN13" cm="1">
        <f t="array" ref="AN13">INDEX(AM12:AM$101,ROWS($A14))</f>
        <v>6.3852420251502675E-3</v>
      </c>
      <c r="AO13" cm="1">
        <f t="array" ref="AO13">INDEX(AN12:AN$101,ROWS($A14))</f>
        <v>7.621720958584112E-2</v>
      </c>
      <c r="AP13" cm="1">
        <f t="array" ref="AP13">INDEX(AO12:AO$101,ROWS($A14))</f>
        <v>8.4160700746083769E-2</v>
      </c>
      <c r="AQ13" cm="1">
        <f t="array" ref="AQ13">INDEX(AP12:AP$101,ROWS($A14))</f>
        <v>9.1859430410886747E-2</v>
      </c>
      <c r="AR13" cm="1">
        <f t="array" ref="AR13">INDEX(AQ12:AQ$101,ROWS($A14))</f>
        <v>4.1933472856106685E-2</v>
      </c>
      <c r="AS13" cm="1">
        <f t="array" ref="AS13">INDEX(AR12:AR$101,ROWS($A14))</f>
        <v>3.9071305306950813E-2</v>
      </c>
      <c r="AT13" cm="1">
        <f t="array" ref="AT13">INDEX(AS12:AS$101,ROWS($A14))</f>
        <v>-4.3918438765605264E-2</v>
      </c>
      <c r="AU13" cm="1">
        <f t="array" ref="AU13">INDEX(AT12:AT$101,ROWS($A14))</f>
        <v>-7.3703419990607505E-2</v>
      </c>
      <c r="AV13" cm="1">
        <f t="array" ref="AV13">INDEX(AU12:AU$101,ROWS($A14))</f>
        <v>-8.07663118808679E-2</v>
      </c>
      <c r="AW13" cm="1">
        <f t="array" ref="AW13">INDEX(AV12:AV$101,ROWS($A14))</f>
        <v>1.4667612138507162E-2</v>
      </c>
      <c r="AX13" cm="1">
        <f t="array" ref="AX13">INDEX(AW12:AW$101,ROWS($A14))</f>
        <v>7.0392205077482436E-2</v>
      </c>
      <c r="AY13" cm="1">
        <f t="array" ref="AY13">INDEX(AX12:AX$101,ROWS($A14))</f>
        <v>2.9474214617809136E-2</v>
      </c>
      <c r="AZ13" cm="1">
        <f t="array" ref="AZ13">INDEX(AY12:AY$101,ROWS($A14))</f>
        <v>-0.12177560279280279</v>
      </c>
      <c r="BA13" cm="1">
        <f t="array" ref="BA13">INDEX(AZ12:AZ$101,ROWS($A14))</f>
        <v>-0.12372641346062392</v>
      </c>
      <c r="BB13" cm="1">
        <f t="array" ref="BB13">INDEX(BA12:BA$101,ROWS($A14))</f>
        <v>-4.4645286767713031E-2</v>
      </c>
      <c r="BC13" cm="1">
        <f t="array" ref="BC13">INDEX(BB12:BB$101,ROWS($A14))</f>
        <v>2.2472413339714708E-2</v>
      </c>
      <c r="BD13" cm="1">
        <f t="array" ref="BD13">INDEX(BC12:BC$101,ROWS($A14))</f>
        <v>2.4042253334814117E-2</v>
      </c>
      <c r="BE13" cm="1">
        <f t="array" ref="BE13">INDEX(BD12:BD$101,ROWS($A14))</f>
        <v>-1.6117846468699182E-2</v>
      </c>
      <c r="BF13" cm="1">
        <f t="array" ref="BF13">INDEX(BE12:BE$101,ROWS($A14))</f>
        <v>-1.3146260150111435E-2</v>
      </c>
      <c r="BG13" cm="1">
        <f t="array" ref="BG13">INDEX(BF12:BF$101,ROWS($A14))</f>
        <v>-4.2611769578632983E-2</v>
      </c>
      <c r="BH13" cm="1">
        <f t="array" ref="BH13">INDEX(BG12:BG$101,ROWS($A14))</f>
        <v>-8.2088083297975605E-3</v>
      </c>
      <c r="BI13" cm="1">
        <f t="array" ref="BI13">INDEX(BH12:BH$101,ROWS($A14))</f>
        <v>7.0343913977613914E-2</v>
      </c>
      <c r="BJ13" cm="1">
        <f t="array" ref="BJ13">INDEX(BI12:BI$101,ROWS($A14))</f>
        <v>8.1095536068336749E-2</v>
      </c>
      <c r="BK13" cm="1">
        <f t="array" ref="BK13">INDEX(BJ12:BJ$101,ROWS($A14))</f>
        <v>0.10653002802592371</v>
      </c>
      <c r="BL13" cm="1">
        <f t="array" ref="BL13">INDEX(BK12:BK$101,ROWS($A14))</f>
        <v>6.9172172021400427E-2</v>
      </c>
      <c r="BM13" cm="1">
        <f t="array" ref="BM13">INDEX(BL12:BL$101,ROWS($A14))</f>
        <v>4.5356651955948825E-2</v>
      </c>
      <c r="BN13" cm="1">
        <f t="array" ref="BN13">INDEX(BM12:BM$101,ROWS($A14))</f>
        <v>2.572326503835937E-2</v>
      </c>
      <c r="BO13" cm="1">
        <f t="array" ref="BO13">INDEX(BN12:BN$101,ROWS($A14))</f>
        <v>-4.52418626056501E-3</v>
      </c>
      <c r="BP13" cm="1">
        <f t="array" ref="BP13">INDEX(BO12:BO$101,ROWS($A14))</f>
        <v>5.695446189506833E-2</v>
      </c>
      <c r="BQ13" cm="1">
        <f t="array" ref="BQ13">INDEX(BP12:BP$101,ROWS($A14))</f>
        <v>2.4418181143092907E-4</v>
      </c>
      <c r="BR13" cm="1">
        <f t="array" ref="BR13">INDEX(BQ12:BQ$101,ROWS($A14))</f>
        <v>-7.9011018034384223E-3</v>
      </c>
      <c r="BS13" cm="1">
        <f t="array" ref="BS13">INDEX(BR12:BR$101,ROWS($A14))</f>
        <v>-6.1517600725887717E-2</v>
      </c>
      <c r="BT13" cm="1">
        <f t="array" ref="BT13">INDEX(BS12:BS$101,ROWS($A14))</f>
        <v>-2.4597005930040487E-2</v>
      </c>
      <c r="BU13" cm="1">
        <f t="array" ref="BU13">INDEX(BT12:BT$101,ROWS($A14))</f>
        <v>-2.9913035966842957E-2</v>
      </c>
      <c r="BV13" cm="1">
        <f t="array" ref="BV13">INDEX(BU12:BU$101,ROWS($A14))</f>
        <v>-3.4355579644787179E-3</v>
      </c>
      <c r="BW13" cm="1">
        <f t="array" ref="BW13">INDEX(BV12:BV$101,ROWS($A14))</f>
        <v>-1.052338420005056E-2</v>
      </c>
      <c r="BX13" cm="1">
        <f t="array" ref="BX13">INDEX(BW12:BW$101,ROWS($A14))</f>
        <v>5.6418526686066756E-2</v>
      </c>
      <c r="BY13" cm="1">
        <f t="array" ref="BY13">INDEX(BX12:BX$101,ROWS($A14))</f>
        <v>-6.117608288508168E-3</v>
      </c>
      <c r="BZ13" cm="1">
        <f t="array" ref="BZ13">INDEX(BY12:BY$101,ROWS($A14))</f>
        <v>-9.6352721316774401E-2</v>
      </c>
      <c r="CA13" cm="1">
        <f t="array" ref="CA13">INDEX(BZ12:BZ$101,ROWS($A14))</f>
        <v>-9.5791748059318602E-2</v>
      </c>
      <c r="CB13" cm="1">
        <f t="array" ref="CB13">INDEX(CA12:CA$101,ROWS($A14))</f>
        <v>-7.9382443856476692E-2</v>
      </c>
      <c r="CC13" cm="1">
        <f t="array" ref="CC13">INDEX(CB12:CB$101,ROWS($A14))</f>
        <v>7.2025657485670386E-2</v>
      </c>
      <c r="CD13" cm="1">
        <f t="array" ref="CD13">INDEX(CC12:CC$101,ROWS($A14))</f>
        <v>6.2230718236564189E-2</v>
      </c>
      <c r="CE13" cm="1">
        <f t="array" ref="CE13">INDEX(CD12:CD$101,ROWS($A14))</f>
        <v>5.1009490677601008E-2</v>
      </c>
      <c r="CF13" cm="1">
        <f t="array" ref="CF13">INDEX(CE12:CE$101,ROWS($A14))</f>
        <v>1.3729332929021208E-2</v>
      </c>
      <c r="CG13" cm="1">
        <f t="array" ref="CG13">INDEX(CF12:CF$101,ROWS($A14))</f>
        <v>2.2155790129058831E-2</v>
      </c>
      <c r="CH13" cm="1">
        <f t="array" ref="CH13">INDEX(CG12:CG$101,ROWS($A14))</f>
        <v>-3.0367441430410622E-2</v>
      </c>
      <c r="CI13" cm="1">
        <f t="array" ref="CI13">INDEX(CH12:CH$101,ROWS($A14))</f>
        <v>-8.1871675226921556E-3</v>
      </c>
      <c r="CJ13" cm="1">
        <f t="array" ref="CJ13">INDEX(CI12:CI$101,ROWS($A14))</f>
        <v>-3.5502314476504467E-3</v>
      </c>
      <c r="CK13" cm="1">
        <f t="array" ref="CK13">INDEX(CJ12:CJ$101,ROWS($A14))</f>
        <v>-3.9898965001476813E-2</v>
      </c>
      <c r="CL13" cm="1">
        <f t="array" ref="CL13">INDEX(CK12:CK$101,ROWS($A14))</f>
        <v>-5.797574545305078E-2</v>
      </c>
      <c r="CM13" cm="1">
        <f t="array" ref="CM13">INDEX(CL12:CL$101,ROWS($A14))</f>
        <v>-9.4031673125597529E-2</v>
      </c>
      <c r="CN13" cm="1">
        <f t="array" ref="CN13">INDEX(CM12:CM$101,ROWS($A14))</f>
        <v>-0.11052220165884011</v>
      </c>
      <c r="CO13" cm="1">
        <f t="array" ref="CO13">INDEX(CN12:CN$101,ROWS($A14))</f>
        <v>-7.548013161823508E-2</v>
      </c>
      <c r="CP13" cm="1">
        <f t="array" ref="CP13">INDEX(CO12:CO$101,ROWS($A14))</f>
        <v>-3.1411323438820761E-3</v>
      </c>
      <c r="CQ13" cm="1">
        <f t="array" ref="CQ13">INDEX(CP12:CP$101,ROWS($A14))</f>
        <v>3.2326911044185787E-2</v>
      </c>
      <c r="CR13" cm="1">
        <f t="array" ref="CR13">INDEX(CQ12:CQ$101,ROWS($A14))</f>
        <v>8.7822449813521136E-2</v>
      </c>
      <c r="CS13" cm="1">
        <f t="array" ref="CS13">INDEX(CR12:CR$101,ROWS($A14))</f>
        <v>3.4657952725254376E-2</v>
      </c>
      <c r="CT13" cm="1">
        <f t="array" ref="CT13">INDEX(CS12:CS$101,ROWS($A14))</f>
        <v>1.8177231549152913E-2</v>
      </c>
      <c r="CU13" cm="1">
        <f t="array" ref="CU13">INDEX(CT12:CT$101,ROWS($A14))</f>
        <v>-8.4314767643259743E-3</v>
      </c>
      <c r="CV13" cm="1">
        <f t="array" ref="CV13">INDEX(CU12:CU$101,ROWS($A14))</f>
        <v>-5.2754217783992252E-2</v>
      </c>
      <c r="CW13" cm="1">
        <f t="array" ref="CW13">INDEX(CV12:CV$101,ROWS($A14))</f>
        <v>-5.5317778936366649E-2</v>
      </c>
      <c r="CX13" cm="1">
        <f t="array" ref="CX13">INDEX(CW12:CW$101,ROWS($A14))</f>
        <v>-5.797943456175976E-2</v>
      </c>
      <c r="CY13" cm="1">
        <f t="array" ref="CY13">INDEX(CX12:CX$101,ROWS($A14))</f>
        <v>2.1527036993652174E-2</v>
      </c>
      <c r="CZ13" cm="1">
        <f t="array" ref="CZ13">INDEX(CY12:CY$101,ROWS($A14))</f>
        <v>-8.8964209385379838E-3</v>
      </c>
      <c r="DA13" cm="1">
        <f t="array" ref="DA13">INDEX(CZ12:CZ$101,ROWS($A14))</f>
        <v>-1.1841810215753364E-2</v>
      </c>
      <c r="DB13" cm="1">
        <f t="array" ref="DB13">INDEX(DA12:DA$101,ROWS($A14))</f>
        <v>-9.4306447696605344E-2</v>
      </c>
      <c r="DC13" cm="1">
        <f t="array" ref="DC13">INDEX(DB12:DB$101,ROWS($A14))</f>
        <v>-7.2155510153783547E-2</v>
      </c>
      <c r="DD13" cm="1">
        <f t="array" ref="DD13">INDEX(DC12:DC$101,ROWS($A14))</f>
        <v>-3.4333567685272466E-2</v>
      </c>
      <c r="DE13" cm="1">
        <f t="array" ref="DE13">INDEX(DD12:DD$101,ROWS($A14))</f>
        <v>1.2954229781206805E-2</v>
      </c>
      <c r="DF13" cm="1">
        <f t="array" ref="DF13">INDEX(DE12:DE$101,ROWS($A14))</f>
        <v>-3.4489755842785033E-2</v>
      </c>
      <c r="DG13" cm="1">
        <f t="array" ref="DG13">INDEX(DF12:DF$101,ROWS($A14))</f>
        <v>-3.8123935127915023E-2</v>
      </c>
    </row>
    <row r="14" spans="1:111" x14ac:dyDescent="0.25">
      <c r="A14" s="17">
        <v>13</v>
      </c>
      <c r="B14">
        <v>-1.7361528593901596</v>
      </c>
      <c r="C14" s="16">
        <f t="shared" si="0"/>
        <v>-1.727117752789719</v>
      </c>
      <c r="D14" s="19">
        <f>SUMPRODUCT($C$2:INDEX($C$2:$C$327,ROWS(C15:C$327)),$C15:C$327)/DEVSQ($C$2:$C$327)</f>
        <v>5.6837875880982429E-2</v>
      </c>
      <c r="E14">
        <f>SQRT((1/COUNT($B$2:$B$327))*(1+(2*SUMSQ($D$2:D13))))</f>
        <v>6.8163870164483234E-2</v>
      </c>
      <c r="F14">
        <f>-SQRT((1/COUNT($B$2:$B$327))*(1+(2*SUMSQ($D$2:D13))))</f>
        <v>-6.8163870164483234E-2</v>
      </c>
      <c r="H14" cm="1">
        <f t="array" aca="1" ref="H14" ca="1">INDEX(MMULT(MINVERSE(OFFSET($K$1,0,0,A14,A14)),OFFSET($K$1,1,0,A14,1)),A14)</f>
        <v>4.6562565811659525E-2</v>
      </c>
      <c r="I14">
        <f t="shared" si="1"/>
        <v>5.5384877562171128E-2</v>
      </c>
      <c r="J14">
        <f t="shared" si="2"/>
        <v>-5.5384877562171128E-2</v>
      </c>
      <c r="K14" s="18">
        <f t="shared" si="3"/>
        <v>5.6837875880982429E-2</v>
      </c>
      <c r="L14" cm="1">
        <f t="array" ref="L14">INDEX(K13:K$101,ROWS($A15))</f>
        <v>1.9671785536275461E-3</v>
      </c>
      <c r="M14" cm="1">
        <f t="array" ref="M14">INDEX(L13:L$101,ROWS($A15))</f>
        <v>-1.4926223783087878E-2</v>
      </c>
      <c r="N14" cm="1">
        <f t="array" ref="N14">INDEX(M13:M$101,ROWS($A15))</f>
        <v>-5.2382672610496436E-2</v>
      </c>
      <c r="O14" cm="1">
        <f t="array" ref="O14">INDEX(N13:N$101,ROWS($A15))</f>
        <v>-6.2429136560775492E-3</v>
      </c>
      <c r="P14" cm="1">
        <f t="array" ref="P14">INDEX(O13:O$101,ROWS($A15))</f>
        <v>2.6936806066919458E-3</v>
      </c>
      <c r="Q14" cm="1">
        <f t="array" ref="Q14">INDEX(P13:P$101,ROWS($A15))</f>
        <v>6.0709088443285947E-3</v>
      </c>
      <c r="R14" cm="1">
        <f t="array" ref="R14">INDEX(Q13:Q$101,ROWS($A15))</f>
        <v>1.5683425673848382E-3</v>
      </c>
      <c r="S14" cm="1">
        <f t="array" ref="S14">INDEX(R13:R$101,ROWS($A15))</f>
        <v>-5.4638879822004695E-2</v>
      </c>
      <c r="T14" cm="1">
        <f t="array" ref="T14">INDEX(S13:S$101,ROWS($A15))</f>
        <v>-5.8455048259506058E-2</v>
      </c>
      <c r="U14" cm="1">
        <f t="array" ref="U14">INDEX(T13:T$101,ROWS($A15))</f>
        <v>-3.9786713136974849E-2</v>
      </c>
      <c r="V14" cm="1">
        <f t="array" ref="V14">INDEX(U13:U$101,ROWS($A15))</f>
        <v>0.19076008747508422</v>
      </c>
      <c r="W14" cm="1">
        <f t="array" ref="W14">INDEX(V13:V$101,ROWS($A15))</f>
        <v>0.45816820676262499</v>
      </c>
      <c r="X14" cm="1">
        <f t="array" ref="X14">INDEX(W13:W$101,ROWS($A15))</f>
        <v>1</v>
      </c>
      <c r="Y14" cm="1">
        <f t="array" ref="Y14">INDEX(X13:X$101,ROWS($A15))</f>
        <v>0.45816820676262499</v>
      </c>
      <c r="Z14" cm="1">
        <f t="array" ref="Z14">INDEX(Y13:Y$101,ROWS($A15))</f>
        <v>0.19076008747508422</v>
      </c>
      <c r="AA14" cm="1">
        <f t="array" ref="AA14">INDEX(Z13:Z$101,ROWS($A15))</f>
        <v>-3.9786713136974849E-2</v>
      </c>
      <c r="AB14" cm="1">
        <f t="array" ref="AB14">INDEX(AA13:AA$101,ROWS($A15))</f>
        <v>-5.8455048259506058E-2</v>
      </c>
      <c r="AC14" cm="1">
        <f t="array" ref="AC14">INDEX(AB13:AB$101,ROWS($A15))</f>
        <v>-5.4638879822004695E-2</v>
      </c>
      <c r="AD14" cm="1">
        <f t="array" ref="AD14">INDEX(AC13:AC$101,ROWS($A15))</f>
        <v>1.5683425673848382E-3</v>
      </c>
      <c r="AE14" cm="1">
        <f t="array" ref="AE14">INDEX(AD13:AD$101,ROWS($A15))</f>
        <v>6.0709088443285947E-3</v>
      </c>
      <c r="AF14" cm="1">
        <f t="array" ref="AF14">INDEX(AE13:AE$101,ROWS($A15))</f>
        <v>2.6936806066919458E-3</v>
      </c>
      <c r="AG14" cm="1">
        <f t="array" ref="AG14">INDEX(AF13:AF$101,ROWS($A15))</f>
        <v>-6.2429136560775492E-3</v>
      </c>
      <c r="AH14" cm="1">
        <f t="array" ref="AH14">INDEX(AG13:AG$101,ROWS($A15))</f>
        <v>-5.2382672610496436E-2</v>
      </c>
      <c r="AI14" cm="1">
        <f t="array" ref="AI14">INDEX(AH13:AH$101,ROWS($A15))</f>
        <v>-1.4926223783087878E-2</v>
      </c>
      <c r="AJ14" cm="1">
        <f t="array" ref="AJ14">INDEX(AI13:AI$101,ROWS($A15))</f>
        <v>1.9671785536275461E-3</v>
      </c>
      <c r="AK14" cm="1">
        <f t="array" ref="AK14">INDEX(AJ13:AJ$101,ROWS($A15))</f>
        <v>5.6837875880982429E-2</v>
      </c>
      <c r="AL14" cm="1">
        <f t="array" ref="AL14">INDEX(AK13:AK$101,ROWS($A15))</f>
        <v>-3.456326362918621E-3</v>
      </c>
      <c r="AM14" cm="1">
        <f t="array" ref="AM14">INDEX(AL13:AL$101,ROWS($A15))</f>
        <v>2.8721448308013767E-2</v>
      </c>
      <c r="AN14" cm="1">
        <f t="array" ref="AN14">INDEX(AM13:AM$101,ROWS($A15))</f>
        <v>-2.9137812001062583E-2</v>
      </c>
      <c r="AO14" cm="1">
        <f t="array" ref="AO14">INDEX(AN13:AN$101,ROWS($A15))</f>
        <v>6.3852420251502675E-3</v>
      </c>
      <c r="AP14" cm="1">
        <f t="array" ref="AP14">INDEX(AO13:AO$101,ROWS($A15))</f>
        <v>7.621720958584112E-2</v>
      </c>
      <c r="AQ14" cm="1">
        <f t="array" ref="AQ14">INDEX(AP13:AP$101,ROWS($A15))</f>
        <v>8.4160700746083769E-2</v>
      </c>
      <c r="AR14" cm="1">
        <f t="array" ref="AR14">INDEX(AQ13:AQ$101,ROWS($A15))</f>
        <v>9.1859430410886747E-2</v>
      </c>
      <c r="AS14" cm="1">
        <f t="array" ref="AS14">INDEX(AR13:AR$101,ROWS($A15))</f>
        <v>4.1933472856106685E-2</v>
      </c>
      <c r="AT14" cm="1">
        <f t="array" ref="AT14">INDEX(AS13:AS$101,ROWS($A15))</f>
        <v>3.9071305306950813E-2</v>
      </c>
      <c r="AU14" cm="1">
        <f t="array" ref="AU14">INDEX(AT13:AT$101,ROWS($A15))</f>
        <v>-4.3918438765605264E-2</v>
      </c>
      <c r="AV14" cm="1">
        <f t="array" ref="AV14">INDEX(AU13:AU$101,ROWS($A15))</f>
        <v>-7.3703419990607505E-2</v>
      </c>
      <c r="AW14" cm="1">
        <f t="array" ref="AW14">INDEX(AV13:AV$101,ROWS($A15))</f>
        <v>-8.07663118808679E-2</v>
      </c>
      <c r="AX14" cm="1">
        <f t="array" ref="AX14">INDEX(AW13:AW$101,ROWS($A15))</f>
        <v>1.4667612138507162E-2</v>
      </c>
      <c r="AY14" cm="1">
        <f t="array" ref="AY14">INDEX(AX13:AX$101,ROWS($A15))</f>
        <v>7.0392205077482436E-2</v>
      </c>
      <c r="AZ14" cm="1">
        <f t="array" ref="AZ14">INDEX(AY13:AY$101,ROWS($A15))</f>
        <v>2.9474214617809136E-2</v>
      </c>
      <c r="BA14" cm="1">
        <f t="array" ref="BA14">INDEX(AZ13:AZ$101,ROWS($A15))</f>
        <v>-0.12177560279280279</v>
      </c>
      <c r="BB14" cm="1">
        <f t="array" ref="BB14">INDEX(BA13:BA$101,ROWS($A15))</f>
        <v>-0.12372641346062392</v>
      </c>
      <c r="BC14" cm="1">
        <f t="array" ref="BC14">INDEX(BB13:BB$101,ROWS($A15))</f>
        <v>-4.4645286767713031E-2</v>
      </c>
      <c r="BD14" cm="1">
        <f t="array" ref="BD14">INDEX(BC13:BC$101,ROWS($A15))</f>
        <v>2.2472413339714708E-2</v>
      </c>
      <c r="BE14" cm="1">
        <f t="array" ref="BE14">INDEX(BD13:BD$101,ROWS($A15))</f>
        <v>2.4042253334814117E-2</v>
      </c>
      <c r="BF14" cm="1">
        <f t="array" ref="BF14">INDEX(BE13:BE$101,ROWS($A15))</f>
        <v>-1.6117846468699182E-2</v>
      </c>
      <c r="BG14" cm="1">
        <f t="array" ref="BG14">INDEX(BF13:BF$101,ROWS($A15))</f>
        <v>-1.3146260150111435E-2</v>
      </c>
      <c r="BH14" cm="1">
        <f t="array" ref="BH14">INDEX(BG13:BG$101,ROWS($A15))</f>
        <v>-4.2611769578632983E-2</v>
      </c>
      <c r="BI14" cm="1">
        <f t="array" ref="BI14">INDEX(BH13:BH$101,ROWS($A15))</f>
        <v>-8.2088083297975605E-3</v>
      </c>
      <c r="BJ14" cm="1">
        <f t="array" ref="BJ14">INDEX(BI13:BI$101,ROWS($A15))</f>
        <v>7.0343913977613914E-2</v>
      </c>
      <c r="BK14" cm="1">
        <f t="array" ref="BK14">INDEX(BJ13:BJ$101,ROWS($A15))</f>
        <v>8.1095536068336749E-2</v>
      </c>
      <c r="BL14" cm="1">
        <f t="array" ref="BL14">INDEX(BK13:BK$101,ROWS($A15))</f>
        <v>0.10653002802592371</v>
      </c>
      <c r="BM14" cm="1">
        <f t="array" ref="BM14">INDEX(BL13:BL$101,ROWS($A15))</f>
        <v>6.9172172021400427E-2</v>
      </c>
      <c r="BN14" cm="1">
        <f t="array" ref="BN14">INDEX(BM13:BM$101,ROWS($A15))</f>
        <v>4.5356651955948825E-2</v>
      </c>
      <c r="BO14" cm="1">
        <f t="array" ref="BO14">INDEX(BN13:BN$101,ROWS($A15))</f>
        <v>2.572326503835937E-2</v>
      </c>
      <c r="BP14" cm="1">
        <f t="array" ref="BP14">INDEX(BO13:BO$101,ROWS($A15))</f>
        <v>-4.52418626056501E-3</v>
      </c>
      <c r="BQ14" cm="1">
        <f t="array" ref="BQ14">INDEX(BP13:BP$101,ROWS($A15))</f>
        <v>5.695446189506833E-2</v>
      </c>
      <c r="BR14" cm="1">
        <f t="array" ref="BR14">INDEX(BQ13:BQ$101,ROWS($A15))</f>
        <v>2.4418181143092907E-4</v>
      </c>
      <c r="BS14" cm="1">
        <f t="array" ref="BS14">INDEX(BR13:BR$101,ROWS($A15))</f>
        <v>-7.9011018034384223E-3</v>
      </c>
      <c r="BT14" cm="1">
        <f t="array" ref="BT14">INDEX(BS13:BS$101,ROWS($A15))</f>
        <v>-6.1517600725887717E-2</v>
      </c>
      <c r="BU14" cm="1">
        <f t="array" ref="BU14">INDEX(BT13:BT$101,ROWS($A15))</f>
        <v>-2.4597005930040487E-2</v>
      </c>
      <c r="BV14" cm="1">
        <f t="array" ref="BV14">INDEX(BU13:BU$101,ROWS($A15))</f>
        <v>-2.9913035966842957E-2</v>
      </c>
      <c r="BW14" cm="1">
        <f t="array" ref="BW14">INDEX(BV13:BV$101,ROWS($A15))</f>
        <v>-3.4355579644787179E-3</v>
      </c>
      <c r="BX14" cm="1">
        <f t="array" ref="BX14">INDEX(BW13:BW$101,ROWS($A15))</f>
        <v>-1.052338420005056E-2</v>
      </c>
      <c r="BY14" cm="1">
        <f t="array" ref="BY14">INDEX(BX13:BX$101,ROWS($A15))</f>
        <v>5.6418526686066756E-2</v>
      </c>
      <c r="BZ14" cm="1">
        <f t="array" ref="BZ14">INDEX(BY13:BY$101,ROWS($A15))</f>
        <v>-6.117608288508168E-3</v>
      </c>
      <c r="CA14" cm="1">
        <f t="array" ref="CA14">INDEX(BZ13:BZ$101,ROWS($A15))</f>
        <v>-9.6352721316774401E-2</v>
      </c>
      <c r="CB14" cm="1">
        <f t="array" ref="CB14">INDEX(CA13:CA$101,ROWS($A15))</f>
        <v>-9.5791748059318602E-2</v>
      </c>
      <c r="CC14" cm="1">
        <f t="array" ref="CC14">INDEX(CB13:CB$101,ROWS($A15))</f>
        <v>-7.9382443856476692E-2</v>
      </c>
      <c r="CD14" cm="1">
        <f t="array" ref="CD14">INDEX(CC13:CC$101,ROWS($A15))</f>
        <v>7.2025657485670386E-2</v>
      </c>
      <c r="CE14" cm="1">
        <f t="array" ref="CE14">INDEX(CD13:CD$101,ROWS($A15))</f>
        <v>6.2230718236564189E-2</v>
      </c>
      <c r="CF14" cm="1">
        <f t="array" ref="CF14">INDEX(CE13:CE$101,ROWS($A15))</f>
        <v>5.1009490677601008E-2</v>
      </c>
      <c r="CG14" cm="1">
        <f t="array" ref="CG14">INDEX(CF13:CF$101,ROWS($A15))</f>
        <v>1.3729332929021208E-2</v>
      </c>
      <c r="CH14" cm="1">
        <f t="array" ref="CH14">INDEX(CG13:CG$101,ROWS($A15))</f>
        <v>2.2155790129058831E-2</v>
      </c>
      <c r="CI14" cm="1">
        <f t="array" ref="CI14">INDEX(CH13:CH$101,ROWS($A15))</f>
        <v>-3.0367441430410622E-2</v>
      </c>
      <c r="CJ14" cm="1">
        <f t="array" ref="CJ14">INDEX(CI13:CI$101,ROWS($A15))</f>
        <v>-8.1871675226921556E-3</v>
      </c>
      <c r="CK14" cm="1">
        <f t="array" ref="CK14">INDEX(CJ13:CJ$101,ROWS($A15))</f>
        <v>-3.5502314476504467E-3</v>
      </c>
      <c r="CL14" cm="1">
        <f t="array" ref="CL14">INDEX(CK13:CK$101,ROWS($A15))</f>
        <v>-3.9898965001476813E-2</v>
      </c>
      <c r="CM14" cm="1">
        <f t="array" ref="CM14">INDEX(CL13:CL$101,ROWS($A15))</f>
        <v>-5.797574545305078E-2</v>
      </c>
      <c r="CN14" cm="1">
        <f t="array" ref="CN14">INDEX(CM13:CM$101,ROWS($A15))</f>
        <v>-9.4031673125597529E-2</v>
      </c>
      <c r="CO14" cm="1">
        <f t="array" ref="CO14">INDEX(CN13:CN$101,ROWS($A15))</f>
        <v>-0.11052220165884011</v>
      </c>
      <c r="CP14" cm="1">
        <f t="array" ref="CP14">INDEX(CO13:CO$101,ROWS($A15))</f>
        <v>-7.548013161823508E-2</v>
      </c>
      <c r="CQ14" cm="1">
        <f t="array" ref="CQ14">INDEX(CP13:CP$101,ROWS($A15))</f>
        <v>-3.1411323438820761E-3</v>
      </c>
      <c r="CR14" cm="1">
        <f t="array" ref="CR14">INDEX(CQ13:CQ$101,ROWS($A15))</f>
        <v>3.2326911044185787E-2</v>
      </c>
      <c r="CS14" cm="1">
        <f t="array" ref="CS14">INDEX(CR13:CR$101,ROWS($A15))</f>
        <v>8.7822449813521136E-2</v>
      </c>
      <c r="CT14" cm="1">
        <f t="array" ref="CT14">INDEX(CS13:CS$101,ROWS($A15))</f>
        <v>3.4657952725254376E-2</v>
      </c>
      <c r="CU14" cm="1">
        <f t="array" ref="CU14">INDEX(CT13:CT$101,ROWS($A15))</f>
        <v>1.8177231549152913E-2</v>
      </c>
      <c r="CV14" cm="1">
        <f t="array" ref="CV14">INDEX(CU13:CU$101,ROWS($A15))</f>
        <v>-8.4314767643259743E-3</v>
      </c>
      <c r="CW14" cm="1">
        <f t="array" ref="CW14">INDEX(CV13:CV$101,ROWS($A15))</f>
        <v>-5.2754217783992252E-2</v>
      </c>
      <c r="CX14" cm="1">
        <f t="array" ref="CX14">INDEX(CW13:CW$101,ROWS($A15))</f>
        <v>-5.5317778936366649E-2</v>
      </c>
      <c r="CY14" cm="1">
        <f t="array" ref="CY14">INDEX(CX13:CX$101,ROWS($A15))</f>
        <v>-5.797943456175976E-2</v>
      </c>
      <c r="CZ14" cm="1">
        <f t="array" ref="CZ14">INDEX(CY13:CY$101,ROWS($A15))</f>
        <v>2.1527036993652174E-2</v>
      </c>
      <c r="DA14" cm="1">
        <f t="array" ref="DA14">INDEX(CZ13:CZ$101,ROWS($A15))</f>
        <v>-8.8964209385379838E-3</v>
      </c>
      <c r="DB14" cm="1">
        <f t="array" ref="DB14">INDEX(DA13:DA$101,ROWS($A15))</f>
        <v>-1.1841810215753364E-2</v>
      </c>
      <c r="DC14" cm="1">
        <f t="array" ref="DC14">INDEX(DB13:DB$101,ROWS($A15))</f>
        <v>-9.4306447696605344E-2</v>
      </c>
      <c r="DD14" cm="1">
        <f t="array" ref="DD14">INDEX(DC13:DC$101,ROWS($A15))</f>
        <v>-7.2155510153783547E-2</v>
      </c>
      <c r="DE14" cm="1">
        <f t="array" ref="DE14">INDEX(DD13:DD$101,ROWS($A15))</f>
        <v>-3.4333567685272466E-2</v>
      </c>
      <c r="DF14" cm="1">
        <f t="array" ref="DF14">INDEX(DE13:DE$101,ROWS($A15))</f>
        <v>1.2954229781206805E-2</v>
      </c>
      <c r="DG14" cm="1">
        <f t="array" ref="DG14">INDEX(DF13:DF$101,ROWS($A15))</f>
        <v>-3.4489755842785033E-2</v>
      </c>
    </row>
    <row r="15" spans="1:111" x14ac:dyDescent="0.25">
      <c r="A15" s="17">
        <v>14</v>
      </c>
      <c r="B15">
        <v>-5.7084095858926673</v>
      </c>
      <c r="C15" s="16">
        <f t="shared" si="0"/>
        <v>-5.699374479292227</v>
      </c>
      <c r="D15" s="19">
        <f>SUMPRODUCT($C$2:INDEX($C$2:$C$327,ROWS(C16:C$327)),$C16:C$327)/DEVSQ($C$2:$C$327)</f>
        <v>-3.456326362918621E-3</v>
      </c>
      <c r="E15">
        <f>SQRT((1/COUNT($B$2:$B$327))*(1+(2*SUMSQ($D$2:D14))))</f>
        <v>6.8309095184830498E-2</v>
      </c>
      <c r="F15">
        <f>-SQRT((1/COUNT($B$2:$B$327))*(1+(2*SUMSQ($D$2:D14))))</f>
        <v>-6.8309095184830498E-2</v>
      </c>
      <c r="H15" cm="1">
        <f t="array" aca="1" ref="H15" ca="1">INDEX(MMULT(MINVERSE(OFFSET($K$1,0,0,A15,A15)),OFFSET($K$1,1,0,A15,1)),A15)</f>
        <v>-6.6992715859402835E-2</v>
      </c>
      <c r="I15">
        <f t="shared" si="1"/>
        <v>5.5384877562171128E-2</v>
      </c>
      <c r="J15">
        <f t="shared" si="2"/>
        <v>-5.5384877562171128E-2</v>
      </c>
      <c r="K15" s="18">
        <f t="shared" si="3"/>
        <v>-3.456326362918621E-3</v>
      </c>
      <c r="L15" cm="1">
        <f t="array" ref="L15">INDEX(K14:K$101,ROWS($A16))</f>
        <v>5.6837875880982429E-2</v>
      </c>
      <c r="M15" cm="1">
        <f t="array" ref="M15">INDEX(L14:L$101,ROWS($A16))</f>
        <v>1.9671785536275461E-3</v>
      </c>
      <c r="N15" cm="1">
        <f t="array" ref="N15">INDEX(M14:M$101,ROWS($A16))</f>
        <v>-1.4926223783087878E-2</v>
      </c>
      <c r="O15" cm="1">
        <f t="array" ref="O15">INDEX(N14:N$101,ROWS($A16))</f>
        <v>-5.2382672610496436E-2</v>
      </c>
      <c r="P15" cm="1">
        <f t="array" ref="P15">INDEX(O14:O$101,ROWS($A16))</f>
        <v>-6.2429136560775492E-3</v>
      </c>
      <c r="Q15" cm="1">
        <f t="array" ref="Q15">INDEX(P14:P$101,ROWS($A16))</f>
        <v>2.6936806066919458E-3</v>
      </c>
      <c r="R15" cm="1">
        <f t="array" ref="R15">INDEX(Q14:Q$101,ROWS($A16))</f>
        <v>6.0709088443285947E-3</v>
      </c>
      <c r="S15" cm="1">
        <f t="array" ref="S15">INDEX(R14:R$101,ROWS($A16))</f>
        <v>1.5683425673848382E-3</v>
      </c>
      <c r="T15" cm="1">
        <f t="array" ref="T15">INDEX(S14:S$101,ROWS($A16))</f>
        <v>-5.4638879822004695E-2</v>
      </c>
      <c r="U15" cm="1">
        <f t="array" ref="U15">INDEX(T14:T$101,ROWS($A16))</f>
        <v>-5.8455048259506058E-2</v>
      </c>
      <c r="V15" cm="1">
        <f t="array" ref="V15">INDEX(U14:U$101,ROWS($A16))</f>
        <v>-3.9786713136974849E-2</v>
      </c>
      <c r="W15" cm="1">
        <f t="array" ref="W15">INDEX(V14:V$101,ROWS($A16))</f>
        <v>0.19076008747508422</v>
      </c>
      <c r="X15" cm="1">
        <f t="array" ref="X15">INDEX(W14:W$101,ROWS($A16))</f>
        <v>0.45816820676262499</v>
      </c>
      <c r="Y15" cm="1">
        <f t="array" ref="Y15">INDEX(X14:X$101,ROWS($A16))</f>
        <v>1</v>
      </c>
      <c r="Z15" cm="1">
        <f t="array" ref="Z15">INDEX(Y14:Y$101,ROWS($A16))</f>
        <v>0.45816820676262499</v>
      </c>
      <c r="AA15" cm="1">
        <f t="array" ref="AA15">INDEX(Z14:Z$101,ROWS($A16))</f>
        <v>0.19076008747508422</v>
      </c>
      <c r="AB15" cm="1">
        <f t="array" ref="AB15">INDEX(AA14:AA$101,ROWS($A16))</f>
        <v>-3.9786713136974849E-2</v>
      </c>
      <c r="AC15" cm="1">
        <f t="array" ref="AC15">INDEX(AB14:AB$101,ROWS($A16))</f>
        <v>-5.8455048259506058E-2</v>
      </c>
      <c r="AD15" cm="1">
        <f t="array" ref="AD15">INDEX(AC14:AC$101,ROWS($A16))</f>
        <v>-5.4638879822004695E-2</v>
      </c>
      <c r="AE15" cm="1">
        <f t="array" ref="AE15">INDEX(AD14:AD$101,ROWS($A16))</f>
        <v>1.5683425673848382E-3</v>
      </c>
      <c r="AF15" cm="1">
        <f t="array" ref="AF15">INDEX(AE14:AE$101,ROWS($A16))</f>
        <v>6.0709088443285947E-3</v>
      </c>
      <c r="AG15" cm="1">
        <f t="array" ref="AG15">INDEX(AF14:AF$101,ROWS($A16))</f>
        <v>2.6936806066919458E-3</v>
      </c>
      <c r="AH15" cm="1">
        <f t="array" ref="AH15">INDEX(AG14:AG$101,ROWS($A16))</f>
        <v>-6.2429136560775492E-3</v>
      </c>
      <c r="AI15" cm="1">
        <f t="array" ref="AI15">INDEX(AH14:AH$101,ROWS($A16))</f>
        <v>-5.2382672610496436E-2</v>
      </c>
      <c r="AJ15" cm="1">
        <f t="array" ref="AJ15">INDEX(AI14:AI$101,ROWS($A16))</f>
        <v>-1.4926223783087878E-2</v>
      </c>
      <c r="AK15" cm="1">
        <f t="array" ref="AK15">INDEX(AJ14:AJ$101,ROWS($A16))</f>
        <v>1.9671785536275461E-3</v>
      </c>
      <c r="AL15" cm="1">
        <f t="array" ref="AL15">INDEX(AK14:AK$101,ROWS($A16))</f>
        <v>5.6837875880982429E-2</v>
      </c>
      <c r="AM15" cm="1">
        <f t="array" ref="AM15">INDEX(AL14:AL$101,ROWS($A16))</f>
        <v>-3.456326362918621E-3</v>
      </c>
      <c r="AN15" cm="1">
        <f t="array" ref="AN15">INDEX(AM14:AM$101,ROWS($A16))</f>
        <v>2.8721448308013767E-2</v>
      </c>
      <c r="AO15" cm="1">
        <f t="array" ref="AO15">INDEX(AN14:AN$101,ROWS($A16))</f>
        <v>-2.9137812001062583E-2</v>
      </c>
      <c r="AP15" cm="1">
        <f t="array" ref="AP15">INDEX(AO14:AO$101,ROWS($A16))</f>
        <v>6.3852420251502675E-3</v>
      </c>
      <c r="AQ15" cm="1">
        <f t="array" ref="AQ15">INDEX(AP14:AP$101,ROWS($A16))</f>
        <v>7.621720958584112E-2</v>
      </c>
      <c r="AR15" cm="1">
        <f t="array" ref="AR15">INDEX(AQ14:AQ$101,ROWS($A16))</f>
        <v>8.4160700746083769E-2</v>
      </c>
      <c r="AS15" cm="1">
        <f t="array" ref="AS15">INDEX(AR14:AR$101,ROWS($A16))</f>
        <v>9.1859430410886747E-2</v>
      </c>
      <c r="AT15" cm="1">
        <f t="array" ref="AT15">INDEX(AS14:AS$101,ROWS($A16))</f>
        <v>4.1933472856106685E-2</v>
      </c>
      <c r="AU15" cm="1">
        <f t="array" ref="AU15">INDEX(AT14:AT$101,ROWS($A16))</f>
        <v>3.9071305306950813E-2</v>
      </c>
      <c r="AV15" cm="1">
        <f t="array" ref="AV15">INDEX(AU14:AU$101,ROWS($A16))</f>
        <v>-4.3918438765605264E-2</v>
      </c>
      <c r="AW15" cm="1">
        <f t="array" ref="AW15">INDEX(AV14:AV$101,ROWS($A16))</f>
        <v>-7.3703419990607505E-2</v>
      </c>
      <c r="AX15" cm="1">
        <f t="array" ref="AX15">INDEX(AW14:AW$101,ROWS($A16))</f>
        <v>-8.07663118808679E-2</v>
      </c>
      <c r="AY15" cm="1">
        <f t="array" ref="AY15">INDEX(AX14:AX$101,ROWS($A16))</f>
        <v>1.4667612138507162E-2</v>
      </c>
      <c r="AZ15" cm="1">
        <f t="array" ref="AZ15">INDEX(AY14:AY$101,ROWS($A16))</f>
        <v>7.0392205077482436E-2</v>
      </c>
      <c r="BA15" cm="1">
        <f t="array" ref="BA15">INDEX(AZ14:AZ$101,ROWS($A16))</f>
        <v>2.9474214617809136E-2</v>
      </c>
      <c r="BB15" cm="1">
        <f t="array" ref="BB15">INDEX(BA14:BA$101,ROWS($A16))</f>
        <v>-0.12177560279280279</v>
      </c>
      <c r="BC15" cm="1">
        <f t="array" ref="BC15">INDEX(BB14:BB$101,ROWS($A16))</f>
        <v>-0.12372641346062392</v>
      </c>
      <c r="BD15" cm="1">
        <f t="array" ref="BD15">INDEX(BC14:BC$101,ROWS($A16))</f>
        <v>-4.4645286767713031E-2</v>
      </c>
      <c r="BE15" cm="1">
        <f t="array" ref="BE15">INDEX(BD14:BD$101,ROWS($A16))</f>
        <v>2.2472413339714708E-2</v>
      </c>
      <c r="BF15" cm="1">
        <f t="array" ref="BF15">INDEX(BE14:BE$101,ROWS($A16))</f>
        <v>2.4042253334814117E-2</v>
      </c>
      <c r="BG15" cm="1">
        <f t="array" ref="BG15">INDEX(BF14:BF$101,ROWS($A16))</f>
        <v>-1.6117846468699182E-2</v>
      </c>
      <c r="BH15" cm="1">
        <f t="array" ref="BH15">INDEX(BG14:BG$101,ROWS($A16))</f>
        <v>-1.3146260150111435E-2</v>
      </c>
      <c r="BI15" cm="1">
        <f t="array" ref="BI15">INDEX(BH14:BH$101,ROWS($A16))</f>
        <v>-4.2611769578632983E-2</v>
      </c>
      <c r="BJ15" cm="1">
        <f t="array" ref="BJ15">INDEX(BI14:BI$101,ROWS($A16))</f>
        <v>-8.2088083297975605E-3</v>
      </c>
      <c r="BK15" cm="1">
        <f t="array" ref="BK15">INDEX(BJ14:BJ$101,ROWS($A16))</f>
        <v>7.0343913977613914E-2</v>
      </c>
      <c r="BL15" cm="1">
        <f t="array" ref="BL15">INDEX(BK14:BK$101,ROWS($A16))</f>
        <v>8.1095536068336749E-2</v>
      </c>
      <c r="BM15" cm="1">
        <f t="array" ref="BM15">INDEX(BL14:BL$101,ROWS($A16))</f>
        <v>0.10653002802592371</v>
      </c>
      <c r="BN15" cm="1">
        <f t="array" ref="BN15">INDEX(BM14:BM$101,ROWS($A16))</f>
        <v>6.9172172021400427E-2</v>
      </c>
      <c r="BO15" cm="1">
        <f t="array" ref="BO15">INDEX(BN14:BN$101,ROWS($A16))</f>
        <v>4.5356651955948825E-2</v>
      </c>
      <c r="BP15" cm="1">
        <f t="array" ref="BP15">INDEX(BO14:BO$101,ROWS($A16))</f>
        <v>2.572326503835937E-2</v>
      </c>
      <c r="BQ15" cm="1">
        <f t="array" ref="BQ15">INDEX(BP14:BP$101,ROWS($A16))</f>
        <v>-4.52418626056501E-3</v>
      </c>
      <c r="BR15" cm="1">
        <f t="array" ref="BR15">INDEX(BQ14:BQ$101,ROWS($A16))</f>
        <v>5.695446189506833E-2</v>
      </c>
      <c r="BS15" cm="1">
        <f t="array" ref="BS15">INDEX(BR14:BR$101,ROWS($A16))</f>
        <v>2.4418181143092907E-4</v>
      </c>
      <c r="BT15" cm="1">
        <f t="array" ref="BT15">INDEX(BS14:BS$101,ROWS($A16))</f>
        <v>-7.9011018034384223E-3</v>
      </c>
      <c r="BU15" cm="1">
        <f t="array" ref="BU15">INDEX(BT14:BT$101,ROWS($A16))</f>
        <v>-6.1517600725887717E-2</v>
      </c>
      <c r="BV15" cm="1">
        <f t="array" ref="BV15">INDEX(BU14:BU$101,ROWS($A16))</f>
        <v>-2.4597005930040487E-2</v>
      </c>
      <c r="BW15" cm="1">
        <f t="array" ref="BW15">INDEX(BV14:BV$101,ROWS($A16))</f>
        <v>-2.9913035966842957E-2</v>
      </c>
      <c r="BX15" cm="1">
        <f t="array" ref="BX15">INDEX(BW14:BW$101,ROWS($A16))</f>
        <v>-3.4355579644787179E-3</v>
      </c>
      <c r="BY15" cm="1">
        <f t="array" ref="BY15">INDEX(BX14:BX$101,ROWS($A16))</f>
        <v>-1.052338420005056E-2</v>
      </c>
      <c r="BZ15" cm="1">
        <f t="array" ref="BZ15">INDEX(BY14:BY$101,ROWS($A16))</f>
        <v>5.6418526686066756E-2</v>
      </c>
      <c r="CA15" cm="1">
        <f t="array" ref="CA15">INDEX(BZ14:BZ$101,ROWS($A16))</f>
        <v>-6.117608288508168E-3</v>
      </c>
      <c r="CB15" cm="1">
        <f t="array" ref="CB15">INDEX(CA14:CA$101,ROWS($A16))</f>
        <v>-9.6352721316774401E-2</v>
      </c>
      <c r="CC15" cm="1">
        <f t="array" ref="CC15">INDEX(CB14:CB$101,ROWS($A16))</f>
        <v>-9.5791748059318602E-2</v>
      </c>
      <c r="CD15" cm="1">
        <f t="array" ref="CD15">INDEX(CC14:CC$101,ROWS($A16))</f>
        <v>-7.9382443856476692E-2</v>
      </c>
      <c r="CE15" cm="1">
        <f t="array" ref="CE15">INDEX(CD14:CD$101,ROWS($A16))</f>
        <v>7.2025657485670386E-2</v>
      </c>
      <c r="CF15" cm="1">
        <f t="array" ref="CF15">INDEX(CE14:CE$101,ROWS($A16))</f>
        <v>6.2230718236564189E-2</v>
      </c>
      <c r="CG15" cm="1">
        <f t="array" ref="CG15">INDEX(CF14:CF$101,ROWS($A16))</f>
        <v>5.1009490677601008E-2</v>
      </c>
      <c r="CH15" cm="1">
        <f t="array" ref="CH15">INDEX(CG14:CG$101,ROWS($A16))</f>
        <v>1.3729332929021208E-2</v>
      </c>
      <c r="CI15" cm="1">
        <f t="array" ref="CI15">INDEX(CH14:CH$101,ROWS($A16))</f>
        <v>2.2155790129058831E-2</v>
      </c>
      <c r="CJ15" cm="1">
        <f t="array" ref="CJ15">INDEX(CI14:CI$101,ROWS($A16))</f>
        <v>-3.0367441430410622E-2</v>
      </c>
      <c r="CK15" cm="1">
        <f t="array" ref="CK15">INDEX(CJ14:CJ$101,ROWS($A16))</f>
        <v>-8.1871675226921556E-3</v>
      </c>
      <c r="CL15" cm="1">
        <f t="array" ref="CL15">INDEX(CK14:CK$101,ROWS($A16))</f>
        <v>-3.5502314476504467E-3</v>
      </c>
      <c r="CM15" cm="1">
        <f t="array" ref="CM15">INDEX(CL14:CL$101,ROWS($A16))</f>
        <v>-3.9898965001476813E-2</v>
      </c>
      <c r="CN15" cm="1">
        <f t="array" ref="CN15">INDEX(CM14:CM$101,ROWS($A16))</f>
        <v>-5.797574545305078E-2</v>
      </c>
      <c r="CO15" cm="1">
        <f t="array" ref="CO15">INDEX(CN14:CN$101,ROWS($A16))</f>
        <v>-9.4031673125597529E-2</v>
      </c>
      <c r="CP15" cm="1">
        <f t="array" ref="CP15">INDEX(CO14:CO$101,ROWS($A16))</f>
        <v>-0.11052220165884011</v>
      </c>
      <c r="CQ15" cm="1">
        <f t="array" ref="CQ15">INDEX(CP14:CP$101,ROWS($A16))</f>
        <v>-7.548013161823508E-2</v>
      </c>
      <c r="CR15" cm="1">
        <f t="array" ref="CR15">INDEX(CQ14:CQ$101,ROWS($A16))</f>
        <v>-3.1411323438820761E-3</v>
      </c>
      <c r="CS15" cm="1">
        <f t="array" ref="CS15">INDEX(CR14:CR$101,ROWS($A16))</f>
        <v>3.2326911044185787E-2</v>
      </c>
      <c r="CT15" cm="1">
        <f t="array" ref="CT15">INDEX(CS14:CS$101,ROWS($A16))</f>
        <v>8.7822449813521136E-2</v>
      </c>
      <c r="CU15" cm="1">
        <f t="array" ref="CU15">INDEX(CT14:CT$101,ROWS($A16))</f>
        <v>3.4657952725254376E-2</v>
      </c>
      <c r="CV15" cm="1">
        <f t="array" ref="CV15">INDEX(CU14:CU$101,ROWS($A16))</f>
        <v>1.8177231549152913E-2</v>
      </c>
      <c r="CW15" cm="1">
        <f t="array" ref="CW15">INDEX(CV14:CV$101,ROWS($A16))</f>
        <v>-8.4314767643259743E-3</v>
      </c>
      <c r="CX15" cm="1">
        <f t="array" ref="CX15">INDEX(CW14:CW$101,ROWS($A16))</f>
        <v>-5.2754217783992252E-2</v>
      </c>
      <c r="CY15" cm="1">
        <f t="array" ref="CY15">INDEX(CX14:CX$101,ROWS($A16))</f>
        <v>-5.5317778936366649E-2</v>
      </c>
      <c r="CZ15" cm="1">
        <f t="array" ref="CZ15">INDEX(CY14:CY$101,ROWS($A16))</f>
        <v>-5.797943456175976E-2</v>
      </c>
      <c r="DA15" cm="1">
        <f t="array" ref="DA15">INDEX(CZ14:CZ$101,ROWS($A16))</f>
        <v>2.1527036993652174E-2</v>
      </c>
      <c r="DB15" cm="1">
        <f t="array" ref="DB15">INDEX(DA14:DA$101,ROWS($A16))</f>
        <v>-8.8964209385379838E-3</v>
      </c>
      <c r="DC15" cm="1">
        <f t="array" ref="DC15">INDEX(DB14:DB$101,ROWS($A16))</f>
        <v>-1.1841810215753364E-2</v>
      </c>
      <c r="DD15" cm="1">
        <f t="array" ref="DD15">INDEX(DC14:DC$101,ROWS($A16))</f>
        <v>-9.4306447696605344E-2</v>
      </c>
      <c r="DE15" cm="1">
        <f t="array" ref="DE15">INDEX(DD14:DD$101,ROWS($A16))</f>
        <v>-7.2155510153783547E-2</v>
      </c>
      <c r="DF15" cm="1">
        <f t="array" ref="DF15">INDEX(DE14:DE$101,ROWS($A16))</f>
        <v>-3.4333567685272466E-2</v>
      </c>
      <c r="DG15" cm="1">
        <f t="array" ref="DG15">INDEX(DF14:DF$101,ROWS($A16))</f>
        <v>1.2954229781206805E-2</v>
      </c>
    </row>
    <row r="16" spans="1:111" x14ac:dyDescent="0.25">
      <c r="A16" s="17">
        <v>15</v>
      </c>
      <c r="B16">
        <v>-8.656170606464741</v>
      </c>
      <c r="C16" s="16">
        <f t="shared" si="0"/>
        <v>-8.6471354998642997</v>
      </c>
      <c r="D16" s="19">
        <f>SUMPRODUCT($C$2:INDEX($C$2:$C$327,ROWS(C17:C$327)),$C17:C$327)/DEVSQ($C$2:$C$327)</f>
        <v>2.8721448308013767E-2</v>
      </c>
      <c r="E16">
        <f>SQRT((1/COUNT($B$2:$B$327))*(1+(2*SUMSQ($D$2:D15))))</f>
        <v>6.8309631637795104E-2</v>
      </c>
      <c r="F16">
        <f>-SQRT((1/COUNT($B$2:$B$327))*(1+(2*SUMSQ($D$2:D15))))</f>
        <v>-6.8309631637795104E-2</v>
      </c>
      <c r="H16" cm="1">
        <f t="array" aca="1" ref="H16" ca="1">INDEX(MMULT(MINVERSE(OFFSET($K$1,0,0,A16,A16)),OFFSET($K$1,1,0,A16,1)),A16)</f>
        <v>5.3628737850106717E-2</v>
      </c>
      <c r="I16">
        <f t="shared" si="1"/>
        <v>5.5384877562171128E-2</v>
      </c>
      <c r="J16">
        <f t="shared" si="2"/>
        <v>-5.5384877562171128E-2</v>
      </c>
      <c r="K16" s="18">
        <f t="shared" si="3"/>
        <v>2.8721448308013767E-2</v>
      </c>
      <c r="L16" cm="1">
        <f t="array" ref="L16">INDEX(K15:K$101,ROWS($A17))</f>
        <v>-3.456326362918621E-3</v>
      </c>
      <c r="M16" cm="1">
        <f t="array" ref="M16">INDEX(L15:L$101,ROWS($A17))</f>
        <v>5.6837875880982429E-2</v>
      </c>
      <c r="N16" cm="1">
        <f t="array" ref="N16">INDEX(M15:M$101,ROWS($A17))</f>
        <v>1.9671785536275461E-3</v>
      </c>
      <c r="O16" cm="1">
        <f t="array" ref="O16">INDEX(N15:N$101,ROWS($A17))</f>
        <v>-1.4926223783087878E-2</v>
      </c>
      <c r="P16" cm="1">
        <f t="array" ref="P16">INDEX(O15:O$101,ROWS($A17))</f>
        <v>-5.2382672610496436E-2</v>
      </c>
      <c r="Q16" cm="1">
        <f t="array" ref="Q16">INDEX(P15:P$101,ROWS($A17))</f>
        <v>-6.2429136560775492E-3</v>
      </c>
      <c r="R16" cm="1">
        <f t="array" ref="R16">INDEX(Q15:Q$101,ROWS($A17))</f>
        <v>2.6936806066919458E-3</v>
      </c>
      <c r="S16" cm="1">
        <f t="array" ref="S16">INDEX(R15:R$101,ROWS($A17))</f>
        <v>6.0709088443285947E-3</v>
      </c>
      <c r="T16" cm="1">
        <f t="array" ref="T16">INDEX(S15:S$101,ROWS($A17))</f>
        <v>1.5683425673848382E-3</v>
      </c>
      <c r="U16" cm="1">
        <f t="array" ref="U16">INDEX(T15:T$101,ROWS($A17))</f>
        <v>-5.4638879822004695E-2</v>
      </c>
      <c r="V16" cm="1">
        <f t="array" ref="V16">INDEX(U15:U$101,ROWS($A17))</f>
        <v>-5.8455048259506058E-2</v>
      </c>
      <c r="W16" cm="1">
        <f t="array" ref="W16">INDEX(V15:V$101,ROWS($A17))</f>
        <v>-3.9786713136974849E-2</v>
      </c>
      <c r="X16" cm="1">
        <f t="array" ref="X16">INDEX(W15:W$101,ROWS($A17))</f>
        <v>0.19076008747508422</v>
      </c>
      <c r="Y16" cm="1">
        <f t="array" ref="Y16">INDEX(X15:X$101,ROWS($A17))</f>
        <v>0.45816820676262499</v>
      </c>
      <c r="Z16" cm="1">
        <f t="array" ref="Z16">INDEX(Y15:Y$101,ROWS($A17))</f>
        <v>1</v>
      </c>
      <c r="AA16" cm="1">
        <f t="array" ref="AA16">INDEX(Z15:Z$101,ROWS($A17))</f>
        <v>0.45816820676262499</v>
      </c>
      <c r="AB16" cm="1">
        <f t="array" ref="AB16">INDEX(AA15:AA$101,ROWS($A17))</f>
        <v>0.19076008747508422</v>
      </c>
      <c r="AC16" cm="1">
        <f t="array" ref="AC16">INDEX(AB15:AB$101,ROWS($A17))</f>
        <v>-3.9786713136974849E-2</v>
      </c>
      <c r="AD16" cm="1">
        <f t="array" ref="AD16">INDEX(AC15:AC$101,ROWS($A17))</f>
        <v>-5.8455048259506058E-2</v>
      </c>
      <c r="AE16" cm="1">
        <f t="array" ref="AE16">INDEX(AD15:AD$101,ROWS($A17))</f>
        <v>-5.4638879822004695E-2</v>
      </c>
      <c r="AF16" cm="1">
        <f t="array" ref="AF16">INDEX(AE15:AE$101,ROWS($A17))</f>
        <v>1.5683425673848382E-3</v>
      </c>
      <c r="AG16" cm="1">
        <f t="array" ref="AG16">INDEX(AF15:AF$101,ROWS($A17))</f>
        <v>6.0709088443285947E-3</v>
      </c>
      <c r="AH16" cm="1">
        <f t="array" ref="AH16">INDEX(AG15:AG$101,ROWS($A17))</f>
        <v>2.6936806066919458E-3</v>
      </c>
      <c r="AI16" cm="1">
        <f t="array" ref="AI16">INDEX(AH15:AH$101,ROWS($A17))</f>
        <v>-6.2429136560775492E-3</v>
      </c>
      <c r="AJ16" cm="1">
        <f t="array" ref="AJ16">INDEX(AI15:AI$101,ROWS($A17))</f>
        <v>-5.2382672610496436E-2</v>
      </c>
      <c r="AK16" cm="1">
        <f t="array" ref="AK16">INDEX(AJ15:AJ$101,ROWS($A17))</f>
        <v>-1.4926223783087878E-2</v>
      </c>
      <c r="AL16" cm="1">
        <f t="array" ref="AL16">INDEX(AK15:AK$101,ROWS($A17))</f>
        <v>1.9671785536275461E-3</v>
      </c>
      <c r="AM16" cm="1">
        <f t="array" ref="AM16">INDEX(AL15:AL$101,ROWS($A17))</f>
        <v>5.6837875880982429E-2</v>
      </c>
      <c r="AN16" cm="1">
        <f t="array" ref="AN16">INDEX(AM15:AM$101,ROWS($A17))</f>
        <v>-3.456326362918621E-3</v>
      </c>
      <c r="AO16" cm="1">
        <f t="array" ref="AO16">INDEX(AN15:AN$101,ROWS($A17))</f>
        <v>2.8721448308013767E-2</v>
      </c>
      <c r="AP16" cm="1">
        <f t="array" ref="AP16">INDEX(AO15:AO$101,ROWS($A17))</f>
        <v>-2.9137812001062583E-2</v>
      </c>
      <c r="AQ16" cm="1">
        <f t="array" ref="AQ16">INDEX(AP15:AP$101,ROWS($A17))</f>
        <v>6.3852420251502675E-3</v>
      </c>
      <c r="AR16" cm="1">
        <f t="array" ref="AR16">INDEX(AQ15:AQ$101,ROWS($A17))</f>
        <v>7.621720958584112E-2</v>
      </c>
      <c r="AS16" cm="1">
        <f t="array" ref="AS16">INDEX(AR15:AR$101,ROWS($A17))</f>
        <v>8.4160700746083769E-2</v>
      </c>
      <c r="AT16" cm="1">
        <f t="array" ref="AT16">INDEX(AS15:AS$101,ROWS($A17))</f>
        <v>9.1859430410886747E-2</v>
      </c>
      <c r="AU16" cm="1">
        <f t="array" ref="AU16">INDEX(AT15:AT$101,ROWS($A17))</f>
        <v>4.1933472856106685E-2</v>
      </c>
      <c r="AV16" cm="1">
        <f t="array" ref="AV16">INDEX(AU15:AU$101,ROWS($A17))</f>
        <v>3.9071305306950813E-2</v>
      </c>
      <c r="AW16" cm="1">
        <f t="array" ref="AW16">INDEX(AV15:AV$101,ROWS($A17))</f>
        <v>-4.3918438765605264E-2</v>
      </c>
      <c r="AX16" cm="1">
        <f t="array" ref="AX16">INDEX(AW15:AW$101,ROWS($A17))</f>
        <v>-7.3703419990607505E-2</v>
      </c>
      <c r="AY16" cm="1">
        <f t="array" ref="AY16">INDEX(AX15:AX$101,ROWS($A17))</f>
        <v>-8.07663118808679E-2</v>
      </c>
      <c r="AZ16" cm="1">
        <f t="array" ref="AZ16">INDEX(AY15:AY$101,ROWS($A17))</f>
        <v>1.4667612138507162E-2</v>
      </c>
      <c r="BA16" cm="1">
        <f t="array" ref="BA16">INDEX(AZ15:AZ$101,ROWS($A17))</f>
        <v>7.0392205077482436E-2</v>
      </c>
      <c r="BB16" cm="1">
        <f t="array" ref="BB16">INDEX(BA15:BA$101,ROWS($A17))</f>
        <v>2.9474214617809136E-2</v>
      </c>
      <c r="BC16" cm="1">
        <f t="array" ref="BC16">INDEX(BB15:BB$101,ROWS($A17))</f>
        <v>-0.12177560279280279</v>
      </c>
      <c r="BD16" cm="1">
        <f t="array" ref="BD16">INDEX(BC15:BC$101,ROWS($A17))</f>
        <v>-0.12372641346062392</v>
      </c>
      <c r="BE16" cm="1">
        <f t="array" ref="BE16">INDEX(BD15:BD$101,ROWS($A17))</f>
        <v>-4.4645286767713031E-2</v>
      </c>
      <c r="BF16" cm="1">
        <f t="array" ref="BF16">INDEX(BE15:BE$101,ROWS($A17))</f>
        <v>2.2472413339714708E-2</v>
      </c>
      <c r="BG16" cm="1">
        <f t="array" ref="BG16">INDEX(BF15:BF$101,ROWS($A17))</f>
        <v>2.4042253334814117E-2</v>
      </c>
      <c r="BH16" cm="1">
        <f t="array" ref="BH16">INDEX(BG15:BG$101,ROWS($A17))</f>
        <v>-1.6117846468699182E-2</v>
      </c>
      <c r="BI16" cm="1">
        <f t="array" ref="BI16">INDEX(BH15:BH$101,ROWS($A17))</f>
        <v>-1.3146260150111435E-2</v>
      </c>
      <c r="BJ16" cm="1">
        <f t="array" ref="BJ16">INDEX(BI15:BI$101,ROWS($A17))</f>
        <v>-4.2611769578632983E-2</v>
      </c>
      <c r="BK16" cm="1">
        <f t="array" ref="BK16">INDEX(BJ15:BJ$101,ROWS($A17))</f>
        <v>-8.2088083297975605E-3</v>
      </c>
      <c r="BL16" cm="1">
        <f t="array" ref="BL16">INDEX(BK15:BK$101,ROWS($A17))</f>
        <v>7.0343913977613914E-2</v>
      </c>
      <c r="BM16" cm="1">
        <f t="array" ref="BM16">INDEX(BL15:BL$101,ROWS($A17))</f>
        <v>8.1095536068336749E-2</v>
      </c>
      <c r="BN16" cm="1">
        <f t="array" ref="BN16">INDEX(BM15:BM$101,ROWS($A17))</f>
        <v>0.10653002802592371</v>
      </c>
      <c r="BO16" cm="1">
        <f t="array" ref="BO16">INDEX(BN15:BN$101,ROWS($A17))</f>
        <v>6.9172172021400427E-2</v>
      </c>
      <c r="BP16" cm="1">
        <f t="array" ref="BP16">INDEX(BO15:BO$101,ROWS($A17))</f>
        <v>4.5356651955948825E-2</v>
      </c>
      <c r="BQ16" cm="1">
        <f t="array" ref="BQ16">INDEX(BP15:BP$101,ROWS($A17))</f>
        <v>2.572326503835937E-2</v>
      </c>
      <c r="BR16" cm="1">
        <f t="array" ref="BR16">INDEX(BQ15:BQ$101,ROWS($A17))</f>
        <v>-4.52418626056501E-3</v>
      </c>
      <c r="BS16" cm="1">
        <f t="array" ref="BS16">INDEX(BR15:BR$101,ROWS($A17))</f>
        <v>5.695446189506833E-2</v>
      </c>
      <c r="BT16" cm="1">
        <f t="array" ref="BT16">INDEX(BS15:BS$101,ROWS($A17))</f>
        <v>2.4418181143092907E-4</v>
      </c>
      <c r="BU16" cm="1">
        <f t="array" ref="BU16">INDEX(BT15:BT$101,ROWS($A17))</f>
        <v>-7.9011018034384223E-3</v>
      </c>
      <c r="BV16" cm="1">
        <f t="array" ref="BV16">INDEX(BU15:BU$101,ROWS($A17))</f>
        <v>-6.1517600725887717E-2</v>
      </c>
      <c r="BW16" cm="1">
        <f t="array" ref="BW16">INDEX(BV15:BV$101,ROWS($A17))</f>
        <v>-2.4597005930040487E-2</v>
      </c>
      <c r="BX16" cm="1">
        <f t="array" ref="BX16">INDEX(BW15:BW$101,ROWS($A17))</f>
        <v>-2.9913035966842957E-2</v>
      </c>
      <c r="BY16" cm="1">
        <f t="array" ref="BY16">INDEX(BX15:BX$101,ROWS($A17))</f>
        <v>-3.4355579644787179E-3</v>
      </c>
      <c r="BZ16" cm="1">
        <f t="array" ref="BZ16">INDEX(BY15:BY$101,ROWS($A17))</f>
        <v>-1.052338420005056E-2</v>
      </c>
      <c r="CA16" cm="1">
        <f t="array" ref="CA16">INDEX(BZ15:BZ$101,ROWS($A17))</f>
        <v>5.6418526686066756E-2</v>
      </c>
      <c r="CB16" cm="1">
        <f t="array" ref="CB16">INDEX(CA15:CA$101,ROWS($A17))</f>
        <v>-6.117608288508168E-3</v>
      </c>
      <c r="CC16" cm="1">
        <f t="array" ref="CC16">INDEX(CB15:CB$101,ROWS($A17))</f>
        <v>-9.6352721316774401E-2</v>
      </c>
      <c r="CD16" cm="1">
        <f t="array" ref="CD16">INDEX(CC15:CC$101,ROWS($A17))</f>
        <v>-9.5791748059318602E-2</v>
      </c>
      <c r="CE16" cm="1">
        <f t="array" ref="CE16">INDEX(CD15:CD$101,ROWS($A17))</f>
        <v>-7.9382443856476692E-2</v>
      </c>
      <c r="CF16" cm="1">
        <f t="array" ref="CF16">INDEX(CE15:CE$101,ROWS($A17))</f>
        <v>7.2025657485670386E-2</v>
      </c>
      <c r="CG16" cm="1">
        <f t="array" ref="CG16">INDEX(CF15:CF$101,ROWS($A17))</f>
        <v>6.2230718236564189E-2</v>
      </c>
      <c r="CH16" cm="1">
        <f t="array" ref="CH16">INDEX(CG15:CG$101,ROWS($A17))</f>
        <v>5.1009490677601008E-2</v>
      </c>
      <c r="CI16" cm="1">
        <f t="array" ref="CI16">INDEX(CH15:CH$101,ROWS($A17))</f>
        <v>1.3729332929021208E-2</v>
      </c>
      <c r="CJ16" cm="1">
        <f t="array" ref="CJ16">INDEX(CI15:CI$101,ROWS($A17))</f>
        <v>2.2155790129058831E-2</v>
      </c>
      <c r="CK16" cm="1">
        <f t="array" ref="CK16">INDEX(CJ15:CJ$101,ROWS($A17))</f>
        <v>-3.0367441430410622E-2</v>
      </c>
      <c r="CL16" cm="1">
        <f t="array" ref="CL16">INDEX(CK15:CK$101,ROWS($A17))</f>
        <v>-8.1871675226921556E-3</v>
      </c>
      <c r="CM16" cm="1">
        <f t="array" ref="CM16">INDEX(CL15:CL$101,ROWS($A17))</f>
        <v>-3.5502314476504467E-3</v>
      </c>
      <c r="CN16" cm="1">
        <f t="array" ref="CN16">INDEX(CM15:CM$101,ROWS($A17))</f>
        <v>-3.9898965001476813E-2</v>
      </c>
      <c r="CO16" cm="1">
        <f t="array" ref="CO16">INDEX(CN15:CN$101,ROWS($A17))</f>
        <v>-5.797574545305078E-2</v>
      </c>
      <c r="CP16" cm="1">
        <f t="array" ref="CP16">INDEX(CO15:CO$101,ROWS($A17))</f>
        <v>-9.4031673125597529E-2</v>
      </c>
      <c r="CQ16" cm="1">
        <f t="array" ref="CQ16">INDEX(CP15:CP$101,ROWS($A17))</f>
        <v>-0.11052220165884011</v>
      </c>
      <c r="CR16" cm="1">
        <f t="array" ref="CR16">INDEX(CQ15:CQ$101,ROWS($A17))</f>
        <v>-7.548013161823508E-2</v>
      </c>
      <c r="CS16" cm="1">
        <f t="array" ref="CS16">INDEX(CR15:CR$101,ROWS($A17))</f>
        <v>-3.1411323438820761E-3</v>
      </c>
      <c r="CT16" cm="1">
        <f t="array" ref="CT16">INDEX(CS15:CS$101,ROWS($A17))</f>
        <v>3.2326911044185787E-2</v>
      </c>
      <c r="CU16" cm="1">
        <f t="array" ref="CU16">INDEX(CT15:CT$101,ROWS($A17))</f>
        <v>8.7822449813521136E-2</v>
      </c>
      <c r="CV16" cm="1">
        <f t="array" ref="CV16">INDEX(CU15:CU$101,ROWS($A17))</f>
        <v>3.4657952725254376E-2</v>
      </c>
      <c r="CW16" cm="1">
        <f t="array" ref="CW16">INDEX(CV15:CV$101,ROWS($A17))</f>
        <v>1.8177231549152913E-2</v>
      </c>
      <c r="CX16" cm="1">
        <f t="array" ref="CX16">INDEX(CW15:CW$101,ROWS($A17))</f>
        <v>-8.4314767643259743E-3</v>
      </c>
      <c r="CY16" cm="1">
        <f t="array" ref="CY16">INDEX(CX15:CX$101,ROWS($A17))</f>
        <v>-5.2754217783992252E-2</v>
      </c>
      <c r="CZ16" cm="1">
        <f t="array" ref="CZ16">INDEX(CY15:CY$101,ROWS($A17))</f>
        <v>-5.5317778936366649E-2</v>
      </c>
      <c r="DA16" cm="1">
        <f t="array" ref="DA16">INDEX(CZ15:CZ$101,ROWS($A17))</f>
        <v>-5.797943456175976E-2</v>
      </c>
      <c r="DB16" cm="1">
        <f t="array" ref="DB16">INDEX(DA15:DA$101,ROWS($A17))</f>
        <v>2.1527036993652174E-2</v>
      </c>
      <c r="DC16" cm="1">
        <f t="array" ref="DC16">INDEX(DB15:DB$101,ROWS($A17))</f>
        <v>-8.8964209385379838E-3</v>
      </c>
      <c r="DD16" cm="1">
        <f t="array" ref="DD16">INDEX(DC15:DC$101,ROWS($A17))</f>
        <v>-1.1841810215753364E-2</v>
      </c>
      <c r="DE16" cm="1">
        <f t="array" ref="DE16">INDEX(DD15:DD$101,ROWS($A17))</f>
        <v>-9.4306447696605344E-2</v>
      </c>
      <c r="DF16" cm="1">
        <f t="array" ref="DF16">INDEX(DE15:DE$101,ROWS($A17))</f>
        <v>-7.2155510153783547E-2</v>
      </c>
      <c r="DG16" cm="1">
        <f t="array" ref="DG16">INDEX(DF15:DF$101,ROWS($A17))</f>
        <v>-3.4333567685272466E-2</v>
      </c>
    </row>
    <row r="17" spans="1:111" x14ac:dyDescent="0.25">
      <c r="A17" s="17">
        <v>16</v>
      </c>
      <c r="B17">
        <v>-5.1502218883072999</v>
      </c>
      <c r="C17" s="16">
        <f t="shared" si="0"/>
        <v>-5.1411867817068595</v>
      </c>
      <c r="D17" s="19">
        <f>SUMPRODUCT($C$2:INDEX($C$2:$C$327,ROWS(C18:C$327)),$C18:C$327)/DEVSQ($C$2:$C$327)</f>
        <v>-2.9137812001062583E-2</v>
      </c>
      <c r="E17">
        <f>SQRT((1/COUNT($B$2:$B$327))*(1+(2*SUMSQ($D$2:D16))))</f>
        <v>6.8346665194136694E-2</v>
      </c>
      <c r="F17">
        <f>-SQRT((1/COUNT($B$2:$B$327))*(1+(2*SUMSQ($D$2:D16))))</f>
        <v>-6.8346665194136694E-2</v>
      </c>
      <c r="H17" cm="1">
        <f t="array" aca="1" ref="H17" ca="1">INDEX(MMULT(MINVERSE(OFFSET($K$1,0,0,A17,A17)),OFFSET($K$1,1,0,A17,1)),A17)</f>
        <v>-4.6869604566698989E-2</v>
      </c>
      <c r="I17">
        <f t="shared" si="1"/>
        <v>5.5384877562171128E-2</v>
      </c>
      <c r="J17">
        <f t="shared" si="2"/>
        <v>-5.5384877562171128E-2</v>
      </c>
      <c r="K17" s="18">
        <f t="shared" si="3"/>
        <v>-2.9137812001062583E-2</v>
      </c>
      <c r="L17" cm="1">
        <f t="array" ref="L17">INDEX(K16:K$101,ROWS($A18))</f>
        <v>2.8721448308013767E-2</v>
      </c>
      <c r="M17" cm="1">
        <f t="array" ref="M17">INDEX(L16:L$101,ROWS($A18))</f>
        <v>-3.456326362918621E-3</v>
      </c>
      <c r="N17" cm="1">
        <f t="array" ref="N17">INDEX(M16:M$101,ROWS($A18))</f>
        <v>5.6837875880982429E-2</v>
      </c>
      <c r="O17" cm="1">
        <f t="array" ref="O17">INDEX(N16:N$101,ROWS($A18))</f>
        <v>1.9671785536275461E-3</v>
      </c>
      <c r="P17" cm="1">
        <f t="array" ref="P17">INDEX(O16:O$101,ROWS($A18))</f>
        <v>-1.4926223783087878E-2</v>
      </c>
      <c r="Q17" cm="1">
        <f t="array" ref="Q17">INDEX(P16:P$101,ROWS($A18))</f>
        <v>-5.2382672610496436E-2</v>
      </c>
      <c r="R17" cm="1">
        <f t="array" ref="R17">INDEX(Q16:Q$101,ROWS($A18))</f>
        <v>-6.2429136560775492E-3</v>
      </c>
      <c r="S17" cm="1">
        <f t="array" ref="S17">INDEX(R16:R$101,ROWS($A18))</f>
        <v>2.6936806066919458E-3</v>
      </c>
      <c r="T17" cm="1">
        <f t="array" ref="T17">INDEX(S16:S$101,ROWS($A18))</f>
        <v>6.0709088443285947E-3</v>
      </c>
      <c r="U17" cm="1">
        <f t="array" ref="U17">INDEX(T16:T$101,ROWS($A18))</f>
        <v>1.5683425673848382E-3</v>
      </c>
      <c r="V17" cm="1">
        <f t="array" ref="V17">INDEX(U16:U$101,ROWS($A18))</f>
        <v>-5.4638879822004695E-2</v>
      </c>
      <c r="W17" cm="1">
        <f t="array" ref="W17">INDEX(V16:V$101,ROWS($A18))</f>
        <v>-5.8455048259506058E-2</v>
      </c>
      <c r="X17" cm="1">
        <f t="array" ref="X17">INDEX(W16:W$101,ROWS($A18))</f>
        <v>-3.9786713136974849E-2</v>
      </c>
      <c r="Y17" cm="1">
        <f t="array" ref="Y17">INDEX(X16:X$101,ROWS($A18))</f>
        <v>0.19076008747508422</v>
      </c>
      <c r="Z17" cm="1">
        <f t="array" ref="Z17">INDEX(Y16:Y$101,ROWS($A18))</f>
        <v>0.45816820676262499</v>
      </c>
      <c r="AA17" cm="1">
        <f t="array" ref="AA17">INDEX(Z16:Z$101,ROWS($A18))</f>
        <v>1</v>
      </c>
      <c r="AB17" cm="1">
        <f t="array" ref="AB17">INDEX(AA16:AA$101,ROWS($A18))</f>
        <v>0.45816820676262499</v>
      </c>
      <c r="AC17" cm="1">
        <f t="array" ref="AC17">INDEX(AB16:AB$101,ROWS($A18))</f>
        <v>0.19076008747508422</v>
      </c>
      <c r="AD17" cm="1">
        <f t="array" ref="AD17">INDEX(AC16:AC$101,ROWS($A18))</f>
        <v>-3.9786713136974849E-2</v>
      </c>
      <c r="AE17" cm="1">
        <f t="array" ref="AE17">INDEX(AD16:AD$101,ROWS($A18))</f>
        <v>-5.8455048259506058E-2</v>
      </c>
      <c r="AF17" cm="1">
        <f t="array" ref="AF17">INDEX(AE16:AE$101,ROWS($A18))</f>
        <v>-5.4638879822004695E-2</v>
      </c>
      <c r="AG17" cm="1">
        <f t="array" ref="AG17">INDEX(AF16:AF$101,ROWS($A18))</f>
        <v>1.5683425673848382E-3</v>
      </c>
      <c r="AH17" cm="1">
        <f t="array" ref="AH17">INDEX(AG16:AG$101,ROWS($A18))</f>
        <v>6.0709088443285947E-3</v>
      </c>
      <c r="AI17" cm="1">
        <f t="array" ref="AI17">INDEX(AH16:AH$101,ROWS($A18))</f>
        <v>2.6936806066919458E-3</v>
      </c>
      <c r="AJ17" cm="1">
        <f t="array" ref="AJ17">INDEX(AI16:AI$101,ROWS($A18))</f>
        <v>-6.2429136560775492E-3</v>
      </c>
      <c r="AK17" cm="1">
        <f t="array" ref="AK17">INDEX(AJ16:AJ$101,ROWS($A18))</f>
        <v>-5.2382672610496436E-2</v>
      </c>
      <c r="AL17" cm="1">
        <f t="array" ref="AL17">INDEX(AK16:AK$101,ROWS($A18))</f>
        <v>-1.4926223783087878E-2</v>
      </c>
      <c r="AM17" cm="1">
        <f t="array" ref="AM17">INDEX(AL16:AL$101,ROWS($A18))</f>
        <v>1.9671785536275461E-3</v>
      </c>
      <c r="AN17" cm="1">
        <f t="array" ref="AN17">INDEX(AM16:AM$101,ROWS($A18))</f>
        <v>5.6837875880982429E-2</v>
      </c>
      <c r="AO17" cm="1">
        <f t="array" ref="AO17">INDEX(AN16:AN$101,ROWS($A18))</f>
        <v>-3.456326362918621E-3</v>
      </c>
      <c r="AP17" cm="1">
        <f t="array" ref="AP17">INDEX(AO16:AO$101,ROWS($A18))</f>
        <v>2.8721448308013767E-2</v>
      </c>
      <c r="AQ17" cm="1">
        <f t="array" ref="AQ17">INDEX(AP16:AP$101,ROWS($A18))</f>
        <v>-2.9137812001062583E-2</v>
      </c>
      <c r="AR17" cm="1">
        <f t="array" ref="AR17">INDEX(AQ16:AQ$101,ROWS($A18))</f>
        <v>6.3852420251502675E-3</v>
      </c>
      <c r="AS17" cm="1">
        <f t="array" ref="AS17">INDEX(AR16:AR$101,ROWS($A18))</f>
        <v>7.621720958584112E-2</v>
      </c>
      <c r="AT17" cm="1">
        <f t="array" ref="AT17">INDEX(AS16:AS$101,ROWS($A18))</f>
        <v>8.4160700746083769E-2</v>
      </c>
      <c r="AU17" cm="1">
        <f t="array" ref="AU17">INDEX(AT16:AT$101,ROWS($A18))</f>
        <v>9.1859430410886747E-2</v>
      </c>
      <c r="AV17" cm="1">
        <f t="array" ref="AV17">INDEX(AU16:AU$101,ROWS($A18))</f>
        <v>4.1933472856106685E-2</v>
      </c>
      <c r="AW17" cm="1">
        <f t="array" ref="AW17">INDEX(AV16:AV$101,ROWS($A18))</f>
        <v>3.9071305306950813E-2</v>
      </c>
      <c r="AX17" cm="1">
        <f t="array" ref="AX17">INDEX(AW16:AW$101,ROWS($A18))</f>
        <v>-4.3918438765605264E-2</v>
      </c>
      <c r="AY17" cm="1">
        <f t="array" ref="AY17">INDEX(AX16:AX$101,ROWS($A18))</f>
        <v>-7.3703419990607505E-2</v>
      </c>
      <c r="AZ17" cm="1">
        <f t="array" ref="AZ17">INDEX(AY16:AY$101,ROWS($A18))</f>
        <v>-8.07663118808679E-2</v>
      </c>
      <c r="BA17" cm="1">
        <f t="array" ref="BA17">INDEX(AZ16:AZ$101,ROWS($A18))</f>
        <v>1.4667612138507162E-2</v>
      </c>
      <c r="BB17" cm="1">
        <f t="array" ref="BB17">INDEX(BA16:BA$101,ROWS($A18))</f>
        <v>7.0392205077482436E-2</v>
      </c>
      <c r="BC17" cm="1">
        <f t="array" ref="BC17">INDEX(BB16:BB$101,ROWS($A18))</f>
        <v>2.9474214617809136E-2</v>
      </c>
      <c r="BD17" cm="1">
        <f t="array" ref="BD17">INDEX(BC16:BC$101,ROWS($A18))</f>
        <v>-0.12177560279280279</v>
      </c>
      <c r="BE17" cm="1">
        <f t="array" ref="BE17">INDEX(BD16:BD$101,ROWS($A18))</f>
        <v>-0.12372641346062392</v>
      </c>
      <c r="BF17" cm="1">
        <f t="array" ref="BF17">INDEX(BE16:BE$101,ROWS($A18))</f>
        <v>-4.4645286767713031E-2</v>
      </c>
      <c r="BG17" cm="1">
        <f t="array" ref="BG17">INDEX(BF16:BF$101,ROWS($A18))</f>
        <v>2.2472413339714708E-2</v>
      </c>
      <c r="BH17" cm="1">
        <f t="array" ref="BH17">INDEX(BG16:BG$101,ROWS($A18))</f>
        <v>2.4042253334814117E-2</v>
      </c>
      <c r="BI17" cm="1">
        <f t="array" ref="BI17">INDEX(BH16:BH$101,ROWS($A18))</f>
        <v>-1.6117846468699182E-2</v>
      </c>
      <c r="BJ17" cm="1">
        <f t="array" ref="BJ17">INDEX(BI16:BI$101,ROWS($A18))</f>
        <v>-1.3146260150111435E-2</v>
      </c>
      <c r="BK17" cm="1">
        <f t="array" ref="BK17">INDEX(BJ16:BJ$101,ROWS($A18))</f>
        <v>-4.2611769578632983E-2</v>
      </c>
      <c r="BL17" cm="1">
        <f t="array" ref="BL17">INDEX(BK16:BK$101,ROWS($A18))</f>
        <v>-8.2088083297975605E-3</v>
      </c>
      <c r="BM17" cm="1">
        <f t="array" ref="BM17">INDEX(BL16:BL$101,ROWS($A18))</f>
        <v>7.0343913977613914E-2</v>
      </c>
      <c r="BN17" cm="1">
        <f t="array" ref="BN17">INDEX(BM16:BM$101,ROWS($A18))</f>
        <v>8.1095536068336749E-2</v>
      </c>
      <c r="BO17" cm="1">
        <f t="array" ref="BO17">INDEX(BN16:BN$101,ROWS($A18))</f>
        <v>0.10653002802592371</v>
      </c>
      <c r="BP17" cm="1">
        <f t="array" ref="BP17">INDEX(BO16:BO$101,ROWS($A18))</f>
        <v>6.9172172021400427E-2</v>
      </c>
      <c r="BQ17" cm="1">
        <f t="array" ref="BQ17">INDEX(BP16:BP$101,ROWS($A18))</f>
        <v>4.5356651955948825E-2</v>
      </c>
      <c r="BR17" cm="1">
        <f t="array" ref="BR17">INDEX(BQ16:BQ$101,ROWS($A18))</f>
        <v>2.572326503835937E-2</v>
      </c>
      <c r="BS17" cm="1">
        <f t="array" ref="BS17">INDEX(BR16:BR$101,ROWS($A18))</f>
        <v>-4.52418626056501E-3</v>
      </c>
      <c r="BT17" cm="1">
        <f t="array" ref="BT17">INDEX(BS16:BS$101,ROWS($A18))</f>
        <v>5.695446189506833E-2</v>
      </c>
      <c r="BU17" cm="1">
        <f t="array" ref="BU17">INDEX(BT16:BT$101,ROWS($A18))</f>
        <v>2.4418181143092907E-4</v>
      </c>
      <c r="BV17" cm="1">
        <f t="array" ref="BV17">INDEX(BU16:BU$101,ROWS($A18))</f>
        <v>-7.9011018034384223E-3</v>
      </c>
      <c r="BW17" cm="1">
        <f t="array" ref="BW17">INDEX(BV16:BV$101,ROWS($A18))</f>
        <v>-6.1517600725887717E-2</v>
      </c>
      <c r="BX17" cm="1">
        <f t="array" ref="BX17">INDEX(BW16:BW$101,ROWS($A18))</f>
        <v>-2.4597005930040487E-2</v>
      </c>
      <c r="BY17" cm="1">
        <f t="array" ref="BY17">INDEX(BX16:BX$101,ROWS($A18))</f>
        <v>-2.9913035966842957E-2</v>
      </c>
      <c r="BZ17" cm="1">
        <f t="array" ref="BZ17">INDEX(BY16:BY$101,ROWS($A18))</f>
        <v>-3.4355579644787179E-3</v>
      </c>
      <c r="CA17" cm="1">
        <f t="array" ref="CA17">INDEX(BZ16:BZ$101,ROWS($A18))</f>
        <v>-1.052338420005056E-2</v>
      </c>
      <c r="CB17" cm="1">
        <f t="array" ref="CB17">INDEX(CA16:CA$101,ROWS($A18))</f>
        <v>5.6418526686066756E-2</v>
      </c>
      <c r="CC17" cm="1">
        <f t="array" ref="CC17">INDEX(CB16:CB$101,ROWS($A18))</f>
        <v>-6.117608288508168E-3</v>
      </c>
      <c r="CD17" cm="1">
        <f t="array" ref="CD17">INDEX(CC16:CC$101,ROWS($A18))</f>
        <v>-9.6352721316774401E-2</v>
      </c>
      <c r="CE17" cm="1">
        <f t="array" ref="CE17">INDEX(CD16:CD$101,ROWS($A18))</f>
        <v>-9.5791748059318602E-2</v>
      </c>
      <c r="CF17" cm="1">
        <f t="array" ref="CF17">INDEX(CE16:CE$101,ROWS($A18))</f>
        <v>-7.9382443856476692E-2</v>
      </c>
      <c r="CG17" cm="1">
        <f t="array" ref="CG17">INDEX(CF16:CF$101,ROWS($A18))</f>
        <v>7.2025657485670386E-2</v>
      </c>
      <c r="CH17" cm="1">
        <f t="array" ref="CH17">INDEX(CG16:CG$101,ROWS($A18))</f>
        <v>6.2230718236564189E-2</v>
      </c>
      <c r="CI17" cm="1">
        <f t="array" ref="CI17">INDEX(CH16:CH$101,ROWS($A18))</f>
        <v>5.1009490677601008E-2</v>
      </c>
      <c r="CJ17" cm="1">
        <f t="array" ref="CJ17">INDEX(CI16:CI$101,ROWS($A18))</f>
        <v>1.3729332929021208E-2</v>
      </c>
      <c r="CK17" cm="1">
        <f t="array" ref="CK17">INDEX(CJ16:CJ$101,ROWS($A18))</f>
        <v>2.2155790129058831E-2</v>
      </c>
      <c r="CL17" cm="1">
        <f t="array" ref="CL17">INDEX(CK16:CK$101,ROWS($A18))</f>
        <v>-3.0367441430410622E-2</v>
      </c>
      <c r="CM17" cm="1">
        <f t="array" ref="CM17">INDEX(CL16:CL$101,ROWS($A18))</f>
        <v>-8.1871675226921556E-3</v>
      </c>
      <c r="CN17" cm="1">
        <f t="array" ref="CN17">INDEX(CM16:CM$101,ROWS($A18))</f>
        <v>-3.5502314476504467E-3</v>
      </c>
      <c r="CO17" cm="1">
        <f t="array" ref="CO17">INDEX(CN16:CN$101,ROWS($A18))</f>
        <v>-3.9898965001476813E-2</v>
      </c>
      <c r="CP17" cm="1">
        <f t="array" ref="CP17">INDEX(CO16:CO$101,ROWS($A18))</f>
        <v>-5.797574545305078E-2</v>
      </c>
      <c r="CQ17" cm="1">
        <f t="array" ref="CQ17">INDEX(CP16:CP$101,ROWS($A18))</f>
        <v>-9.4031673125597529E-2</v>
      </c>
      <c r="CR17" cm="1">
        <f t="array" ref="CR17">INDEX(CQ16:CQ$101,ROWS($A18))</f>
        <v>-0.11052220165884011</v>
      </c>
      <c r="CS17" cm="1">
        <f t="array" ref="CS17">INDEX(CR16:CR$101,ROWS($A18))</f>
        <v>-7.548013161823508E-2</v>
      </c>
      <c r="CT17" cm="1">
        <f t="array" ref="CT17">INDEX(CS16:CS$101,ROWS($A18))</f>
        <v>-3.1411323438820761E-3</v>
      </c>
      <c r="CU17" cm="1">
        <f t="array" ref="CU17">INDEX(CT16:CT$101,ROWS($A18))</f>
        <v>3.2326911044185787E-2</v>
      </c>
      <c r="CV17" cm="1">
        <f t="array" ref="CV17">INDEX(CU16:CU$101,ROWS($A18))</f>
        <v>8.7822449813521136E-2</v>
      </c>
      <c r="CW17" cm="1">
        <f t="array" ref="CW17">INDEX(CV16:CV$101,ROWS($A18))</f>
        <v>3.4657952725254376E-2</v>
      </c>
      <c r="CX17" cm="1">
        <f t="array" ref="CX17">INDEX(CW16:CW$101,ROWS($A18))</f>
        <v>1.8177231549152913E-2</v>
      </c>
      <c r="CY17" cm="1">
        <f t="array" ref="CY17">INDEX(CX16:CX$101,ROWS($A18))</f>
        <v>-8.4314767643259743E-3</v>
      </c>
      <c r="CZ17" cm="1">
        <f t="array" ref="CZ17">INDEX(CY16:CY$101,ROWS($A18))</f>
        <v>-5.2754217783992252E-2</v>
      </c>
      <c r="DA17" cm="1">
        <f t="array" ref="DA17">INDEX(CZ16:CZ$101,ROWS($A18))</f>
        <v>-5.5317778936366649E-2</v>
      </c>
      <c r="DB17" cm="1">
        <f t="array" ref="DB17">INDEX(DA16:DA$101,ROWS($A18))</f>
        <v>-5.797943456175976E-2</v>
      </c>
      <c r="DC17" cm="1">
        <f t="array" ref="DC17">INDEX(DB16:DB$101,ROWS($A18))</f>
        <v>2.1527036993652174E-2</v>
      </c>
      <c r="DD17" cm="1">
        <f t="array" ref="DD17">INDEX(DC16:DC$101,ROWS($A18))</f>
        <v>-8.8964209385379838E-3</v>
      </c>
      <c r="DE17" cm="1">
        <f t="array" ref="DE17">INDEX(DD16:DD$101,ROWS($A18))</f>
        <v>-1.1841810215753364E-2</v>
      </c>
      <c r="DF17" cm="1">
        <f t="array" ref="DF17">INDEX(DE16:DE$101,ROWS($A18))</f>
        <v>-9.4306447696605344E-2</v>
      </c>
      <c r="DG17" cm="1">
        <f t="array" ref="DG17">INDEX(DF16:DF$101,ROWS($A18))</f>
        <v>-7.2155510153783547E-2</v>
      </c>
    </row>
    <row r="18" spans="1:111" x14ac:dyDescent="0.25">
      <c r="A18" s="17">
        <v>17</v>
      </c>
      <c r="B18">
        <v>-0.93652506915915978</v>
      </c>
      <c r="C18" s="16">
        <f t="shared" si="0"/>
        <v>-0.92748996255871918</v>
      </c>
      <c r="D18" s="19">
        <f>SUMPRODUCT($C$2:INDEX($C$2:$C$327,ROWS(C19:C$327)),$C19:C$327)/DEVSQ($C$2:$C$327)</f>
        <v>6.3852420251502675E-3</v>
      </c>
      <c r="E18">
        <f>SQRT((1/COUNT($B$2:$B$327))*(1+(2*SUMSQ($D$2:D17))))</f>
        <v>6.8384759312856133E-2</v>
      </c>
      <c r="F18">
        <f>-SQRT((1/COUNT($B$2:$B$327))*(1+(2*SUMSQ($D$2:D17))))</f>
        <v>-6.8384759312856133E-2</v>
      </c>
      <c r="H18" cm="1">
        <f t="array" aca="1" ref="H18" ca="1">INDEX(MMULT(MINVERSE(OFFSET($K$1,0,0,A18,A18)),OFFSET($K$1,1,0,A18,1)),A18)</f>
        <v>3.2896805533473364E-2</v>
      </c>
      <c r="I18">
        <f t="shared" si="1"/>
        <v>5.5384877562171128E-2</v>
      </c>
      <c r="J18">
        <f t="shared" si="2"/>
        <v>-5.5384877562171128E-2</v>
      </c>
      <c r="K18" s="18">
        <f t="shared" si="3"/>
        <v>6.3852420251502675E-3</v>
      </c>
      <c r="L18" cm="1">
        <f t="array" ref="L18">INDEX(K17:K$101,ROWS($A19))</f>
        <v>-2.9137812001062583E-2</v>
      </c>
      <c r="M18" cm="1">
        <f t="array" ref="M18">INDEX(L17:L$101,ROWS($A19))</f>
        <v>2.8721448308013767E-2</v>
      </c>
      <c r="N18" cm="1">
        <f t="array" ref="N18">INDEX(M17:M$101,ROWS($A19))</f>
        <v>-3.456326362918621E-3</v>
      </c>
      <c r="O18" cm="1">
        <f t="array" ref="O18">INDEX(N17:N$101,ROWS($A19))</f>
        <v>5.6837875880982429E-2</v>
      </c>
      <c r="P18" cm="1">
        <f t="array" ref="P18">INDEX(O17:O$101,ROWS($A19))</f>
        <v>1.9671785536275461E-3</v>
      </c>
      <c r="Q18" cm="1">
        <f t="array" ref="Q18">INDEX(P17:P$101,ROWS($A19))</f>
        <v>-1.4926223783087878E-2</v>
      </c>
      <c r="R18" cm="1">
        <f t="array" ref="R18">INDEX(Q17:Q$101,ROWS($A19))</f>
        <v>-5.2382672610496436E-2</v>
      </c>
      <c r="S18" cm="1">
        <f t="array" ref="S18">INDEX(R17:R$101,ROWS($A19))</f>
        <v>-6.2429136560775492E-3</v>
      </c>
      <c r="T18" cm="1">
        <f t="array" ref="T18">INDEX(S17:S$101,ROWS($A19))</f>
        <v>2.6936806066919458E-3</v>
      </c>
      <c r="U18" cm="1">
        <f t="array" ref="U18">INDEX(T17:T$101,ROWS($A19))</f>
        <v>6.0709088443285947E-3</v>
      </c>
      <c r="V18" cm="1">
        <f t="array" ref="V18">INDEX(U17:U$101,ROWS($A19))</f>
        <v>1.5683425673848382E-3</v>
      </c>
      <c r="W18" cm="1">
        <f t="array" ref="W18">INDEX(V17:V$101,ROWS($A19))</f>
        <v>-5.4638879822004695E-2</v>
      </c>
      <c r="X18" cm="1">
        <f t="array" ref="X18">INDEX(W17:W$101,ROWS($A19))</f>
        <v>-5.8455048259506058E-2</v>
      </c>
      <c r="Y18" cm="1">
        <f t="array" ref="Y18">INDEX(X17:X$101,ROWS($A19))</f>
        <v>-3.9786713136974849E-2</v>
      </c>
      <c r="Z18" cm="1">
        <f t="array" ref="Z18">INDEX(Y17:Y$101,ROWS($A19))</f>
        <v>0.19076008747508422</v>
      </c>
      <c r="AA18" cm="1">
        <f t="array" ref="AA18">INDEX(Z17:Z$101,ROWS($A19))</f>
        <v>0.45816820676262499</v>
      </c>
      <c r="AB18" cm="1">
        <f t="array" ref="AB18">INDEX(AA17:AA$101,ROWS($A19))</f>
        <v>1</v>
      </c>
      <c r="AC18" cm="1">
        <f t="array" ref="AC18">INDEX(AB17:AB$101,ROWS($A19))</f>
        <v>0.45816820676262499</v>
      </c>
      <c r="AD18" cm="1">
        <f t="array" ref="AD18">INDEX(AC17:AC$101,ROWS($A19))</f>
        <v>0.19076008747508422</v>
      </c>
      <c r="AE18" cm="1">
        <f t="array" ref="AE18">INDEX(AD17:AD$101,ROWS($A19))</f>
        <v>-3.9786713136974849E-2</v>
      </c>
      <c r="AF18" cm="1">
        <f t="array" ref="AF18">INDEX(AE17:AE$101,ROWS($A19))</f>
        <v>-5.8455048259506058E-2</v>
      </c>
      <c r="AG18" cm="1">
        <f t="array" ref="AG18">INDEX(AF17:AF$101,ROWS($A19))</f>
        <v>-5.4638879822004695E-2</v>
      </c>
      <c r="AH18" cm="1">
        <f t="array" ref="AH18">INDEX(AG17:AG$101,ROWS($A19))</f>
        <v>1.5683425673848382E-3</v>
      </c>
      <c r="AI18" cm="1">
        <f t="array" ref="AI18">INDEX(AH17:AH$101,ROWS($A19))</f>
        <v>6.0709088443285947E-3</v>
      </c>
      <c r="AJ18" cm="1">
        <f t="array" ref="AJ18">INDEX(AI17:AI$101,ROWS($A19))</f>
        <v>2.6936806066919458E-3</v>
      </c>
      <c r="AK18" cm="1">
        <f t="array" ref="AK18">INDEX(AJ17:AJ$101,ROWS($A19))</f>
        <v>-6.2429136560775492E-3</v>
      </c>
      <c r="AL18" cm="1">
        <f t="array" ref="AL18">INDEX(AK17:AK$101,ROWS($A19))</f>
        <v>-5.2382672610496436E-2</v>
      </c>
      <c r="AM18" cm="1">
        <f t="array" ref="AM18">INDEX(AL17:AL$101,ROWS($A19))</f>
        <v>-1.4926223783087878E-2</v>
      </c>
      <c r="AN18" cm="1">
        <f t="array" ref="AN18">INDEX(AM17:AM$101,ROWS($A19))</f>
        <v>1.9671785536275461E-3</v>
      </c>
      <c r="AO18" cm="1">
        <f t="array" ref="AO18">INDEX(AN17:AN$101,ROWS($A19))</f>
        <v>5.6837875880982429E-2</v>
      </c>
      <c r="AP18" cm="1">
        <f t="array" ref="AP18">INDEX(AO17:AO$101,ROWS($A19))</f>
        <v>-3.456326362918621E-3</v>
      </c>
      <c r="AQ18" cm="1">
        <f t="array" ref="AQ18">INDEX(AP17:AP$101,ROWS($A19))</f>
        <v>2.8721448308013767E-2</v>
      </c>
      <c r="AR18" cm="1">
        <f t="array" ref="AR18">INDEX(AQ17:AQ$101,ROWS($A19))</f>
        <v>-2.9137812001062583E-2</v>
      </c>
      <c r="AS18" cm="1">
        <f t="array" ref="AS18">INDEX(AR17:AR$101,ROWS($A19))</f>
        <v>6.3852420251502675E-3</v>
      </c>
      <c r="AT18" cm="1">
        <f t="array" ref="AT18">INDEX(AS17:AS$101,ROWS($A19))</f>
        <v>7.621720958584112E-2</v>
      </c>
      <c r="AU18" cm="1">
        <f t="array" ref="AU18">INDEX(AT17:AT$101,ROWS($A19))</f>
        <v>8.4160700746083769E-2</v>
      </c>
      <c r="AV18" cm="1">
        <f t="array" ref="AV18">INDEX(AU17:AU$101,ROWS($A19))</f>
        <v>9.1859430410886747E-2</v>
      </c>
      <c r="AW18" cm="1">
        <f t="array" ref="AW18">INDEX(AV17:AV$101,ROWS($A19))</f>
        <v>4.1933472856106685E-2</v>
      </c>
      <c r="AX18" cm="1">
        <f t="array" ref="AX18">INDEX(AW17:AW$101,ROWS($A19))</f>
        <v>3.9071305306950813E-2</v>
      </c>
      <c r="AY18" cm="1">
        <f t="array" ref="AY18">INDEX(AX17:AX$101,ROWS($A19))</f>
        <v>-4.3918438765605264E-2</v>
      </c>
      <c r="AZ18" cm="1">
        <f t="array" ref="AZ18">INDEX(AY17:AY$101,ROWS($A19))</f>
        <v>-7.3703419990607505E-2</v>
      </c>
      <c r="BA18" cm="1">
        <f t="array" ref="BA18">INDEX(AZ17:AZ$101,ROWS($A19))</f>
        <v>-8.07663118808679E-2</v>
      </c>
      <c r="BB18" cm="1">
        <f t="array" ref="BB18">INDEX(BA17:BA$101,ROWS($A19))</f>
        <v>1.4667612138507162E-2</v>
      </c>
      <c r="BC18" cm="1">
        <f t="array" ref="BC18">INDEX(BB17:BB$101,ROWS($A19))</f>
        <v>7.0392205077482436E-2</v>
      </c>
      <c r="BD18" cm="1">
        <f t="array" ref="BD18">INDEX(BC17:BC$101,ROWS($A19))</f>
        <v>2.9474214617809136E-2</v>
      </c>
      <c r="BE18" cm="1">
        <f t="array" ref="BE18">INDEX(BD17:BD$101,ROWS($A19))</f>
        <v>-0.12177560279280279</v>
      </c>
      <c r="BF18" cm="1">
        <f t="array" ref="BF18">INDEX(BE17:BE$101,ROWS($A19))</f>
        <v>-0.12372641346062392</v>
      </c>
      <c r="BG18" cm="1">
        <f t="array" ref="BG18">INDEX(BF17:BF$101,ROWS($A19))</f>
        <v>-4.4645286767713031E-2</v>
      </c>
      <c r="BH18" cm="1">
        <f t="array" ref="BH18">INDEX(BG17:BG$101,ROWS($A19))</f>
        <v>2.2472413339714708E-2</v>
      </c>
      <c r="BI18" cm="1">
        <f t="array" ref="BI18">INDEX(BH17:BH$101,ROWS($A19))</f>
        <v>2.4042253334814117E-2</v>
      </c>
      <c r="BJ18" cm="1">
        <f t="array" ref="BJ18">INDEX(BI17:BI$101,ROWS($A19))</f>
        <v>-1.6117846468699182E-2</v>
      </c>
      <c r="BK18" cm="1">
        <f t="array" ref="BK18">INDEX(BJ17:BJ$101,ROWS($A19))</f>
        <v>-1.3146260150111435E-2</v>
      </c>
      <c r="BL18" cm="1">
        <f t="array" ref="BL18">INDEX(BK17:BK$101,ROWS($A19))</f>
        <v>-4.2611769578632983E-2</v>
      </c>
      <c r="BM18" cm="1">
        <f t="array" ref="BM18">INDEX(BL17:BL$101,ROWS($A19))</f>
        <v>-8.2088083297975605E-3</v>
      </c>
      <c r="BN18" cm="1">
        <f t="array" ref="BN18">INDEX(BM17:BM$101,ROWS($A19))</f>
        <v>7.0343913977613914E-2</v>
      </c>
      <c r="BO18" cm="1">
        <f t="array" ref="BO18">INDEX(BN17:BN$101,ROWS($A19))</f>
        <v>8.1095536068336749E-2</v>
      </c>
      <c r="BP18" cm="1">
        <f t="array" ref="BP18">INDEX(BO17:BO$101,ROWS($A19))</f>
        <v>0.10653002802592371</v>
      </c>
      <c r="BQ18" cm="1">
        <f t="array" ref="BQ18">INDEX(BP17:BP$101,ROWS($A19))</f>
        <v>6.9172172021400427E-2</v>
      </c>
      <c r="BR18" cm="1">
        <f t="array" ref="BR18">INDEX(BQ17:BQ$101,ROWS($A19))</f>
        <v>4.5356651955948825E-2</v>
      </c>
      <c r="BS18" cm="1">
        <f t="array" ref="BS18">INDEX(BR17:BR$101,ROWS($A19))</f>
        <v>2.572326503835937E-2</v>
      </c>
      <c r="BT18" cm="1">
        <f t="array" ref="BT18">INDEX(BS17:BS$101,ROWS($A19))</f>
        <v>-4.52418626056501E-3</v>
      </c>
      <c r="BU18" cm="1">
        <f t="array" ref="BU18">INDEX(BT17:BT$101,ROWS($A19))</f>
        <v>5.695446189506833E-2</v>
      </c>
      <c r="BV18" cm="1">
        <f t="array" ref="BV18">INDEX(BU17:BU$101,ROWS($A19))</f>
        <v>2.4418181143092907E-4</v>
      </c>
      <c r="BW18" cm="1">
        <f t="array" ref="BW18">INDEX(BV17:BV$101,ROWS($A19))</f>
        <v>-7.9011018034384223E-3</v>
      </c>
      <c r="BX18" cm="1">
        <f t="array" ref="BX18">INDEX(BW17:BW$101,ROWS($A19))</f>
        <v>-6.1517600725887717E-2</v>
      </c>
      <c r="BY18" cm="1">
        <f t="array" ref="BY18">INDEX(BX17:BX$101,ROWS($A19))</f>
        <v>-2.4597005930040487E-2</v>
      </c>
      <c r="BZ18" cm="1">
        <f t="array" ref="BZ18">INDEX(BY17:BY$101,ROWS($A19))</f>
        <v>-2.9913035966842957E-2</v>
      </c>
      <c r="CA18" cm="1">
        <f t="array" ref="CA18">INDEX(BZ17:BZ$101,ROWS($A19))</f>
        <v>-3.4355579644787179E-3</v>
      </c>
      <c r="CB18" cm="1">
        <f t="array" ref="CB18">INDEX(CA17:CA$101,ROWS($A19))</f>
        <v>-1.052338420005056E-2</v>
      </c>
      <c r="CC18" cm="1">
        <f t="array" ref="CC18">INDEX(CB17:CB$101,ROWS($A19))</f>
        <v>5.6418526686066756E-2</v>
      </c>
      <c r="CD18" cm="1">
        <f t="array" ref="CD18">INDEX(CC17:CC$101,ROWS($A19))</f>
        <v>-6.117608288508168E-3</v>
      </c>
      <c r="CE18" cm="1">
        <f t="array" ref="CE18">INDEX(CD17:CD$101,ROWS($A19))</f>
        <v>-9.6352721316774401E-2</v>
      </c>
      <c r="CF18" cm="1">
        <f t="array" ref="CF18">INDEX(CE17:CE$101,ROWS($A19))</f>
        <v>-9.5791748059318602E-2</v>
      </c>
      <c r="CG18" cm="1">
        <f t="array" ref="CG18">INDEX(CF17:CF$101,ROWS($A19))</f>
        <v>-7.9382443856476692E-2</v>
      </c>
      <c r="CH18" cm="1">
        <f t="array" ref="CH18">INDEX(CG17:CG$101,ROWS($A19))</f>
        <v>7.2025657485670386E-2</v>
      </c>
      <c r="CI18" cm="1">
        <f t="array" ref="CI18">INDEX(CH17:CH$101,ROWS($A19))</f>
        <v>6.2230718236564189E-2</v>
      </c>
      <c r="CJ18" cm="1">
        <f t="array" ref="CJ18">INDEX(CI17:CI$101,ROWS($A19))</f>
        <v>5.1009490677601008E-2</v>
      </c>
      <c r="CK18" cm="1">
        <f t="array" ref="CK18">INDEX(CJ17:CJ$101,ROWS($A19))</f>
        <v>1.3729332929021208E-2</v>
      </c>
      <c r="CL18" cm="1">
        <f t="array" ref="CL18">INDEX(CK17:CK$101,ROWS($A19))</f>
        <v>2.2155790129058831E-2</v>
      </c>
      <c r="CM18" cm="1">
        <f t="array" ref="CM18">INDEX(CL17:CL$101,ROWS($A19))</f>
        <v>-3.0367441430410622E-2</v>
      </c>
      <c r="CN18" cm="1">
        <f t="array" ref="CN18">INDEX(CM17:CM$101,ROWS($A19))</f>
        <v>-8.1871675226921556E-3</v>
      </c>
      <c r="CO18" cm="1">
        <f t="array" ref="CO18">INDEX(CN17:CN$101,ROWS($A19))</f>
        <v>-3.5502314476504467E-3</v>
      </c>
      <c r="CP18" cm="1">
        <f t="array" ref="CP18">INDEX(CO17:CO$101,ROWS($A19))</f>
        <v>-3.9898965001476813E-2</v>
      </c>
      <c r="CQ18" cm="1">
        <f t="array" ref="CQ18">INDEX(CP17:CP$101,ROWS($A19))</f>
        <v>-5.797574545305078E-2</v>
      </c>
      <c r="CR18" cm="1">
        <f t="array" ref="CR18">INDEX(CQ17:CQ$101,ROWS($A19))</f>
        <v>-9.4031673125597529E-2</v>
      </c>
      <c r="CS18" cm="1">
        <f t="array" ref="CS18">INDEX(CR17:CR$101,ROWS($A19))</f>
        <v>-0.11052220165884011</v>
      </c>
      <c r="CT18" cm="1">
        <f t="array" ref="CT18">INDEX(CS17:CS$101,ROWS($A19))</f>
        <v>-7.548013161823508E-2</v>
      </c>
      <c r="CU18" cm="1">
        <f t="array" ref="CU18">INDEX(CT17:CT$101,ROWS($A19))</f>
        <v>-3.1411323438820761E-3</v>
      </c>
      <c r="CV18" cm="1">
        <f t="array" ref="CV18">INDEX(CU17:CU$101,ROWS($A19))</f>
        <v>3.2326911044185787E-2</v>
      </c>
      <c r="CW18" cm="1">
        <f t="array" ref="CW18">INDEX(CV17:CV$101,ROWS($A19))</f>
        <v>8.7822449813521136E-2</v>
      </c>
      <c r="CX18" cm="1">
        <f t="array" ref="CX18">INDEX(CW17:CW$101,ROWS($A19))</f>
        <v>3.4657952725254376E-2</v>
      </c>
      <c r="CY18" cm="1">
        <f t="array" ref="CY18">INDEX(CX17:CX$101,ROWS($A19))</f>
        <v>1.8177231549152913E-2</v>
      </c>
      <c r="CZ18" cm="1">
        <f t="array" ref="CZ18">INDEX(CY17:CY$101,ROWS($A19))</f>
        <v>-8.4314767643259743E-3</v>
      </c>
      <c r="DA18" cm="1">
        <f t="array" ref="DA18">INDEX(CZ17:CZ$101,ROWS($A19))</f>
        <v>-5.2754217783992252E-2</v>
      </c>
      <c r="DB18" cm="1">
        <f t="array" ref="DB18">INDEX(DA17:DA$101,ROWS($A19))</f>
        <v>-5.5317778936366649E-2</v>
      </c>
      <c r="DC18" cm="1">
        <f t="array" ref="DC18">INDEX(DB17:DB$101,ROWS($A19))</f>
        <v>-5.797943456175976E-2</v>
      </c>
      <c r="DD18" cm="1">
        <f t="array" ref="DD18">INDEX(DC17:DC$101,ROWS($A19))</f>
        <v>2.1527036993652174E-2</v>
      </c>
      <c r="DE18" cm="1">
        <f t="array" ref="DE18">INDEX(DD17:DD$101,ROWS($A19))</f>
        <v>-8.8964209385379838E-3</v>
      </c>
      <c r="DF18" cm="1">
        <f t="array" ref="DF18">INDEX(DE17:DE$101,ROWS($A19))</f>
        <v>-1.1841810215753364E-2</v>
      </c>
      <c r="DG18" cm="1">
        <f t="array" ref="DG18">INDEX(DF17:DF$101,ROWS($A19))</f>
        <v>-9.4306447696605344E-2</v>
      </c>
    </row>
    <row r="19" spans="1:111" x14ac:dyDescent="0.25">
      <c r="A19" s="17">
        <v>18</v>
      </c>
      <c r="B19">
        <v>1.5325056577853502</v>
      </c>
      <c r="C19" s="16">
        <f t="shared" si="0"/>
        <v>1.5415407643857908</v>
      </c>
      <c r="D19" s="19">
        <f>SUMPRODUCT($C$2:INDEX($C$2:$C$327,ROWS(C20:C$327)),$C20:C$327)/DEVSQ($C$2:$C$327)</f>
        <v>7.621720958584112E-2</v>
      </c>
      <c r="E19">
        <f>SQRT((1/COUNT($B$2:$B$327))*(1+(2*SUMSQ($D$2:D18))))</f>
        <v>6.8386588137211157E-2</v>
      </c>
      <c r="F19">
        <f>-SQRT((1/COUNT($B$2:$B$327))*(1+(2*SUMSQ($D$2:D18))))</f>
        <v>-6.8386588137211157E-2</v>
      </c>
      <c r="H19" cm="1">
        <f t="array" aca="1" ref="H19" ca="1">INDEX(MMULT(MINVERSE(OFFSET($K$1,0,0,A19,A19)),OFFSET($K$1,1,0,A19,1)),A19)</f>
        <v>0.10268427081518619</v>
      </c>
      <c r="I19">
        <f t="shared" si="1"/>
        <v>5.5384877562171128E-2</v>
      </c>
      <c r="J19">
        <f t="shared" si="2"/>
        <v>-5.5384877562171128E-2</v>
      </c>
      <c r="K19" s="18">
        <f t="shared" si="3"/>
        <v>7.621720958584112E-2</v>
      </c>
      <c r="L19" cm="1">
        <f t="array" ref="L19">INDEX(K18:K$101,ROWS($A20))</f>
        <v>6.3852420251502675E-3</v>
      </c>
      <c r="M19" cm="1">
        <f t="array" ref="M19">INDEX(L18:L$101,ROWS($A20))</f>
        <v>-2.9137812001062583E-2</v>
      </c>
      <c r="N19" cm="1">
        <f t="array" ref="N19">INDEX(M18:M$101,ROWS($A20))</f>
        <v>2.8721448308013767E-2</v>
      </c>
      <c r="O19" cm="1">
        <f t="array" ref="O19">INDEX(N18:N$101,ROWS($A20))</f>
        <v>-3.456326362918621E-3</v>
      </c>
      <c r="P19" cm="1">
        <f t="array" ref="P19">INDEX(O18:O$101,ROWS($A20))</f>
        <v>5.6837875880982429E-2</v>
      </c>
      <c r="Q19" cm="1">
        <f t="array" ref="Q19">INDEX(P18:P$101,ROWS($A20))</f>
        <v>1.9671785536275461E-3</v>
      </c>
      <c r="R19" cm="1">
        <f t="array" ref="R19">INDEX(Q18:Q$101,ROWS($A20))</f>
        <v>-1.4926223783087878E-2</v>
      </c>
      <c r="S19" cm="1">
        <f t="array" ref="S19">INDEX(R18:R$101,ROWS($A20))</f>
        <v>-5.2382672610496436E-2</v>
      </c>
      <c r="T19" cm="1">
        <f t="array" ref="T19">INDEX(S18:S$101,ROWS($A20))</f>
        <v>-6.2429136560775492E-3</v>
      </c>
      <c r="U19" cm="1">
        <f t="array" ref="U19">INDEX(T18:T$101,ROWS($A20))</f>
        <v>2.6936806066919458E-3</v>
      </c>
      <c r="V19" cm="1">
        <f t="array" ref="V19">INDEX(U18:U$101,ROWS($A20))</f>
        <v>6.0709088443285947E-3</v>
      </c>
      <c r="W19" cm="1">
        <f t="array" ref="W19">INDEX(V18:V$101,ROWS($A20))</f>
        <v>1.5683425673848382E-3</v>
      </c>
      <c r="X19" cm="1">
        <f t="array" ref="X19">INDEX(W18:W$101,ROWS($A20))</f>
        <v>-5.4638879822004695E-2</v>
      </c>
      <c r="Y19" cm="1">
        <f t="array" ref="Y19">INDEX(X18:X$101,ROWS($A20))</f>
        <v>-5.8455048259506058E-2</v>
      </c>
      <c r="Z19" cm="1">
        <f t="array" ref="Z19">INDEX(Y18:Y$101,ROWS($A20))</f>
        <v>-3.9786713136974849E-2</v>
      </c>
      <c r="AA19" cm="1">
        <f t="array" ref="AA19">INDEX(Z18:Z$101,ROWS($A20))</f>
        <v>0.19076008747508422</v>
      </c>
      <c r="AB19" cm="1">
        <f t="array" ref="AB19">INDEX(AA18:AA$101,ROWS($A20))</f>
        <v>0.45816820676262499</v>
      </c>
      <c r="AC19" cm="1">
        <f t="array" ref="AC19">INDEX(AB18:AB$101,ROWS($A20))</f>
        <v>1</v>
      </c>
      <c r="AD19" cm="1">
        <f t="array" ref="AD19">INDEX(AC18:AC$101,ROWS($A20))</f>
        <v>0.45816820676262499</v>
      </c>
      <c r="AE19" cm="1">
        <f t="array" ref="AE19">INDEX(AD18:AD$101,ROWS($A20))</f>
        <v>0.19076008747508422</v>
      </c>
      <c r="AF19" cm="1">
        <f t="array" ref="AF19">INDEX(AE18:AE$101,ROWS($A20))</f>
        <v>-3.9786713136974849E-2</v>
      </c>
      <c r="AG19" cm="1">
        <f t="array" ref="AG19">INDEX(AF18:AF$101,ROWS($A20))</f>
        <v>-5.8455048259506058E-2</v>
      </c>
      <c r="AH19" cm="1">
        <f t="array" ref="AH19">INDEX(AG18:AG$101,ROWS($A20))</f>
        <v>-5.4638879822004695E-2</v>
      </c>
      <c r="AI19" cm="1">
        <f t="array" ref="AI19">INDEX(AH18:AH$101,ROWS($A20))</f>
        <v>1.5683425673848382E-3</v>
      </c>
      <c r="AJ19" cm="1">
        <f t="array" ref="AJ19">INDEX(AI18:AI$101,ROWS($A20))</f>
        <v>6.0709088443285947E-3</v>
      </c>
      <c r="AK19" cm="1">
        <f t="array" ref="AK19">INDEX(AJ18:AJ$101,ROWS($A20))</f>
        <v>2.6936806066919458E-3</v>
      </c>
      <c r="AL19" cm="1">
        <f t="array" ref="AL19">INDEX(AK18:AK$101,ROWS($A20))</f>
        <v>-6.2429136560775492E-3</v>
      </c>
      <c r="AM19" cm="1">
        <f t="array" ref="AM19">INDEX(AL18:AL$101,ROWS($A20))</f>
        <v>-5.2382672610496436E-2</v>
      </c>
      <c r="AN19" cm="1">
        <f t="array" ref="AN19">INDEX(AM18:AM$101,ROWS($A20))</f>
        <v>-1.4926223783087878E-2</v>
      </c>
      <c r="AO19" cm="1">
        <f t="array" ref="AO19">INDEX(AN18:AN$101,ROWS($A20))</f>
        <v>1.9671785536275461E-3</v>
      </c>
      <c r="AP19" cm="1">
        <f t="array" ref="AP19">INDEX(AO18:AO$101,ROWS($A20))</f>
        <v>5.6837875880982429E-2</v>
      </c>
      <c r="AQ19" cm="1">
        <f t="array" ref="AQ19">INDEX(AP18:AP$101,ROWS($A20))</f>
        <v>-3.456326362918621E-3</v>
      </c>
      <c r="AR19" cm="1">
        <f t="array" ref="AR19">INDEX(AQ18:AQ$101,ROWS($A20))</f>
        <v>2.8721448308013767E-2</v>
      </c>
      <c r="AS19" cm="1">
        <f t="array" ref="AS19">INDEX(AR18:AR$101,ROWS($A20))</f>
        <v>-2.9137812001062583E-2</v>
      </c>
      <c r="AT19" cm="1">
        <f t="array" ref="AT19">INDEX(AS18:AS$101,ROWS($A20))</f>
        <v>6.3852420251502675E-3</v>
      </c>
      <c r="AU19" cm="1">
        <f t="array" ref="AU19">INDEX(AT18:AT$101,ROWS($A20))</f>
        <v>7.621720958584112E-2</v>
      </c>
      <c r="AV19" cm="1">
        <f t="array" ref="AV19">INDEX(AU18:AU$101,ROWS($A20))</f>
        <v>8.4160700746083769E-2</v>
      </c>
      <c r="AW19" cm="1">
        <f t="array" ref="AW19">INDEX(AV18:AV$101,ROWS($A20))</f>
        <v>9.1859430410886747E-2</v>
      </c>
      <c r="AX19" cm="1">
        <f t="array" ref="AX19">INDEX(AW18:AW$101,ROWS($A20))</f>
        <v>4.1933472856106685E-2</v>
      </c>
      <c r="AY19" cm="1">
        <f t="array" ref="AY19">INDEX(AX18:AX$101,ROWS($A20))</f>
        <v>3.9071305306950813E-2</v>
      </c>
      <c r="AZ19" cm="1">
        <f t="array" ref="AZ19">INDEX(AY18:AY$101,ROWS($A20))</f>
        <v>-4.3918438765605264E-2</v>
      </c>
      <c r="BA19" cm="1">
        <f t="array" ref="BA19">INDEX(AZ18:AZ$101,ROWS($A20))</f>
        <v>-7.3703419990607505E-2</v>
      </c>
      <c r="BB19" cm="1">
        <f t="array" ref="BB19">INDEX(BA18:BA$101,ROWS($A20))</f>
        <v>-8.07663118808679E-2</v>
      </c>
      <c r="BC19" cm="1">
        <f t="array" ref="BC19">INDEX(BB18:BB$101,ROWS($A20))</f>
        <v>1.4667612138507162E-2</v>
      </c>
      <c r="BD19" cm="1">
        <f t="array" ref="BD19">INDEX(BC18:BC$101,ROWS($A20))</f>
        <v>7.0392205077482436E-2</v>
      </c>
      <c r="BE19" cm="1">
        <f t="array" ref="BE19">INDEX(BD18:BD$101,ROWS($A20))</f>
        <v>2.9474214617809136E-2</v>
      </c>
      <c r="BF19" cm="1">
        <f t="array" ref="BF19">INDEX(BE18:BE$101,ROWS($A20))</f>
        <v>-0.12177560279280279</v>
      </c>
      <c r="BG19" cm="1">
        <f t="array" ref="BG19">INDEX(BF18:BF$101,ROWS($A20))</f>
        <v>-0.12372641346062392</v>
      </c>
      <c r="BH19" cm="1">
        <f t="array" ref="BH19">INDEX(BG18:BG$101,ROWS($A20))</f>
        <v>-4.4645286767713031E-2</v>
      </c>
      <c r="BI19" cm="1">
        <f t="array" ref="BI19">INDEX(BH18:BH$101,ROWS($A20))</f>
        <v>2.2472413339714708E-2</v>
      </c>
      <c r="BJ19" cm="1">
        <f t="array" ref="BJ19">INDEX(BI18:BI$101,ROWS($A20))</f>
        <v>2.4042253334814117E-2</v>
      </c>
      <c r="BK19" cm="1">
        <f t="array" ref="BK19">INDEX(BJ18:BJ$101,ROWS($A20))</f>
        <v>-1.6117846468699182E-2</v>
      </c>
      <c r="BL19" cm="1">
        <f t="array" ref="BL19">INDEX(BK18:BK$101,ROWS($A20))</f>
        <v>-1.3146260150111435E-2</v>
      </c>
      <c r="BM19" cm="1">
        <f t="array" ref="BM19">INDEX(BL18:BL$101,ROWS($A20))</f>
        <v>-4.2611769578632983E-2</v>
      </c>
      <c r="BN19" cm="1">
        <f t="array" ref="BN19">INDEX(BM18:BM$101,ROWS($A20))</f>
        <v>-8.2088083297975605E-3</v>
      </c>
      <c r="BO19" cm="1">
        <f t="array" ref="BO19">INDEX(BN18:BN$101,ROWS($A20))</f>
        <v>7.0343913977613914E-2</v>
      </c>
      <c r="BP19" cm="1">
        <f t="array" ref="BP19">INDEX(BO18:BO$101,ROWS($A20))</f>
        <v>8.1095536068336749E-2</v>
      </c>
      <c r="BQ19" cm="1">
        <f t="array" ref="BQ19">INDEX(BP18:BP$101,ROWS($A20))</f>
        <v>0.10653002802592371</v>
      </c>
      <c r="BR19" cm="1">
        <f t="array" ref="BR19">INDEX(BQ18:BQ$101,ROWS($A20))</f>
        <v>6.9172172021400427E-2</v>
      </c>
      <c r="BS19" cm="1">
        <f t="array" ref="BS19">INDEX(BR18:BR$101,ROWS($A20))</f>
        <v>4.5356651955948825E-2</v>
      </c>
      <c r="BT19" cm="1">
        <f t="array" ref="BT19">INDEX(BS18:BS$101,ROWS($A20))</f>
        <v>2.572326503835937E-2</v>
      </c>
      <c r="BU19" cm="1">
        <f t="array" ref="BU19">INDEX(BT18:BT$101,ROWS($A20))</f>
        <v>-4.52418626056501E-3</v>
      </c>
      <c r="BV19" cm="1">
        <f t="array" ref="BV19">INDEX(BU18:BU$101,ROWS($A20))</f>
        <v>5.695446189506833E-2</v>
      </c>
      <c r="BW19" cm="1">
        <f t="array" ref="BW19">INDEX(BV18:BV$101,ROWS($A20))</f>
        <v>2.4418181143092907E-4</v>
      </c>
      <c r="BX19" cm="1">
        <f t="array" ref="BX19">INDEX(BW18:BW$101,ROWS($A20))</f>
        <v>-7.9011018034384223E-3</v>
      </c>
      <c r="BY19" cm="1">
        <f t="array" ref="BY19">INDEX(BX18:BX$101,ROWS($A20))</f>
        <v>-6.1517600725887717E-2</v>
      </c>
      <c r="BZ19" cm="1">
        <f t="array" ref="BZ19">INDEX(BY18:BY$101,ROWS($A20))</f>
        <v>-2.4597005930040487E-2</v>
      </c>
      <c r="CA19" cm="1">
        <f t="array" ref="CA19">INDEX(BZ18:BZ$101,ROWS($A20))</f>
        <v>-2.9913035966842957E-2</v>
      </c>
      <c r="CB19" cm="1">
        <f t="array" ref="CB19">INDEX(CA18:CA$101,ROWS($A20))</f>
        <v>-3.4355579644787179E-3</v>
      </c>
      <c r="CC19" cm="1">
        <f t="array" ref="CC19">INDEX(CB18:CB$101,ROWS($A20))</f>
        <v>-1.052338420005056E-2</v>
      </c>
      <c r="CD19" cm="1">
        <f t="array" ref="CD19">INDEX(CC18:CC$101,ROWS($A20))</f>
        <v>5.6418526686066756E-2</v>
      </c>
      <c r="CE19" cm="1">
        <f t="array" ref="CE19">INDEX(CD18:CD$101,ROWS($A20))</f>
        <v>-6.117608288508168E-3</v>
      </c>
      <c r="CF19" cm="1">
        <f t="array" ref="CF19">INDEX(CE18:CE$101,ROWS($A20))</f>
        <v>-9.6352721316774401E-2</v>
      </c>
      <c r="CG19" cm="1">
        <f t="array" ref="CG19">INDEX(CF18:CF$101,ROWS($A20))</f>
        <v>-9.5791748059318602E-2</v>
      </c>
      <c r="CH19" cm="1">
        <f t="array" ref="CH19">INDEX(CG18:CG$101,ROWS($A20))</f>
        <v>-7.9382443856476692E-2</v>
      </c>
      <c r="CI19" cm="1">
        <f t="array" ref="CI19">INDEX(CH18:CH$101,ROWS($A20))</f>
        <v>7.2025657485670386E-2</v>
      </c>
      <c r="CJ19" cm="1">
        <f t="array" ref="CJ19">INDEX(CI18:CI$101,ROWS($A20))</f>
        <v>6.2230718236564189E-2</v>
      </c>
      <c r="CK19" cm="1">
        <f t="array" ref="CK19">INDEX(CJ18:CJ$101,ROWS($A20))</f>
        <v>5.1009490677601008E-2</v>
      </c>
      <c r="CL19" cm="1">
        <f t="array" ref="CL19">INDEX(CK18:CK$101,ROWS($A20))</f>
        <v>1.3729332929021208E-2</v>
      </c>
      <c r="CM19" cm="1">
        <f t="array" ref="CM19">INDEX(CL18:CL$101,ROWS($A20))</f>
        <v>2.2155790129058831E-2</v>
      </c>
      <c r="CN19" cm="1">
        <f t="array" ref="CN19">INDEX(CM18:CM$101,ROWS($A20))</f>
        <v>-3.0367441430410622E-2</v>
      </c>
      <c r="CO19" cm="1">
        <f t="array" ref="CO19">INDEX(CN18:CN$101,ROWS($A20))</f>
        <v>-8.1871675226921556E-3</v>
      </c>
      <c r="CP19" cm="1">
        <f t="array" ref="CP19">INDEX(CO18:CO$101,ROWS($A20))</f>
        <v>-3.5502314476504467E-3</v>
      </c>
      <c r="CQ19" cm="1">
        <f t="array" ref="CQ19">INDEX(CP18:CP$101,ROWS($A20))</f>
        <v>-3.9898965001476813E-2</v>
      </c>
      <c r="CR19" cm="1">
        <f t="array" ref="CR19">INDEX(CQ18:CQ$101,ROWS($A20))</f>
        <v>-5.797574545305078E-2</v>
      </c>
      <c r="CS19" cm="1">
        <f t="array" ref="CS19">INDEX(CR18:CR$101,ROWS($A20))</f>
        <v>-9.4031673125597529E-2</v>
      </c>
      <c r="CT19" cm="1">
        <f t="array" ref="CT19">INDEX(CS18:CS$101,ROWS($A20))</f>
        <v>-0.11052220165884011</v>
      </c>
      <c r="CU19" cm="1">
        <f t="array" ref="CU19">INDEX(CT18:CT$101,ROWS($A20))</f>
        <v>-7.548013161823508E-2</v>
      </c>
      <c r="CV19" cm="1">
        <f t="array" ref="CV19">INDEX(CU18:CU$101,ROWS($A20))</f>
        <v>-3.1411323438820761E-3</v>
      </c>
      <c r="CW19" cm="1">
        <f t="array" ref="CW19">INDEX(CV18:CV$101,ROWS($A20))</f>
        <v>3.2326911044185787E-2</v>
      </c>
      <c r="CX19" cm="1">
        <f t="array" ref="CX19">INDEX(CW18:CW$101,ROWS($A20))</f>
        <v>8.7822449813521136E-2</v>
      </c>
      <c r="CY19" cm="1">
        <f t="array" ref="CY19">INDEX(CX18:CX$101,ROWS($A20))</f>
        <v>3.4657952725254376E-2</v>
      </c>
      <c r="CZ19" cm="1">
        <f t="array" ref="CZ19">INDEX(CY18:CY$101,ROWS($A20))</f>
        <v>1.8177231549152913E-2</v>
      </c>
      <c r="DA19" cm="1">
        <f t="array" ref="DA19">INDEX(CZ18:CZ$101,ROWS($A20))</f>
        <v>-8.4314767643259743E-3</v>
      </c>
      <c r="DB19" cm="1">
        <f t="array" ref="DB19">INDEX(DA18:DA$101,ROWS($A20))</f>
        <v>-5.2754217783992252E-2</v>
      </c>
      <c r="DC19" cm="1">
        <f t="array" ref="DC19">INDEX(DB18:DB$101,ROWS($A20))</f>
        <v>-5.5317778936366649E-2</v>
      </c>
      <c r="DD19" cm="1">
        <f t="array" ref="DD19">INDEX(DC18:DC$101,ROWS($A20))</f>
        <v>-5.797943456175976E-2</v>
      </c>
      <c r="DE19" cm="1">
        <f t="array" ref="DE19">INDEX(DD18:DD$101,ROWS($A20))</f>
        <v>2.1527036993652174E-2</v>
      </c>
      <c r="DF19" cm="1">
        <f t="array" ref="DF19">INDEX(DE18:DE$101,ROWS($A20))</f>
        <v>-8.8964209385379838E-3</v>
      </c>
      <c r="DG19" cm="1">
        <f t="array" ref="DG19">INDEX(DF18:DF$101,ROWS($A20))</f>
        <v>-1.1841810215753364E-2</v>
      </c>
    </row>
    <row r="20" spans="1:111" x14ac:dyDescent="0.25">
      <c r="A20" s="17">
        <v>19</v>
      </c>
      <c r="B20">
        <v>2.7839424203217789</v>
      </c>
      <c r="C20" s="16">
        <f t="shared" si="0"/>
        <v>2.7929775269222192</v>
      </c>
      <c r="D20" s="19">
        <f>SUMPRODUCT($C$2:INDEX($C$2:$C$327,ROWS(C21:C$327)),$C21:C$327)/DEVSQ($C$2:$C$327)</f>
        <v>8.4160700746083769E-2</v>
      </c>
      <c r="E20">
        <f>SQRT((1/COUNT($B$2:$B$327))*(1+(2*SUMSQ($D$2:D19))))</f>
        <v>6.8646659500581297E-2</v>
      </c>
      <c r="F20">
        <f>-SQRT((1/COUNT($B$2:$B$327))*(1+(2*SUMSQ($D$2:D19))))</f>
        <v>-6.8646659500581297E-2</v>
      </c>
      <c r="H20" cm="1">
        <f t="array" aca="1" ref="H20" ca="1">INDEX(MMULT(MINVERSE(OFFSET($K$1,0,0,A20,A20)),OFFSET($K$1,1,0,A20,1)),A20)</f>
        <v>-6.8330541298230879E-3</v>
      </c>
      <c r="I20">
        <f t="shared" si="1"/>
        <v>5.5384877562171128E-2</v>
      </c>
      <c r="J20">
        <f t="shared" si="2"/>
        <v>-5.5384877562171128E-2</v>
      </c>
      <c r="K20" s="18">
        <f t="shared" si="3"/>
        <v>8.4160700746083769E-2</v>
      </c>
      <c r="L20" cm="1">
        <f t="array" ref="L20">INDEX(K19:K$101,ROWS($A21))</f>
        <v>7.621720958584112E-2</v>
      </c>
      <c r="M20" cm="1">
        <f t="array" ref="M20">INDEX(L19:L$101,ROWS($A21))</f>
        <v>6.3852420251502675E-3</v>
      </c>
      <c r="N20" cm="1">
        <f t="array" ref="N20">INDEX(M19:M$101,ROWS($A21))</f>
        <v>-2.9137812001062583E-2</v>
      </c>
      <c r="O20" cm="1">
        <f t="array" ref="O20">INDEX(N19:N$101,ROWS($A21))</f>
        <v>2.8721448308013767E-2</v>
      </c>
      <c r="P20" cm="1">
        <f t="array" ref="P20">INDEX(O19:O$101,ROWS($A21))</f>
        <v>-3.456326362918621E-3</v>
      </c>
      <c r="Q20" cm="1">
        <f t="array" ref="Q20">INDEX(P19:P$101,ROWS($A21))</f>
        <v>5.6837875880982429E-2</v>
      </c>
      <c r="R20" cm="1">
        <f t="array" ref="R20">INDEX(Q19:Q$101,ROWS($A21))</f>
        <v>1.9671785536275461E-3</v>
      </c>
      <c r="S20" cm="1">
        <f t="array" ref="S20">INDEX(R19:R$101,ROWS($A21))</f>
        <v>-1.4926223783087878E-2</v>
      </c>
      <c r="T20" cm="1">
        <f t="array" ref="T20">INDEX(S19:S$101,ROWS($A21))</f>
        <v>-5.2382672610496436E-2</v>
      </c>
      <c r="U20" cm="1">
        <f t="array" ref="U20">INDEX(T19:T$101,ROWS($A21))</f>
        <v>-6.2429136560775492E-3</v>
      </c>
      <c r="V20" cm="1">
        <f t="array" ref="V20">INDEX(U19:U$101,ROWS($A21))</f>
        <v>2.6936806066919458E-3</v>
      </c>
      <c r="W20" cm="1">
        <f t="array" ref="W20">INDEX(V19:V$101,ROWS($A21))</f>
        <v>6.0709088443285947E-3</v>
      </c>
      <c r="X20" cm="1">
        <f t="array" ref="X20">INDEX(W19:W$101,ROWS($A21))</f>
        <v>1.5683425673848382E-3</v>
      </c>
      <c r="Y20" cm="1">
        <f t="array" ref="Y20">INDEX(X19:X$101,ROWS($A21))</f>
        <v>-5.4638879822004695E-2</v>
      </c>
      <c r="Z20" cm="1">
        <f t="array" ref="Z20">INDEX(Y19:Y$101,ROWS($A21))</f>
        <v>-5.8455048259506058E-2</v>
      </c>
      <c r="AA20" cm="1">
        <f t="array" ref="AA20">INDEX(Z19:Z$101,ROWS($A21))</f>
        <v>-3.9786713136974849E-2</v>
      </c>
      <c r="AB20" cm="1">
        <f t="array" ref="AB20">INDEX(AA19:AA$101,ROWS($A21))</f>
        <v>0.19076008747508422</v>
      </c>
      <c r="AC20" cm="1">
        <f t="array" ref="AC20">INDEX(AB19:AB$101,ROWS($A21))</f>
        <v>0.45816820676262499</v>
      </c>
      <c r="AD20" cm="1">
        <f t="array" ref="AD20">INDEX(AC19:AC$101,ROWS($A21))</f>
        <v>1</v>
      </c>
      <c r="AE20" cm="1">
        <f t="array" ref="AE20">INDEX(AD19:AD$101,ROWS($A21))</f>
        <v>0.45816820676262499</v>
      </c>
      <c r="AF20" cm="1">
        <f t="array" ref="AF20">INDEX(AE19:AE$101,ROWS($A21))</f>
        <v>0.19076008747508422</v>
      </c>
      <c r="AG20" cm="1">
        <f t="array" ref="AG20">INDEX(AF19:AF$101,ROWS($A21))</f>
        <v>-3.9786713136974849E-2</v>
      </c>
      <c r="AH20" cm="1">
        <f t="array" ref="AH20">INDEX(AG19:AG$101,ROWS($A21))</f>
        <v>-5.8455048259506058E-2</v>
      </c>
      <c r="AI20" cm="1">
        <f t="array" ref="AI20">INDEX(AH19:AH$101,ROWS($A21))</f>
        <v>-5.4638879822004695E-2</v>
      </c>
      <c r="AJ20" cm="1">
        <f t="array" ref="AJ20">INDEX(AI19:AI$101,ROWS($A21))</f>
        <v>1.5683425673848382E-3</v>
      </c>
      <c r="AK20" cm="1">
        <f t="array" ref="AK20">INDEX(AJ19:AJ$101,ROWS($A21))</f>
        <v>6.0709088443285947E-3</v>
      </c>
      <c r="AL20" cm="1">
        <f t="array" ref="AL20">INDEX(AK19:AK$101,ROWS($A21))</f>
        <v>2.6936806066919458E-3</v>
      </c>
      <c r="AM20" cm="1">
        <f t="array" ref="AM20">INDEX(AL19:AL$101,ROWS($A21))</f>
        <v>-6.2429136560775492E-3</v>
      </c>
      <c r="AN20" cm="1">
        <f t="array" ref="AN20">INDEX(AM19:AM$101,ROWS($A21))</f>
        <v>-5.2382672610496436E-2</v>
      </c>
      <c r="AO20" cm="1">
        <f t="array" ref="AO20">INDEX(AN19:AN$101,ROWS($A21))</f>
        <v>-1.4926223783087878E-2</v>
      </c>
      <c r="AP20" cm="1">
        <f t="array" ref="AP20">INDEX(AO19:AO$101,ROWS($A21))</f>
        <v>1.9671785536275461E-3</v>
      </c>
      <c r="AQ20" cm="1">
        <f t="array" ref="AQ20">INDEX(AP19:AP$101,ROWS($A21))</f>
        <v>5.6837875880982429E-2</v>
      </c>
      <c r="AR20" cm="1">
        <f t="array" ref="AR20">INDEX(AQ19:AQ$101,ROWS($A21))</f>
        <v>-3.456326362918621E-3</v>
      </c>
      <c r="AS20" cm="1">
        <f t="array" ref="AS20">INDEX(AR19:AR$101,ROWS($A21))</f>
        <v>2.8721448308013767E-2</v>
      </c>
      <c r="AT20" cm="1">
        <f t="array" ref="AT20">INDEX(AS19:AS$101,ROWS($A21))</f>
        <v>-2.9137812001062583E-2</v>
      </c>
      <c r="AU20" cm="1">
        <f t="array" ref="AU20">INDEX(AT19:AT$101,ROWS($A21))</f>
        <v>6.3852420251502675E-3</v>
      </c>
      <c r="AV20" cm="1">
        <f t="array" ref="AV20">INDEX(AU19:AU$101,ROWS($A21))</f>
        <v>7.621720958584112E-2</v>
      </c>
      <c r="AW20" cm="1">
        <f t="array" ref="AW20">INDEX(AV19:AV$101,ROWS($A21))</f>
        <v>8.4160700746083769E-2</v>
      </c>
      <c r="AX20" cm="1">
        <f t="array" ref="AX20">INDEX(AW19:AW$101,ROWS($A21))</f>
        <v>9.1859430410886747E-2</v>
      </c>
      <c r="AY20" cm="1">
        <f t="array" ref="AY20">INDEX(AX19:AX$101,ROWS($A21))</f>
        <v>4.1933472856106685E-2</v>
      </c>
      <c r="AZ20" cm="1">
        <f t="array" ref="AZ20">INDEX(AY19:AY$101,ROWS($A21))</f>
        <v>3.9071305306950813E-2</v>
      </c>
      <c r="BA20" cm="1">
        <f t="array" ref="BA20">INDEX(AZ19:AZ$101,ROWS($A21))</f>
        <v>-4.3918438765605264E-2</v>
      </c>
      <c r="BB20" cm="1">
        <f t="array" ref="BB20">INDEX(BA19:BA$101,ROWS($A21))</f>
        <v>-7.3703419990607505E-2</v>
      </c>
      <c r="BC20" cm="1">
        <f t="array" ref="BC20">INDEX(BB19:BB$101,ROWS($A21))</f>
        <v>-8.07663118808679E-2</v>
      </c>
      <c r="BD20" cm="1">
        <f t="array" ref="BD20">INDEX(BC19:BC$101,ROWS($A21))</f>
        <v>1.4667612138507162E-2</v>
      </c>
      <c r="BE20" cm="1">
        <f t="array" ref="BE20">INDEX(BD19:BD$101,ROWS($A21))</f>
        <v>7.0392205077482436E-2</v>
      </c>
      <c r="BF20" cm="1">
        <f t="array" ref="BF20">INDEX(BE19:BE$101,ROWS($A21))</f>
        <v>2.9474214617809136E-2</v>
      </c>
      <c r="BG20" cm="1">
        <f t="array" ref="BG20">INDEX(BF19:BF$101,ROWS($A21))</f>
        <v>-0.12177560279280279</v>
      </c>
      <c r="BH20" cm="1">
        <f t="array" ref="BH20">INDEX(BG19:BG$101,ROWS($A21))</f>
        <v>-0.12372641346062392</v>
      </c>
      <c r="BI20" cm="1">
        <f t="array" ref="BI20">INDEX(BH19:BH$101,ROWS($A21))</f>
        <v>-4.4645286767713031E-2</v>
      </c>
      <c r="BJ20" cm="1">
        <f t="array" ref="BJ20">INDEX(BI19:BI$101,ROWS($A21))</f>
        <v>2.2472413339714708E-2</v>
      </c>
      <c r="BK20" cm="1">
        <f t="array" ref="BK20">INDEX(BJ19:BJ$101,ROWS($A21))</f>
        <v>2.4042253334814117E-2</v>
      </c>
      <c r="BL20" cm="1">
        <f t="array" ref="BL20">INDEX(BK19:BK$101,ROWS($A21))</f>
        <v>-1.6117846468699182E-2</v>
      </c>
      <c r="BM20" cm="1">
        <f t="array" ref="BM20">INDEX(BL19:BL$101,ROWS($A21))</f>
        <v>-1.3146260150111435E-2</v>
      </c>
      <c r="BN20" cm="1">
        <f t="array" ref="BN20">INDEX(BM19:BM$101,ROWS($A21))</f>
        <v>-4.2611769578632983E-2</v>
      </c>
      <c r="BO20" cm="1">
        <f t="array" ref="BO20">INDEX(BN19:BN$101,ROWS($A21))</f>
        <v>-8.2088083297975605E-3</v>
      </c>
      <c r="BP20" cm="1">
        <f t="array" ref="BP20">INDEX(BO19:BO$101,ROWS($A21))</f>
        <v>7.0343913977613914E-2</v>
      </c>
      <c r="BQ20" cm="1">
        <f t="array" ref="BQ20">INDEX(BP19:BP$101,ROWS($A21))</f>
        <v>8.1095536068336749E-2</v>
      </c>
      <c r="BR20" cm="1">
        <f t="array" ref="BR20">INDEX(BQ19:BQ$101,ROWS($A21))</f>
        <v>0.10653002802592371</v>
      </c>
      <c r="BS20" cm="1">
        <f t="array" ref="BS20">INDEX(BR19:BR$101,ROWS($A21))</f>
        <v>6.9172172021400427E-2</v>
      </c>
      <c r="BT20" cm="1">
        <f t="array" ref="BT20">INDEX(BS19:BS$101,ROWS($A21))</f>
        <v>4.5356651955948825E-2</v>
      </c>
      <c r="BU20" cm="1">
        <f t="array" ref="BU20">INDEX(BT19:BT$101,ROWS($A21))</f>
        <v>2.572326503835937E-2</v>
      </c>
      <c r="BV20" cm="1">
        <f t="array" ref="BV20">INDEX(BU19:BU$101,ROWS($A21))</f>
        <v>-4.52418626056501E-3</v>
      </c>
      <c r="BW20" cm="1">
        <f t="array" ref="BW20">INDEX(BV19:BV$101,ROWS($A21))</f>
        <v>5.695446189506833E-2</v>
      </c>
      <c r="BX20" cm="1">
        <f t="array" ref="BX20">INDEX(BW19:BW$101,ROWS($A21))</f>
        <v>2.4418181143092907E-4</v>
      </c>
      <c r="BY20" cm="1">
        <f t="array" ref="BY20">INDEX(BX19:BX$101,ROWS($A21))</f>
        <v>-7.9011018034384223E-3</v>
      </c>
      <c r="BZ20" cm="1">
        <f t="array" ref="BZ20">INDEX(BY19:BY$101,ROWS($A21))</f>
        <v>-6.1517600725887717E-2</v>
      </c>
      <c r="CA20" cm="1">
        <f t="array" ref="CA20">INDEX(BZ19:BZ$101,ROWS($A21))</f>
        <v>-2.4597005930040487E-2</v>
      </c>
      <c r="CB20" cm="1">
        <f t="array" ref="CB20">INDEX(CA19:CA$101,ROWS($A21))</f>
        <v>-2.9913035966842957E-2</v>
      </c>
      <c r="CC20" cm="1">
        <f t="array" ref="CC20">INDEX(CB19:CB$101,ROWS($A21))</f>
        <v>-3.4355579644787179E-3</v>
      </c>
      <c r="CD20" cm="1">
        <f t="array" ref="CD20">INDEX(CC19:CC$101,ROWS($A21))</f>
        <v>-1.052338420005056E-2</v>
      </c>
      <c r="CE20" cm="1">
        <f t="array" ref="CE20">INDEX(CD19:CD$101,ROWS($A21))</f>
        <v>5.6418526686066756E-2</v>
      </c>
      <c r="CF20" cm="1">
        <f t="array" ref="CF20">INDEX(CE19:CE$101,ROWS($A21))</f>
        <v>-6.117608288508168E-3</v>
      </c>
      <c r="CG20" cm="1">
        <f t="array" ref="CG20">INDEX(CF19:CF$101,ROWS($A21))</f>
        <v>-9.6352721316774401E-2</v>
      </c>
      <c r="CH20" cm="1">
        <f t="array" ref="CH20">INDEX(CG19:CG$101,ROWS($A21))</f>
        <v>-9.5791748059318602E-2</v>
      </c>
      <c r="CI20" cm="1">
        <f t="array" ref="CI20">INDEX(CH19:CH$101,ROWS($A21))</f>
        <v>-7.9382443856476692E-2</v>
      </c>
      <c r="CJ20" cm="1">
        <f t="array" ref="CJ20">INDEX(CI19:CI$101,ROWS($A21))</f>
        <v>7.2025657485670386E-2</v>
      </c>
      <c r="CK20" cm="1">
        <f t="array" ref="CK20">INDEX(CJ19:CJ$101,ROWS($A21))</f>
        <v>6.2230718236564189E-2</v>
      </c>
      <c r="CL20" cm="1">
        <f t="array" ref="CL20">INDEX(CK19:CK$101,ROWS($A21))</f>
        <v>5.1009490677601008E-2</v>
      </c>
      <c r="CM20" cm="1">
        <f t="array" ref="CM20">INDEX(CL19:CL$101,ROWS($A21))</f>
        <v>1.3729332929021208E-2</v>
      </c>
      <c r="CN20" cm="1">
        <f t="array" ref="CN20">INDEX(CM19:CM$101,ROWS($A21))</f>
        <v>2.2155790129058831E-2</v>
      </c>
      <c r="CO20" cm="1">
        <f t="array" ref="CO20">INDEX(CN19:CN$101,ROWS($A21))</f>
        <v>-3.0367441430410622E-2</v>
      </c>
      <c r="CP20" cm="1">
        <f t="array" ref="CP20">INDEX(CO19:CO$101,ROWS($A21))</f>
        <v>-8.1871675226921556E-3</v>
      </c>
      <c r="CQ20" cm="1">
        <f t="array" ref="CQ20">INDEX(CP19:CP$101,ROWS($A21))</f>
        <v>-3.5502314476504467E-3</v>
      </c>
      <c r="CR20" cm="1">
        <f t="array" ref="CR20">INDEX(CQ19:CQ$101,ROWS($A21))</f>
        <v>-3.9898965001476813E-2</v>
      </c>
      <c r="CS20" cm="1">
        <f t="array" ref="CS20">INDEX(CR19:CR$101,ROWS($A21))</f>
        <v>-5.797574545305078E-2</v>
      </c>
      <c r="CT20" cm="1">
        <f t="array" ref="CT20">INDEX(CS19:CS$101,ROWS($A21))</f>
        <v>-9.4031673125597529E-2</v>
      </c>
      <c r="CU20" cm="1">
        <f t="array" ref="CU20">INDEX(CT19:CT$101,ROWS($A21))</f>
        <v>-0.11052220165884011</v>
      </c>
      <c r="CV20" cm="1">
        <f t="array" ref="CV20">INDEX(CU19:CU$101,ROWS($A21))</f>
        <v>-7.548013161823508E-2</v>
      </c>
      <c r="CW20" cm="1">
        <f t="array" ref="CW20">INDEX(CV19:CV$101,ROWS($A21))</f>
        <v>-3.1411323438820761E-3</v>
      </c>
      <c r="CX20" cm="1">
        <f t="array" ref="CX20">INDEX(CW19:CW$101,ROWS($A21))</f>
        <v>3.2326911044185787E-2</v>
      </c>
      <c r="CY20" cm="1">
        <f t="array" ref="CY20">INDEX(CX19:CX$101,ROWS($A21))</f>
        <v>8.7822449813521136E-2</v>
      </c>
      <c r="CZ20" cm="1">
        <f t="array" ref="CZ20">INDEX(CY19:CY$101,ROWS($A21))</f>
        <v>3.4657952725254376E-2</v>
      </c>
      <c r="DA20" cm="1">
        <f t="array" ref="DA20">INDEX(CZ19:CZ$101,ROWS($A21))</f>
        <v>1.8177231549152913E-2</v>
      </c>
      <c r="DB20" cm="1">
        <f t="array" ref="DB20">INDEX(DA19:DA$101,ROWS($A21))</f>
        <v>-8.4314767643259743E-3</v>
      </c>
      <c r="DC20" cm="1">
        <f t="array" ref="DC20">INDEX(DB19:DB$101,ROWS($A21))</f>
        <v>-5.2754217783992252E-2</v>
      </c>
      <c r="DD20" cm="1">
        <f t="array" ref="DD20">INDEX(DC19:DC$101,ROWS($A21))</f>
        <v>-5.5317778936366649E-2</v>
      </c>
      <c r="DE20" cm="1">
        <f t="array" ref="DE20">INDEX(DD19:DD$101,ROWS($A21))</f>
        <v>-5.797943456175976E-2</v>
      </c>
      <c r="DF20" cm="1">
        <f t="array" ref="DF20">INDEX(DE19:DE$101,ROWS($A21))</f>
        <v>2.1527036993652174E-2</v>
      </c>
      <c r="DG20" cm="1">
        <f t="array" ref="DG20">INDEX(DF19:DF$101,ROWS($A21))</f>
        <v>-8.8964209385379838E-3</v>
      </c>
    </row>
    <row r="21" spans="1:111" x14ac:dyDescent="0.25">
      <c r="A21" s="17">
        <v>20</v>
      </c>
      <c r="B21">
        <v>1.7320141063005394</v>
      </c>
      <c r="C21" s="16">
        <f t="shared" si="0"/>
        <v>1.74104921290098</v>
      </c>
      <c r="D21" s="19">
        <f>SUMPRODUCT($C$2:INDEX($C$2:$C$327,ROWS(C22:C$327)),$C22:C$327)/DEVSQ($C$2:$C$327)</f>
        <v>9.1859430410886747E-2</v>
      </c>
      <c r="E21">
        <f>SQRT((1/COUNT($B$2:$B$327))*(1+(2*SUMSQ($D$2:D20))))</f>
        <v>6.8962438999775652E-2</v>
      </c>
      <c r="F21">
        <f>-SQRT((1/COUNT($B$2:$B$327))*(1+(2*SUMSQ($D$2:D20))))</f>
        <v>-6.8962438999775652E-2</v>
      </c>
      <c r="H21" cm="1">
        <f t="array" aca="1" ref="H21" ca="1">INDEX(MMULT(MINVERSE(OFFSET($K$1,0,0,A21,A21)),OFFSET($K$1,1,0,A21,1)),A21)</f>
        <v>4.3429981948175322E-2</v>
      </c>
      <c r="I21">
        <f t="shared" si="1"/>
        <v>5.5384877562171128E-2</v>
      </c>
      <c r="J21">
        <f t="shared" si="2"/>
        <v>-5.5384877562171128E-2</v>
      </c>
      <c r="K21" s="18">
        <f t="shared" si="3"/>
        <v>9.1859430410886747E-2</v>
      </c>
      <c r="L21" cm="1">
        <f t="array" ref="L21">INDEX(K20:K$101,ROWS($A22))</f>
        <v>8.4160700746083769E-2</v>
      </c>
      <c r="M21" cm="1">
        <f t="array" ref="M21">INDEX(L20:L$101,ROWS($A22))</f>
        <v>7.621720958584112E-2</v>
      </c>
      <c r="N21" cm="1">
        <f t="array" ref="N21">INDEX(M20:M$101,ROWS($A22))</f>
        <v>6.3852420251502675E-3</v>
      </c>
      <c r="O21" cm="1">
        <f t="array" ref="O21">INDEX(N20:N$101,ROWS($A22))</f>
        <v>-2.9137812001062583E-2</v>
      </c>
      <c r="P21" cm="1">
        <f t="array" ref="P21">INDEX(O20:O$101,ROWS($A22))</f>
        <v>2.8721448308013767E-2</v>
      </c>
      <c r="Q21" cm="1">
        <f t="array" ref="Q21">INDEX(P20:P$101,ROWS($A22))</f>
        <v>-3.456326362918621E-3</v>
      </c>
      <c r="R21" cm="1">
        <f t="array" ref="R21">INDEX(Q20:Q$101,ROWS($A22))</f>
        <v>5.6837875880982429E-2</v>
      </c>
      <c r="S21" cm="1">
        <f t="array" ref="S21">INDEX(R20:R$101,ROWS($A22))</f>
        <v>1.9671785536275461E-3</v>
      </c>
      <c r="T21" cm="1">
        <f t="array" ref="T21">INDEX(S20:S$101,ROWS($A22))</f>
        <v>-1.4926223783087878E-2</v>
      </c>
      <c r="U21" cm="1">
        <f t="array" ref="U21">INDEX(T20:T$101,ROWS($A22))</f>
        <v>-5.2382672610496436E-2</v>
      </c>
      <c r="V21" cm="1">
        <f t="array" ref="V21">INDEX(U20:U$101,ROWS($A22))</f>
        <v>-6.2429136560775492E-3</v>
      </c>
      <c r="W21" cm="1">
        <f t="array" ref="W21">INDEX(V20:V$101,ROWS($A22))</f>
        <v>2.6936806066919458E-3</v>
      </c>
      <c r="X21" cm="1">
        <f t="array" ref="X21">INDEX(W20:W$101,ROWS($A22))</f>
        <v>6.0709088443285947E-3</v>
      </c>
      <c r="Y21" cm="1">
        <f t="array" ref="Y21">INDEX(X20:X$101,ROWS($A22))</f>
        <v>1.5683425673848382E-3</v>
      </c>
      <c r="Z21" cm="1">
        <f t="array" ref="Z21">INDEX(Y20:Y$101,ROWS($A22))</f>
        <v>-5.4638879822004695E-2</v>
      </c>
      <c r="AA21" cm="1">
        <f t="array" ref="AA21">INDEX(Z20:Z$101,ROWS($A22))</f>
        <v>-5.8455048259506058E-2</v>
      </c>
      <c r="AB21" cm="1">
        <f t="array" ref="AB21">INDEX(AA20:AA$101,ROWS($A22))</f>
        <v>-3.9786713136974849E-2</v>
      </c>
      <c r="AC21" cm="1">
        <f t="array" ref="AC21">INDEX(AB20:AB$101,ROWS($A22))</f>
        <v>0.19076008747508422</v>
      </c>
      <c r="AD21" cm="1">
        <f t="array" ref="AD21">INDEX(AC20:AC$101,ROWS($A22))</f>
        <v>0.45816820676262499</v>
      </c>
      <c r="AE21" cm="1">
        <f t="array" ref="AE21">INDEX(AD20:AD$101,ROWS($A22))</f>
        <v>1</v>
      </c>
      <c r="AF21" cm="1">
        <f t="array" ref="AF21">INDEX(AE20:AE$101,ROWS($A22))</f>
        <v>0.45816820676262499</v>
      </c>
      <c r="AG21" cm="1">
        <f t="array" ref="AG21">INDEX(AF20:AF$101,ROWS($A22))</f>
        <v>0.19076008747508422</v>
      </c>
      <c r="AH21" cm="1">
        <f t="array" ref="AH21">INDEX(AG20:AG$101,ROWS($A22))</f>
        <v>-3.9786713136974849E-2</v>
      </c>
      <c r="AI21" cm="1">
        <f t="array" ref="AI21">INDEX(AH20:AH$101,ROWS($A22))</f>
        <v>-5.8455048259506058E-2</v>
      </c>
      <c r="AJ21" cm="1">
        <f t="array" ref="AJ21">INDEX(AI20:AI$101,ROWS($A22))</f>
        <v>-5.4638879822004695E-2</v>
      </c>
      <c r="AK21" cm="1">
        <f t="array" ref="AK21">INDEX(AJ20:AJ$101,ROWS($A22))</f>
        <v>1.5683425673848382E-3</v>
      </c>
      <c r="AL21" cm="1">
        <f t="array" ref="AL21">INDEX(AK20:AK$101,ROWS($A22))</f>
        <v>6.0709088443285947E-3</v>
      </c>
      <c r="AM21" cm="1">
        <f t="array" ref="AM21">INDEX(AL20:AL$101,ROWS($A22))</f>
        <v>2.6936806066919458E-3</v>
      </c>
      <c r="AN21" cm="1">
        <f t="array" ref="AN21">INDEX(AM20:AM$101,ROWS($A22))</f>
        <v>-6.2429136560775492E-3</v>
      </c>
      <c r="AO21" cm="1">
        <f t="array" ref="AO21">INDEX(AN20:AN$101,ROWS($A22))</f>
        <v>-5.2382672610496436E-2</v>
      </c>
      <c r="AP21" cm="1">
        <f t="array" ref="AP21">INDEX(AO20:AO$101,ROWS($A22))</f>
        <v>-1.4926223783087878E-2</v>
      </c>
      <c r="AQ21" cm="1">
        <f t="array" ref="AQ21">INDEX(AP20:AP$101,ROWS($A22))</f>
        <v>1.9671785536275461E-3</v>
      </c>
      <c r="AR21" cm="1">
        <f t="array" ref="AR21">INDEX(AQ20:AQ$101,ROWS($A22))</f>
        <v>5.6837875880982429E-2</v>
      </c>
      <c r="AS21" cm="1">
        <f t="array" ref="AS21">INDEX(AR20:AR$101,ROWS($A22))</f>
        <v>-3.456326362918621E-3</v>
      </c>
      <c r="AT21" cm="1">
        <f t="array" ref="AT21">INDEX(AS20:AS$101,ROWS($A22))</f>
        <v>2.8721448308013767E-2</v>
      </c>
      <c r="AU21" cm="1">
        <f t="array" ref="AU21">INDEX(AT20:AT$101,ROWS($A22))</f>
        <v>-2.9137812001062583E-2</v>
      </c>
      <c r="AV21" cm="1">
        <f t="array" ref="AV21">INDEX(AU20:AU$101,ROWS($A22))</f>
        <v>6.3852420251502675E-3</v>
      </c>
      <c r="AW21" cm="1">
        <f t="array" ref="AW21">INDEX(AV20:AV$101,ROWS($A22))</f>
        <v>7.621720958584112E-2</v>
      </c>
      <c r="AX21" cm="1">
        <f t="array" ref="AX21">INDEX(AW20:AW$101,ROWS($A22))</f>
        <v>8.4160700746083769E-2</v>
      </c>
      <c r="AY21" cm="1">
        <f t="array" ref="AY21">INDEX(AX20:AX$101,ROWS($A22))</f>
        <v>9.1859430410886747E-2</v>
      </c>
      <c r="AZ21" cm="1">
        <f t="array" ref="AZ21">INDEX(AY20:AY$101,ROWS($A22))</f>
        <v>4.1933472856106685E-2</v>
      </c>
      <c r="BA21" cm="1">
        <f t="array" ref="BA21">INDEX(AZ20:AZ$101,ROWS($A22))</f>
        <v>3.9071305306950813E-2</v>
      </c>
      <c r="BB21" cm="1">
        <f t="array" ref="BB21">INDEX(BA20:BA$101,ROWS($A22))</f>
        <v>-4.3918438765605264E-2</v>
      </c>
      <c r="BC21" cm="1">
        <f t="array" ref="BC21">INDEX(BB20:BB$101,ROWS($A22))</f>
        <v>-7.3703419990607505E-2</v>
      </c>
      <c r="BD21" cm="1">
        <f t="array" ref="BD21">INDEX(BC20:BC$101,ROWS($A22))</f>
        <v>-8.07663118808679E-2</v>
      </c>
      <c r="BE21" cm="1">
        <f t="array" ref="BE21">INDEX(BD20:BD$101,ROWS($A22))</f>
        <v>1.4667612138507162E-2</v>
      </c>
      <c r="BF21" cm="1">
        <f t="array" ref="BF21">INDEX(BE20:BE$101,ROWS($A22))</f>
        <v>7.0392205077482436E-2</v>
      </c>
      <c r="BG21" cm="1">
        <f t="array" ref="BG21">INDEX(BF20:BF$101,ROWS($A22))</f>
        <v>2.9474214617809136E-2</v>
      </c>
      <c r="BH21" cm="1">
        <f t="array" ref="BH21">INDEX(BG20:BG$101,ROWS($A22))</f>
        <v>-0.12177560279280279</v>
      </c>
      <c r="BI21" cm="1">
        <f t="array" ref="BI21">INDEX(BH20:BH$101,ROWS($A22))</f>
        <v>-0.12372641346062392</v>
      </c>
      <c r="BJ21" cm="1">
        <f t="array" ref="BJ21">INDEX(BI20:BI$101,ROWS($A22))</f>
        <v>-4.4645286767713031E-2</v>
      </c>
      <c r="BK21" cm="1">
        <f t="array" ref="BK21">INDEX(BJ20:BJ$101,ROWS($A22))</f>
        <v>2.2472413339714708E-2</v>
      </c>
      <c r="BL21" cm="1">
        <f t="array" ref="BL21">INDEX(BK20:BK$101,ROWS($A22))</f>
        <v>2.4042253334814117E-2</v>
      </c>
      <c r="BM21" cm="1">
        <f t="array" ref="BM21">INDEX(BL20:BL$101,ROWS($A22))</f>
        <v>-1.6117846468699182E-2</v>
      </c>
      <c r="BN21" cm="1">
        <f t="array" ref="BN21">INDEX(BM20:BM$101,ROWS($A22))</f>
        <v>-1.3146260150111435E-2</v>
      </c>
      <c r="BO21" cm="1">
        <f t="array" ref="BO21">INDEX(BN20:BN$101,ROWS($A22))</f>
        <v>-4.2611769578632983E-2</v>
      </c>
      <c r="BP21" cm="1">
        <f t="array" ref="BP21">INDEX(BO20:BO$101,ROWS($A22))</f>
        <v>-8.2088083297975605E-3</v>
      </c>
      <c r="BQ21" cm="1">
        <f t="array" ref="BQ21">INDEX(BP20:BP$101,ROWS($A22))</f>
        <v>7.0343913977613914E-2</v>
      </c>
      <c r="BR21" cm="1">
        <f t="array" ref="BR21">INDEX(BQ20:BQ$101,ROWS($A22))</f>
        <v>8.1095536068336749E-2</v>
      </c>
      <c r="BS21" cm="1">
        <f t="array" ref="BS21">INDEX(BR20:BR$101,ROWS($A22))</f>
        <v>0.10653002802592371</v>
      </c>
      <c r="BT21" cm="1">
        <f t="array" ref="BT21">INDEX(BS20:BS$101,ROWS($A22))</f>
        <v>6.9172172021400427E-2</v>
      </c>
      <c r="BU21" cm="1">
        <f t="array" ref="BU21">INDEX(BT20:BT$101,ROWS($A22))</f>
        <v>4.5356651955948825E-2</v>
      </c>
      <c r="BV21" cm="1">
        <f t="array" ref="BV21">INDEX(BU20:BU$101,ROWS($A22))</f>
        <v>2.572326503835937E-2</v>
      </c>
      <c r="BW21" cm="1">
        <f t="array" ref="BW21">INDEX(BV20:BV$101,ROWS($A22))</f>
        <v>-4.52418626056501E-3</v>
      </c>
      <c r="BX21" cm="1">
        <f t="array" ref="BX21">INDEX(BW20:BW$101,ROWS($A22))</f>
        <v>5.695446189506833E-2</v>
      </c>
      <c r="BY21" cm="1">
        <f t="array" ref="BY21">INDEX(BX20:BX$101,ROWS($A22))</f>
        <v>2.4418181143092907E-4</v>
      </c>
      <c r="BZ21" cm="1">
        <f t="array" ref="BZ21">INDEX(BY20:BY$101,ROWS($A22))</f>
        <v>-7.9011018034384223E-3</v>
      </c>
      <c r="CA21" cm="1">
        <f t="array" ref="CA21">INDEX(BZ20:BZ$101,ROWS($A22))</f>
        <v>-6.1517600725887717E-2</v>
      </c>
      <c r="CB21" cm="1">
        <f t="array" ref="CB21">INDEX(CA20:CA$101,ROWS($A22))</f>
        <v>-2.4597005930040487E-2</v>
      </c>
      <c r="CC21" cm="1">
        <f t="array" ref="CC21">INDEX(CB20:CB$101,ROWS($A22))</f>
        <v>-2.9913035966842957E-2</v>
      </c>
      <c r="CD21" cm="1">
        <f t="array" ref="CD21">INDEX(CC20:CC$101,ROWS($A22))</f>
        <v>-3.4355579644787179E-3</v>
      </c>
      <c r="CE21" cm="1">
        <f t="array" ref="CE21">INDEX(CD20:CD$101,ROWS($A22))</f>
        <v>-1.052338420005056E-2</v>
      </c>
      <c r="CF21" cm="1">
        <f t="array" ref="CF21">INDEX(CE20:CE$101,ROWS($A22))</f>
        <v>5.6418526686066756E-2</v>
      </c>
      <c r="CG21" cm="1">
        <f t="array" ref="CG21">INDEX(CF20:CF$101,ROWS($A22))</f>
        <v>-6.117608288508168E-3</v>
      </c>
      <c r="CH21" cm="1">
        <f t="array" ref="CH21">INDEX(CG20:CG$101,ROWS($A22))</f>
        <v>-9.6352721316774401E-2</v>
      </c>
      <c r="CI21" cm="1">
        <f t="array" ref="CI21">INDEX(CH20:CH$101,ROWS($A22))</f>
        <v>-9.5791748059318602E-2</v>
      </c>
      <c r="CJ21" cm="1">
        <f t="array" ref="CJ21">INDEX(CI20:CI$101,ROWS($A22))</f>
        <v>-7.9382443856476692E-2</v>
      </c>
      <c r="CK21" cm="1">
        <f t="array" ref="CK21">INDEX(CJ20:CJ$101,ROWS($A22))</f>
        <v>7.2025657485670386E-2</v>
      </c>
      <c r="CL21" cm="1">
        <f t="array" ref="CL21">INDEX(CK20:CK$101,ROWS($A22))</f>
        <v>6.2230718236564189E-2</v>
      </c>
      <c r="CM21" cm="1">
        <f t="array" ref="CM21">INDEX(CL20:CL$101,ROWS($A22))</f>
        <v>5.1009490677601008E-2</v>
      </c>
      <c r="CN21" cm="1">
        <f t="array" ref="CN21">INDEX(CM20:CM$101,ROWS($A22))</f>
        <v>1.3729332929021208E-2</v>
      </c>
      <c r="CO21" cm="1">
        <f t="array" ref="CO21">INDEX(CN20:CN$101,ROWS($A22))</f>
        <v>2.2155790129058831E-2</v>
      </c>
      <c r="CP21" cm="1">
        <f t="array" ref="CP21">INDEX(CO20:CO$101,ROWS($A22))</f>
        <v>-3.0367441430410622E-2</v>
      </c>
      <c r="CQ21" cm="1">
        <f t="array" ref="CQ21">INDEX(CP20:CP$101,ROWS($A22))</f>
        <v>-8.1871675226921556E-3</v>
      </c>
      <c r="CR21" cm="1">
        <f t="array" ref="CR21">INDEX(CQ20:CQ$101,ROWS($A22))</f>
        <v>-3.5502314476504467E-3</v>
      </c>
      <c r="CS21" cm="1">
        <f t="array" ref="CS21">INDEX(CR20:CR$101,ROWS($A22))</f>
        <v>-3.9898965001476813E-2</v>
      </c>
      <c r="CT21" cm="1">
        <f t="array" ref="CT21">INDEX(CS20:CS$101,ROWS($A22))</f>
        <v>-5.797574545305078E-2</v>
      </c>
      <c r="CU21" cm="1">
        <f t="array" ref="CU21">INDEX(CT20:CT$101,ROWS($A22))</f>
        <v>-9.4031673125597529E-2</v>
      </c>
      <c r="CV21" cm="1">
        <f t="array" ref="CV21">INDEX(CU20:CU$101,ROWS($A22))</f>
        <v>-0.11052220165884011</v>
      </c>
      <c r="CW21" cm="1">
        <f t="array" ref="CW21">INDEX(CV20:CV$101,ROWS($A22))</f>
        <v>-7.548013161823508E-2</v>
      </c>
      <c r="CX21" cm="1">
        <f t="array" ref="CX21">INDEX(CW20:CW$101,ROWS($A22))</f>
        <v>-3.1411323438820761E-3</v>
      </c>
      <c r="CY21" cm="1">
        <f t="array" ref="CY21">INDEX(CX20:CX$101,ROWS($A22))</f>
        <v>3.2326911044185787E-2</v>
      </c>
      <c r="CZ21" cm="1">
        <f t="array" ref="CZ21">INDEX(CY20:CY$101,ROWS($A22))</f>
        <v>8.7822449813521136E-2</v>
      </c>
      <c r="DA21" cm="1">
        <f t="array" ref="DA21">INDEX(CZ20:CZ$101,ROWS($A22))</f>
        <v>3.4657952725254376E-2</v>
      </c>
      <c r="DB21" cm="1">
        <f t="array" ref="DB21">INDEX(DA20:DA$101,ROWS($A22))</f>
        <v>1.8177231549152913E-2</v>
      </c>
      <c r="DC21" cm="1">
        <f t="array" ref="DC21">INDEX(DB20:DB$101,ROWS($A22))</f>
        <v>-8.4314767643259743E-3</v>
      </c>
      <c r="DD21" cm="1">
        <f t="array" ref="DD21">INDEX(DC20:DC$101,ROWS($A22))</f>
        <v>-5.2754217783992252E-2</v>
      </c>
      <c r="DE21" cm="1">
        <f t="array" ref="DE21">INDEX(DD20:DD$101,ROWS($A22))</f>
        <v>-5.5317778936366649E-2</v>
      </c>
      <c r="DF21" cm="1">
        <f t="array" ref="DF21">INDEX(DE20:DE$101,ROWS($A22))</f>
        <v>-5.797943456175976E-2</v>
      </c>
      <c r="DG21" cm="1">
        <f t="array" ref="DG21">INDEX(DF20:DF$101,ROWS($A22))</f>
        <v>2.1527036993652174E-2</v>
      </c>
    </row>
    <row r="22" spans="1:111" x14ac:dyDescent="0.25">
      <c r="A22" s="17">
        <v>21</v>
      </c>
      <c r="B22">
        <v>-1.77810086417864</v>
      </c>
      <c r="C22" s="16">
        <f t="shared" si="0"/>
        <v>-1.7690657575781994</v>
      </c>
      <c r="D22" s="19">
        <f>SUMPRODUCT($C$2:INDEX($C$2:$C$327,ROWS(C23:C$327)),$C23:C$327)/DEVSQ($C$2:$C$327)</f>
        <v>4.1933472856106685E-2</v>
      </c>
      <c r="E22">
        <f>SQRT((1/COUNT($B$2:$B$327))*(1+(2*SUMSQ($D$2:D21))))</f>
        <v>6.9336756591364471E-2</v>
      </c>
      <c r="F22">
        <f>-SQRT((1/COUNT($B$2:$B$327))*(1+(2*SUMSQ($D$2:D21))))</f>
        <v>-6.9336756591364471E-2</v>
      </c>
      <c r="H22" cm="1">
        <f t="array" aca="1" ref="H22" ca="1">INDEX(MMULT(MINVERSE(OFFSET($K$1,0,0,A22,A22)),OFFSET($K$1,1,0,A22,1)),A22)</f>
        <v>-1.3536651343973916E-2</v>
      </c>
      <c r="I22">
        <f t="shared" si="1"/>
        <v>5.5384877562171128E-2</v>
      </c>
      <c r="J22">
        <f t="shared" si="2"/>
        <v>-5.5384877562171128E-2</v>
      </c>
      <c r="K22" s="18">
        <f t="shared" si="3"/>
        <v>4.1933472856106685E-2</v>
      </c>
      <c r="L22" cm="1">
        <f t="array" ref="L22">INDEX(K21:K$101,ROWS($A23))</f>
        <v>9.1859430410886747E-2</v>
      </c>
      <c r="M22" cm="1">
        <f t="array" ref="M22">INDEX(L21:L$101,ROWS($A23))</f>
        <v>8.4160700746083769E-2</v>
      </c>
      <c r="N22" cm="1">
        <f t="array" ref="N22">INDEX(M21:M$101,ROWS($A23))</f>
        <v>7.621720958584112E-2</v>
      </c>
      <c r="O22" cm="1">
        <f t="array" ref="O22">INDEX(N21:N$101,ROWS($A23))</f>
        <v>6.3852420251502675E-3</v>
      </c>
      <c r="P22" cm="1">
        <f t="array" ref="P22">INDEX(O21:O$101,ROWS($A23))</f>
        <v>-2.9137812001062583E-2</v>
      </c>
      <c r="Q22" cm="1">
        <f t="array" ref="Q22">INDEX(P21:P$101,ROWS($A23))</f>
        <v>2.8721448308013767E-2</v>
      </c>
      <c r="R22" cm="1">
        <f t="array" ref="R22">INDEX(Q21:Q$101,ROWS($A23))</f>
        <v>-3.456326362918621E-3</v>
      </c>
      <c r="S22" cm="1">
        <f t="array" ref="S22">INDEX(R21:R$101,ROWS($A23))</f>
        <v>5.6837875880982429E-2</v>
      </c>
      <c r="T22" cm="1">
        <f t="array" ref="T22">INDEX(S21:S$101,ROWS($A23))</f>
        <v>1.9671785536275461E-3</v>
      </c>
      <c r="U22" cm="1">
        <f t="array" ref="U22">INDEX(T21:T$101,ROWS($A23))</f>
        <v>-1.4926223783087878E-2</v>
      </c>
      <c r="V22" cm="1">
        <f t="array" ref="V22">INDEX(U21:U$101,ROWS($A23))</f>
        <v>-5.2382672610496436E-2</v>
      </c>
      <c r="W22" cm="1">
        <f t="array" ref="W22">INDEX(V21:V$101,ROWS($A23))</f>
        <v>-6.2429136560775492E-3</v>
      </c>
      <c r="X22" cm="1">
        <f t="array" ref="X22">INDEX(W21:W$101,ROWS($A23))</f>
        <v>2.6936806066919458E-3</v>
      </c>
      <c r="Y22" cm="1">
        <f t="array" ref="Y22">INDEX(X21:X$101,ROWS($A23))</f>
        <v>6.0709088443285947E-3</v>
      </c>
      <c r="Z22" cm="1">
        <f t="array" ref="Z22">INDEX(Y21:Y$101,ROWS($A23))</f>
        <v>1.5683425673848382E-3</v>
      </c>
      <c r="AA22" cm="1">
        <f t="array" ref="AA22">INDEX(Z21:Z$101,ROWS($A23))</f>
        <v>-5.4638879822004695E-2</v>
      </c>
      <c r="AB22" cm="1">
        <f t="array" ref="AB22">INDEX(AA21:AA$101,ROWS($A23))</f>
        <v>-5.8455048259506058E-2</v>
      </c>
      <c r="AC22" cm="1">
        <f t="array" ref="AC22">INDEX(AB21:AB$101,ROWS($A23))</f>
        <v>-3.9786713136974849E-2</v>
      </c>
      <c r="AD22" cm="1">
        <f t="array" ref="AD22">INDEX(AC21:AC$101,ROWS($A23))</f>
        <v>0.19076008747508422</v>
      </c>
      <c r="AE22" cm="1">
        <f t="array" ref="AE22">INDEX(AD21:AD$101,ROWS($A23))</f>
        <v>0.45816820676262499</v>
      </c>
      <c r="AF22" cm="1">
        <f t="array" ref="AF22">INDEX(AE21:AE$101,ROWS($A23))</f>
        <v>1</v>
      </c>
      <c r="AG22" cm="1">
        <f t="array" ref="AG22">INDEX(AF21:AF$101,ROWS($A23))</f>
        <v>0.45816820676262499</v>
      </c>
      <c r="AH22" cm="1">
        <f t="array" ref="AH22">INDEX(AG21:AG$101,ROWS($A23))</f>
        <v>0.19076008747508422</v>
      </c>
      <c r="AI22" cm="1">
        <f t="array" ref="AI22">INDEX(AH21:AH$101,ROWS($A23))</f>
        <v>-3.9786713136974849E-2</v>
      </c>
      <c r="AJ22" cm="1">
        <f t="array" ref="AJ22">INDEX(AI21:AI$101,ROWS($A23))</f>
        <v>-5.8455048259506058E-2</v>
      </c>
      <c r="AK22" cm="1">
        <f t="array" ref="AK22">INDEX(AJ21:AJ$101,ROWS($A23))</f>
        <v>-5.4638879822004695E-2</v>
      </c>
      <c r="AL22" cm="1">
        <f t="array" ref="AL22">INDEX(AK21:AK$101,ROWS($A23))</f>
        <v>1.5683425673848382E-3</v>
      </c>
      <c r="AM22" cm="1">
        <f t="array" ref="AM22">INDEX(AL21:AL$101,ROWS($A23))</f>
        <v>6.0709088443285947E-3</v>
      </c>
      <c r="AN22" cm="1">
        <f t="array" ref="AN22">INDEX(AM21:AM$101,ROWS($A23))</f>
        <v>2.6936806066919458E-3</v>
      </c>
      <c r="AO22" cm="1">
        <f t="array" ref="AO22">INDEX(AN21:AN$101,ROWS($A23))</f>
        <v>-6.2429136560775492E-3</v>
      </c>
      <c r="AP22" cm="1">
        <f t="array" ref="AP22">INDEX(AO21:AO$101,ROWS($A23))</f>
        <v>-5.2382672610496436E-2</v>
      </c>
      <c r="AQ22" cm="1">
        <f t="array" ref="AQ22">INDEX(AP21:AP$101,ROWS($A23))</f>
        <v>-1.4926223783087878E-2</v>
      </c>
      <c r="AR22" cm="1">
        <f t="array" ref="AR22">INDEX(AQ21:AQ$101,ROWS($A23))</f>
        <v>1.9671785536275461E-3</v>
      </c>
      <c r="AS22" cm="1">
        <f t="array" ref="AS22">INDEX(AR21:AR$101,ROWS($A23))</f>
        <v>5.6837875880982429E-2</v>
      </c>
      <c r="AT22" cm="1">
        <f t="array" ref="AT22">INDEX(AS21:AS$101,ROWS($A23))</f>
        <v>-3.456326362918621E-3</v>
      </c>
      <c r="AU22" cm="1">
        <f t="array" ref="AU22">INDEX(AT21:AT$101,ROWS($A23))</f>
        <v>2.8721448308013767E-2</v>
      </c>
      <c r="AV22" cm="1">
        <f t="array" ref="AV22">INDEX(AU21:AU$101,ROWS($A23))</f>
        <v>-2.9137812001062583E-2</v>
      </c>
      <c r="AW22" cm="1">
        <f t="array" ref="AW22">INDEX(AV21:AV$101,ROWS($A23))</f>
        <v>6.3852420251502675E-3</v>
      </c>
      <c r="AX22" cm="1">
        <f t="array" ref="AX22">INDEX(AW21:AW$101,ROWS($A23))</f>
        <v>7.621720958584112E-2</v>
      </c>
      <c r="AY22" cm="1">
        <f t="array" ref="AY22">INDEX(AX21:AX$101,ROWS($A23))</f>
        <v>8.4160700746083769E-2</v>
      </c>
      <c r="AZ22" cm="1">
        <f t="array" ref="AZ22">INDEX(AY21:AY$101,ROWS($A23))</f>
        <v>9.1859430410886747E-2</v>
      </c>
      <c r="BA22" cm="1">
        <f t="array" ref="BA22">INDEX(AZ21:AZ$101,ROWS($A23))</f>
        <v>4.1933472856106685E-2</v>
      </c>
      <c r="BB22" cm="1">
        <f t="array" ref="BB22">INDEX(BA21:BA$101,ROWS($A23))</f>
        <v>3.9071305306950813E-2</v>
      </c>
      <c r="BC22" cm="1">
        <f t="array" ref="BC22">INDEX(BB21:BB$101,ROWS($A23))</f>
        <v>-4.3918438765605264E-2</v>
      </c>
      <c r="BD22" cm="1">
        <f t="array" ref="BD22">INDEX(BC21:BC$101,ROWS($A23))</f>
        <v>-7.3703419990607505E-2</v>
      </c>
      <c r="BE22" cm="1">
        <f t="array" ref="BE22">INDEX(BD21:BD$101,ROWS($A23))</f>
        <v>-8.07663118808679E-2</v>
      </c>
      <c r="BF22" cm="1">
        <f t="array" ref="BF22">INDEX(BE21:BE$101,ROWS($A23))</f>
        <v>1.4667612138507162E-2</v>
      </c>
      <c r="BG22" cm="1">
        <f t="array" ref="BG22">INDEX(BF21:BF$101,ROWS($A23))</f>
        <v>7.0392205077482436E-2</v>
      </c>
      <c r="BH22" cm="1">
        <f t="array" ref="BH22">INDEX(BG21:BG$101,ROWS($A23))</f>
        <v>2.9474214617809136E-2</v>
      </c>
      <c r="BI22" cm="1">
        <f t="array" ref="BI22">INDEX(BH21:BH$101,ROWS($A23))</f>
        <v>-0.12177560279280279</v>
      </c>
      <c r="BJ22" cm="1">
        <f t="array" ref="BJ22">INDEX(BI21:BI$101,ROWS($A23))</f>
        <v>-0.12372641346062392</v>
      </c>
      <c r="BK22" cm="1">
        <f t="array" ref="BK22">INDEX(BJ21:BJ$101,ROWS($A23))</f>
        <v>-4.4645286767713031E-2</v>
      </c>
      <c r="BL22" cm="1">
        <f t="array" ref="BL22">INDEX(BK21:BK$101,ROWS($A23))</f>
        <v>2.2472413339714708E-2</v>
      </c>
      <c r="BM22" cm="1">
        <f t="array" ref="BM22">INDEX(BL21:BL$101,ROWS($A23))</f>
        <v>2.4042253334814117E-2</v>
      </c>
      <c r="BN22" cm="1">
        <f t="array" ref="BN22">INDEX(BM21:BM$101,ROWS($A23))</f>
        <v>-1.6117846468699182E-2</v>
      </c>
      <c r="BO22" cm="1">
        <f t="array" ref="BO22">INDEX(BN21:BN$101,ROWS($A23))</f>
        <v>-1.3146260150111435E-2</v>
      </c>
      <c r="BP22" cm="1">
        <f t="array" ref="BP22">INDEX(BO21:BO$101,ROWS($A23))</f>
        <v>-4.2611769578632983E-2</v>
      </c>
      <c r="BQ22" cm="1">
        <f t="array" ref="BQ22">INDEX(BP21:BP$101,ROWS($A23))</f>
        <v>-8.2088083297975605E-3</v>
      </c>
      <c r="BR22" cm="1">
        <f t="array" ref="BR22">INDEX(BQ21:BQ$101,ROWS($A23))</f>
        <v>7.0343913977613914E-2</v>
      </c>
      <c r="BS22" cm="1">
        <f t="array" ref="BS22">INDEX(BR21:BR$101,ROWS($A23))</f>
        <v>8.1095536068336749E-2</v>
      </c>
      <c r="BT22" cm="1">
        <f t="array" ref="BT22">INDEX(BS21:BS$101,ROWS($A23))</f>
        <v>0.10653002802592371</v>
      </c>
      <c r="BU22" cm="1">
        <f t="array" ref="BU22">INDEX(BT21:BT$101,ROWS($A23))</f>
        <v>6.9172172021400427E-2</v>
      </c>
      <c r="BV22" cm="1">
        <f t="array" ref="BV22">INDEX(BU21:BU$101,ROWS($A23))</f>
        <v>4.5356651955948825E-2</v>
      </c>
      <c r="BW22" cm="1">
        <f t="array" ref="BW22">INDEX(BV21:BV$101,ROWS($A23))</f>
        <v>2.572326503835937E-2</v>
      </c>
      <c r="BX22" cm="1">
        <f t="array" ref="BX22">INDEX(BW21:BW$101,ROWS($A23))</f>
        <v>-4.52418626056501E-3</v>
      </c>
      <c r="BY22" cm="1">
        <f t="array" ref="BY22">INDEX(BX21:BX$101,ROWS($A23))</f>
        <v>5.695446189506833E-2</v>
      </c>
      <c r="BZ22" cm="1">
        <f t="array" ref="BZ22">INDEX(BY21:BY$101,ROWS($A23))</f>
        <v>2.4418181143092907E-4</v>
      </c>
      <c r="CA22" cm="1">
        <f t="array" ref="CA22">INDEX(BZ21:BZ$101,ROWS($A23))</f>
        <v>-7.9011018034384223E-3</v>
      </c>
      <c r="CB22" cm="1">
        <f t="array" ref="CB22">INDEX(CA21:CA$101,ROWS($A23))</f>
        <v>-6.1517600725887717E-2</v>
      </c>
      <c r="CC22" cm="1">
        <f t="array" ref="CC22">INDEX(CB21:CB$101,ROWS($A23))</f>
        <v>-2.4597005930040487E-2</v>
      </c>
      <c r="CD22" cm="1">
        <f t="array" ref="CD22">INDEX(CC21:CC$101,ROWS($A23))</f>
        <v>-2.9913035966842957E-2</v>
      </c>
      <c r="CE22" cm="1">
        <f t="array" ref="CE22">INDEX(CD21:CD$101,ROWS($A23))</f>
        <v>-3.4355579644787179E-3</v>
      </c>
      <c r="CF22" cm="1">
        <f t="array" ref="CF22">INDEX(CE21:CE$101,ROWS($A23))</f>
        <v>-1.052338420005056E-2</v>
      </c>
      <c r="CG22" cm="1">
        <f t="array" ref="CG22">INDEX(CF21:CF$101,ROWS($A23))</f>
        <v>5.6418526686066756E-2</v>
      </c>
      <c r="CH22" cm="1">
        <f t="array" ref="CH22">INDEX(CG21:CG$101,ROWS($A23))</f>
        <v>-6.117608288508168E-3</v>
      </c>
      <c r="CI22" cm="1">
        <f t="array" ref="CI22">INDEX(CH21:CH$101,ROWS($A23))</f>
        <v>-9.6352721316774401E-2</v>
      </c>
      <c r="CJ22" cm="1">
        <f t="array" ref="CJ22">INDEX(CI21:CI$101,ROWS($A23))</f>
        <v>-9.5791748059318602E-2</v>
      </c>
      <c r="CK22" cm="1">
        <f t="array" ref="CK22">INDEX(CJ21:CJ$101,ROWS($A23))</f>
        <v>-7.9382443856476692E-2</v>
      </c>
      <c r="CL22" cm="1">
        <f t="array" ref="CL22">INDEX(CK21:CK$101,ROWS($A23))</f>
        <v>7.2025657485670386E-2</v>
      </c>
      <c r="CM22" cm="1">
        <f t="array" ref="CM22">INDEX(CL21:CL$101,ROWS($A23))</f>
        <v>6.2230718236564189E-2</v>
      </c>
      <c r="CN22" cm="1">
        <f t="array" ref="CN22">INDEX(CM21:CM$101,ROWS($A23))</f>
        <v>5.1009490677601008E-2</v>
      </c>
      <c r="CO22" cm="1">
        <f t="array" ref="CO22">INDEX(CN21:CN$101,ROWS($A23))</f>
        <v>1.3729332929021208E-2</v>
      </c>
      <c r="CP22" cm="1">
        <f t="array" ref="CP22">INDEX(CO21:CO$101,ROWS($A23))</f>
        <v>2.2155790129058831E-2</v>
      </c>
      <c r="CQ22" cm="1">
        <f t="array" ref="CQ22">INDEX(CP21:CP$101,ROWS($A23))</f>
        <v>-3.0367441430410622E-2</v>
      </c>
      <c r="CR22" cm="1">
        <f t="array" ref="CR22">INDEX(CQ21:CQ$101,ROWS($A23))</f>
        <v>-8.1871675226921556E-3</v>
      </c>
      <c r="CS22" cm="1">
        <f t="array" ref="CS22">INDEX(CR21:CR$101,ROWS($A23))</f>
        <v>-3.5502314476504467E-3</v>
      </c>
      <c r="CT22" cm="1">
        <f t="array" ref="CT22">INDEX(CS21:CS$101,ROWS($A23))</f>
        <v>-3.9898965001476813E-2</v>
      </c>
      <c r="CU22" cm="1">
        <f t="array" ref="CU22">INDEX(CT21:CT$101,ROWS($A23))</f>
        <v>-5.797574545305078E-2</v>
      </c>
      <c r="CV22" cm="1">
        <f t="array" ref="CV22">INDEX(CU21:CU$101,ROWS($A23))</f>
        <v>-9.4031673125597529E-2</v>
      </c>
      <c r="CW22" cm="1">
        <f t="array" ref="CW22">INDEX(CV21:CV$101,ROWS($A23))</f>
        <v>-0.11052220165884011</v>
      </c>
      <c r="CX22" cm="1">
        <f t="array" ref="CX22">INDEX(CW21:CW$101,ROWS($A23))</f>
        <v>-7.548013161823508E-2</v>
      </c>
      <c r="CY22" cm="1">
        <f t="array" ref="CY22">INDEX(CX21:CX$101,ROWS($A23))</f>
        <v>-3.1411323438820761E-3</v>
      </c>
      <c r="CZ22" cm="1">
        <f t="array" ref="CZ22">INDEX(CY21:CY$101,ROWS($A23))</f>
        <v>3.2326911044185787E-2</v>
      </c>
      <c r="DA22" cm="1">
        <f t="array" ref="DA22">INDEX(CZ21:CZ$101,ROWS($A23))</f>
        <v>8.7822449813521136E-2</v>
      </c>
      <c r="DB22" cm="1">
        <f t="array" ref="DB22">INDEX(DA21:DA$101,ROWS($A23))</f>
        <v>3.4657952725254376E-2</v>
      </c>
      <c r="DC22" cm="1">
        <f t="array" ref="DC22">INDEX(DB21:DB$101,ROWS($A23))</f>
        <v>1.8177231549152913E-2</v>
      </c>
      <c r="DD22" cm="1">
        <f t="array" ref="DD22">INDEX(DC21:DC$101,ROWS($A23))</f>
        <v>-8.4314767643259743E-3</v>
      </c>
      <c r="DE22" cm="1">
        <f t="array" ref="DE22">INDEX(DD21:DD$101,ROWS($A23))</f>
        <v>-5.2754217783992252E-2</v>
      </c>
      <c r="DF22" cm="1">
        <f t="array" ref="DF22">INDEX(DE21:DE$101,ROWS($A23))</f>
        <v>-5.5317778936366649E-2</v>
      </c>
      <c r="DG22" cm="1">
        <f t="array" ref="DG22">INDEX(DF21:DF$101,ROWS($A23))</f>
        <v>-5.797943456175976E-2</v>
      </c>
    </row>
    <row r="23" spans="1:111" x14ac:dyDescent="0.25">
      <c r="A23" s="17">
        <v>22</v>
      </c>
      <c r="B23">
        <v>1.0178548284318651</v>
      </c>
      <c r="C23" s="16">
        <f t="shared" si="0"/>
        <v>1.0268899350323057</v>
      </c>
      <c r="D23" s="19">
        <f>SUMPRODUCT($C$2:INDEX($C$2:$C$327,ROWS(C24:C$327)),$C24:C$327)/DEVSQ($C$2:$C$327)</f>
        <v>3.9071305306950813E-2</v>
      </c>
      <c r="E23">
        <f>SQRT((1/COUNT($B$2:$B$327))*(1+(2*SUMSQ($D$2:D22))))</f>
        <v>6.9414506003610654E-2</v>
      </c>
      <c r="F23">
        <f>-SQRT((1/COUNT($B$2:$B$327))*(1+(2*SUMSQ($D$2:D22))))</f>
        <v>-6.9414506003610654E-2</v>
      </c>
      <c r="H23" cm="1">
        <f t="array" aca="1" ref="H23" ca="1">INDEX(MMULT(MINVERSE(OFFSET($K$1,0,0,A23,A23)),OFFSET($K$1,1,0,A23,1)),A23)</f>
        <v>3.860936448945259E-2</v>
      </c>
      <c r="I23">
        <f t="shared" si="1"/>
        <v>5.5384877562171128E-2</v>
      </c>
      <c r="J23">
        <f t="shared" si="2"/>
        <v>-5.5384877562171128E-2</v>
      </c>
      <c r="K23" s="18">
        <f t="shared" si="3"/>
        <v>3.9071305306950813E-2</v>
      </c>
      <c r="L23" cm="1">
        <f t="array" ref="L23">INDEX(K22:K$101,ROWS($A24))</f>
        <v>4.1933472856106685E-2</v>
      </c>
      <c r="M23" cm="1">
        <f t="array" ref="M23">INDEX(L22:L$101,ROWS($A24))</f>
        <v>9.1859430410886747E-2</v>
      </c>
      <c r="N23" cm="1">
        <f t="array" ref="N23">INDEX(M22:M$101,ROWS($A24))</f>
        <v>8.4160700746083769E-2</v>
      </c>
      <c r="O23" cm="1">
        <f t="array" ref="O23">INDEX(N22:N$101,ROWS($A24))</f>
        <v>7.621720958584112E-2</v>
      </c>
      <c r="P23" cm="1">
        <f t="array" ref="P23">INDEX(O22:O$101,ROWS($A24))</f>
        <v>6.3852420251502675E-3</v>
      </c>
      <c r="Q23" cm="1">
        <f t="array" ref="Q23">INDEX(P22:P$101,ROWS($A24))</f>
        <v>-2.9137812001062583E-2</v>
      </c>
      <c r="R23" cm="1">
        <f t="array" ref="R23">INDEX(Q22:Q$101,ROWS($A24))</f>
        <v>2.8721448308013767E-2</v>
      </c>
      <c r="S23" cm="1">
        <f t="array" ref="S23">INDEX(R22:R$101,ROWS($A24))</f>
        <v>-3.456326362918621E-3</v>
      </c>
      <c r="T23" cm="1">
        <f t="array" ref="T23">INDEX(S22:S$101,ROWS($A24))</f>
        <v>5.6837875880982429E-2</v>
      </c>
      <c r="U23" cm="1">
        <f t="array" ref="U23">INDEX(T22:T$101,ROWS($A24))</f>
        <v>1.9671785536275461E-3</v>
      </c>
      <c r="V23" cm="1">
        <f t="array" ref="V23">INDEX(U22:U$101,ROWS($A24))</f>
        <v>-1.4926223783087878E-2</v>
      </c>
      <c r="W23" cm="1">
        <f t="array" ref="W23">INDEX(V22:V$101,ROWS($A24))</f>
        <v>-5.2382672610496436E-2</v>
      </c>
      <c r="X23" cm="1">
        <f t="array" ref="X23">INDEX(W22:W$101,ROWS($A24))</f>
        <v>-6.2429136560775492E-3</v>
      </c>
      <c r="Y23" cm="1">
        <f t="array" ref="Y23">INDEX(X22:X$101,ROWS($A24))</f>
        <v>2.6936806066919458E-3</v>
      </c>
      <c r="Z23" cm="1">
        <f t="array" ref="Z23">INDEX(Y22:Y$101,ROWS($A24))</f>
        <v>6.0709088443285947E-3</v>
      </c>
      <c r="AA23" cm="1">
        <f t="array" ref="AA23">INDEX(Z22:Z$101,ROWS($A24))</f>
        <v>1.5683425673848382E-3</v>
      </c>
      <c r="AB23" cm="1">
        <f t="array" ref="AB23">INDEX(AA22:AA$101,ROWS($A24))</f>
        <v>-5.4638879822004695E-2</v>
      </c>
      <c r="AC23" cm="1">
        <f t="array" ref="AC23">INDEX(AB22:AB$101,ROWS($A24))</f>
        <v>-5.8455048259506058E-2</v>
      </c>
      <c r="AD23" cm="1">
        <f t="array" ref="AD23">INDEX(AC22:AC$101,ROWS($A24))</f>
        <v>-3.9786713136974849E-2</v>
      </c>
      <c r="AE23" cm="1">
        <f t="array" ref="AE23">INDEX(AD22:AD$101,ROWS($A24))</f>
        <v>0.19076008747508422</v>
      </c>
      <c r="AF23" cm="1">
        <f t="array" ref="AF23">INDEX(AE22:AE$101,ROWS($A24))</f>
        <v>0.45816820676262499</v>
      </c>
      <c r="AG23" cm="1">
        <f t="array" ref="AG23">INDEX(AF22:AF$101,ROWS($A24))</f>
        <v>1</v>
      </c>
      <c r="AH23" cm="1">
        <f t="array" ref="AH23">INDEX(AG22:AG$101,ROWS($A24))</f>
        <v>0.45816820676262499</v>
      </c>
      <c r="AI23" cm="1">
        <f t="array" ref="AI23">INDEX(AH22:AH$101,ROWS($A24))</f>
        <v>0.19076008747508422</v>
      </c>
      <c r="AJ23" cm="1">
        <f t="array" ref="AJ23">INDEX(AI22:AI$101,ROWS($A24))</f>
        <v>-3.9786713136974849E-2</v>
      </c>
      <c r="AK23" cm="1">
        <f t="array" ref="AK23">INDEX(AJ22:AJ$101,ROWS($A24))</f>
        <v>-5.8455048259506058E-2</v>
      </c>
      <c r="AL23" cm="1">
        <f t="array" ref="AL23">INDEX(AK22:AK$101,ROWS($A24))</f>
        <v>-5.4638879822004695E-2</v>
      </c>
      <c r="AM23" cm="1">
        <f t="array" ref="AM23">INDEX(AL22:AL$101,ROWS($A24))</f>
        <v>1.5683425673848382E-3</v>
      </c>
      <c r="AN23" cm="1">
        <f t="array" ref="AN23">INDEX(AM22:AM$101,ROWS($A24))</f>
        <v>6.0709088443285947E-3</v>
      </c>
      <c r="AO23" cm="1">
        <f t="array" ref="AO23">INDEX(AN22:AN$101,ROWS($A24))</f>
        <v>2.6936806066919458E-3</v>
      </c>
      <c r="AP23" cm="1">
        <f t="array" ref="AP23">INDEX(AO22:AO$101,ROWS($A24))</f>
        <v>-6.2429136560775492E-3</v>
      </c>
      <c r="AQ23" cm="1">
        <f t="array" ref="AQ23">INDEX(AP22:AP$101,ROWS($A24))</f>
        <v>-5.2382672610496436E-2</v>
      </c>
      <c r="AR23" cm="1">
        <f t="array" ref="AR23">INDEX(AQ22:AQ$101,ROWS($A24))</f>
        <v>-1.4926223783087878E-2</v>
      </c>
      <c r="AS23" cm="1">
        <f t="array" ref="AS23">INDEX(AR22:AR$101,ROWS($A24))</f>
        <v>1.9671785536275461E-3</v>
      </c>
      <c r="AT23" cm="1">
        <f t="array" ref="AT23">INDEX(AS22:AS$101,ROWS($A24))</f>
        <v>5.6837875880982429E-2</v>
      </c>
      <c r="AU23" cm="1">
        <f t="array" ref="AU23">INDEX(AT22:AT$101,ROWS($A24))</f>
        <v>-3.456326362918621E-3</v>
      </c>
      <c r="AV23" cm="1">
        <f t="array" ref="AV23">INDEX(AU22:AU$101,ROWS($A24))</f>
        <v>2.8721448308013767E-2</v>
      </c>
      <c r="AW23" cm="1">
        <f t="array" ref="AW23">INDEX(AV22:AV$101,ROWS($A24))</f>
        <v>-2.9137812001062583E-2</v>
      </c>
      <c r="AX23" cm="1">
        <f t="array" ref="AX23">INDEX(AW22:AW$101,ROWS($A24))</f>
        <v>6.3852420251502675E-3</v>
      </c>
      <c r="AY23" cm="1">
        <f t="array" ref="AY23">INDEX(AX22:AX$101,ROWS($A24))</f>
        <v>7.621720958584112E-2</v>
      </c>
      <c r="AZ23" cm="1">
        <f t="array" ref="AZ23">INDEX(AY22:AY$101,ROWS($A24))</f>
        <v>8.4160700746083769E-2</v>
      </c>
      <c r="BA23" cm="1">
        <f t="array" ref="BA23">INDEX(AZ22:AZ$101,ROWS($A24))</f>
        <v>9.1859430410886747E-2</v>
      </c>
      <c r="BB23" cm="1">
        <f t="array" ref="BB23">INDEX(BA22:BA$101,ROWS($A24))</f>
        <v>4.1933472856106685E-2</v>
      </c>
      <c r="BC23" cm="1">
        <f t="array" ref="BC23">INDEX(BB22:BB$101,ROWS($A24))</f>
        <v>3.9071305306950813E-2</v>
      </c>
      <c r="BD23" cm="1">
        <f t="array" ref="BD23">INDEX(BC22:BC$101,ROWS($A24))</f>
        <v>-4.3918438765605264E-2</v>
      </c>
      <c r="BE23" cm="1">
        <f t="array" ref="BE23">INDEX(BD22:BD$101,ROWS($A24))</f>
        <v>-7.3703419990607505E-2</v>
      </c>
      <c r="BF23" cm="1">
        <f t="array" ref="BF23">INDEX(BE22:BE$101,ROWS($A24))</f>
        <v>-8.07663118808679E-2</v>
      </c>
      <c r="BG23" cm="1">
        <f t="array" ref="BG23">INDEX(BF22:BF$101,ROWS($A24))</f>
        <v>1.4667612138507162E-2</v>
      </c>
      <c r="BH23" cm="1">
        <f t="array" ref="BH23">INDEX(BG22:BG$101,ROWS($A24))</f>
        <v>7.0392205077482436E-2</v>
      </c>
      <c r="BI23" cm="1">
        <f t="array" ref="BI23">INDEX(BH22:BH$101,ROWS($A24))</f>
        <v>2.9474214617809136E-2</v>
      </c>
      <c r="BJ23" cm="1">
        <f t="array" ref="BJ23">INDEX(BI22:BI$101,ROWS($A24))</f>
        <v>-0.12177560279280279</v>
      </c>
      <c r="BK23" cm="1">
        <f t="array" ref="BK23">INDEX(BJ22:BJ$101,ROWS($A24))</f>
        <v>-0.12372641346062392</v>
      </c>
      <c r="BL23" cm="1">
        <f t="array" ref="BL23">INDEX(BK22:BK$101,ROWS($A24))</f>
        <v>-4.4645286767713031E-2</v>
      </c>
      <c r="BM23" cm="1">
        <f t="array" ref="BM23">INDEX(BL22:BL$101,ROWS($A24))</f>
        <v>2.2472413339714708E-2</v>
      </c>
      <c r="BN23" cm="1">
        <f t="array" ref="BN23">INDEX(BM22:BM$101,ROWS($A24))</f>
        <v>2.4042253334814117E-2</v>
      </c>
      <c r="BO23" cm="1">
        <f t="array" ref="BO23">INDEX(BN22:BN$101,ROWS($A24))</f>
        <v>-1.6117846468699182E-2</v>
      </c>
      <c r="BP23" cm="1">
        <f t="array" ref="BP23">INDEX(BO22:BO$101,ROWS($A24))</f>
        <v>-1.3146260150111435E-2</v>
      </c>
      <c r="BQ23" cm="1">
        <f t="array" ref="BQ23">INDEX(BP22:BP$101,ROWS($A24))</f>
        <v>-4.2611769578632983E-2</v>
      </c>
      <c r="BR23" cm="1">
        <f t="array" ref="BR23">INDEX(BQ22:BQ$101,ROWS($A24))</f>
        <v>-8.2088083297975605E-3</v>
      </c>
      <c r="BS23" cm="1">
        <f t="array" ref="BS23">INDEX(BR22:BR$101,ROWS($A24))</f>
        <v>7.0343913977613914E-2</v>
      </c>
      <c r="BT23" cm="1">
        <f t="array" ref="BT23">INDEX(BS22:BS$101,ROWS($A24))</f>
        <v>8.1095536068336749E-2</v>
      </c>
      <c r="BU23" cm="1">
        <f t="array" ref="BU23">INDEX(BT22:BT$101,ROWS($A24))</f>
        <v>0.10653002802592371</v>
      </c>
      <c r="BV23" cm="1">
        <f t="array" ref="BV23">INDEX(BU22:BU$101,ROWS($A24))</f>
        <v>6.9172172021400427E-2</v>
      </c>
      <c r="BW23" cm="1">
        <f t="array" ref="BW23">INDEX(BV22:BV$101,ROWS($A24))</f>
        <v>4.5356651955948825E-2</v>
      </c>
      <c r="BX23" cm="1">
        <f t="array" ref="BX23">INDEX(BW22:BW$101,ROWS($A24))</f>
        <v>2.572326503835937E-2</v>
      </c>
      <c r="BY23" cm="1">
        <f t="array" ref="BY23">INDEX(BX22:BX$101,ROWS($A24))</f>
        <v>-4.52418626056501E-3</v>
      </c>
      <c r="BZ23" cm="1">
        <f t="array" ref="BZ23">INDEX(BY22:BY$101,ROWS($A24))</f>
        <v>5.695446189506833E-2</v>
      </c>
      <c r="CA23" cm="1">
        <f t="array" ref="CA23">INDEX(BZ22:BZ$101,ROWS($A24))</f>
        <v>2.4418181143092907E-4</v>
      </c>
      <c r="CB23" cm="1">
        <f t="array" ref="CB23">INDEX(CA22:CA$101,ROWS($A24))</f>
        <v>-7.9011018034384223E-3</v>
      </c>
      <c r="CC23" cm="1">
        <f t="array" ref="CC23">INDEX(CB22:CB$101,ROWS($A24))</f>
        <v>-6.1517600725887717E-2</v>
      </c>
      <c r="CD23" cm="1">
        <f t="array" ref="CD23">INDEX(CC22:CC$101,ROWS($A24))</f>
        <v>-2.4597005930040487E-2</v>
      </c>
      <c r="CE23" cm="1">
        <f t="array" ref="CE23">INDEX(CD22:CD$101,ROWS($A24))</f>
        <v>-2.9913035966842957E-2</v>
      </c>
      <c r="CF23" cm="1">
        <f t="array" ref="CF23">INDEX(CE22:CE$101,ROWS($A24))</f>
        <v>-3.4355579644787179E-3</v>
      </c>
      <c r="CG23" cm="1">
        <f t="array" ref="CG23">INDEX(CF22:CF$101,ROWS($A24))</f>
        <v>-1.052338420005056E-2</v>
      </c>
      <c r="CH23" cm="1">
        <f t="array" ref="CH23">INDEX(CG22:CG$101,ROWS($A24))</f>
        <v>5.6418526686066756E-2</v>
      </c>
      <c r="CI23" cm="1">
        <f t="array" ref="CI23">INDEX(CH22:CH$101,ROWS($A24))</f>
        <v>-6.117608288508168E-3</v>
      </c>
      <c r="CJ23" cm="1">
        <f t="array" ref="CJ23">INDEX(CI22:CI$101,ROWS($A24))</f>
        <v>-9.6352721316774401E-2</v>
      </c>
      <c r="CK23" cm="1">
        <f t="array" ref="CK23">INDEX(CJ22:CJ$101,ROWS($A24))</f>
        <v>-9.5791748059318602E-2</v>
      </c>
      <c r="CL23" cm="1">
        <f t="array" ref="CL23">INDEX(CK22:CK$101,ROWS($A24))</f>
        <v>-7.9382443856476692E-2</v>
      </c>
      <c r="CM23" cm="1">
        <f t="array" ref="CM23">INDEX(CL22:CL$101,ROWS($A24))</f>
        <v>7.2025657485670386E-2</v>
      </c>
      <c r="CN23" cm="1">
        <f t="array" ref="CN23">INDEX(CM22:CM$101,ROWS($A24))</f>
        <v>6.2230718236564189E-2</v>
      </c>
      <c r="CO23" cm="1">
        <f t="array" ref="CO23">INDEX(CN22:CN$101,ROWS($A24))</f>
        <v>5.1009490677601008E-2</v>
      </c>
      <c r="CP23" cm="1">
        <f t="array" ref="CP23">INDEX(CO22:CO$101,ROWS($A24))</f>
        <v>1.3729332929021208E-2</v>
      </c>
      <c r="CQ23" cm="1">
        <f t="array" ref="CQ23">INDEX(CP22:CP$101,ROWS($A24))</f>
        <v>2.2155790129058831E-2</v>
      </c>
      <c r="CR23" cm="1">
        <f t="array" ref="CR23">INDEX(CQ22:CQ$101,ROWS($A24))</f>
        <v>-3.0367441430410622E-2</v>
      </c>
      <c r="CS23" cm="1">
        <f t="array" ref="CS23">INDEX(CR22:CR$101,ROWS($A24))</f>
        <v>-8.1871675226921556E-3</v>
      </c>
      <c r="CT23" cm="1">
        <f t="array" ref="CT23">INDEX(CS22:CS$101,ROWS($A24))</f>
        <v>-3.5502314476504467E-3</v>
      </c>
      <c r="CU23" cm="1">
        <f t="array" ref="CU23">INDEX(CT22:CT$101,ROWS($A24))</f>
        <v>-3.9898965001476813E-2</v>
      </c>
      <c r="CV23" cm="1">
        <f t="array" ref="CV23">INDEX(CU22:CU$101,ROWS($A24))</f>
        <v>-5.797574545305078E-2</v>
      </c>
      <c r="CW23" cm="1">
        <f t="array" ref="CW23">INDEX(CV22:CV$101,ROWS($A24))</f>
        <v>-9.4031673125597529E-2</v>
      </c>
      <c r="CX23" cm="1">
        <f t="array" ref="CX23">INDEX(CW22:CW$101,ROWS($A24))</f>
        <v>-0.11052220165884011</v>
      </c>
      <c r="CY23" cm="1">
        <f t="array" ref="CY23">INDEX(CX22:CX$101,ROWS($A24))</f>
        <v>-7.548013161823508E-2</v>
      </c>
      <c r="CZ23" cm="1">
        <f t="array" ref="CZ23">INDEX(CY22:CY$101,ROWS($A24))</f>
        <v>-3.1411323438820761E-3</v>
      </c>
      <c r="DA23" cm="1">
        <f t="array" ref="DA23">INDEX(CZ22:CZ$101,ROWS($A24))</f>
        <v>3.2326911044185787E-2</v>
      </c>
      <c r="DB23" cm="1">
        <f t="array" ref="DB23">INDEX(DA22:DA$101,ROWS($A24))</f>
        <v>8.7822449813521136E-2</v>
      </c>
      <c r="DC23" cm="1">
        <f t="array" ref="DC23">INDEX(DB22:DB$101,ROWS($A24))</f>
        <v>3.4657952725254376E-2</v>
      </c>
      <c r="DD23" cm="1">
        <f t="array" ref="DD23">INDEX(DC22:DC$101,ROWS($A24))</f>
        <v>1.8177231549152913E-2</v>
      </c>
      <c r="DE23" cm="1">
        <f t="array" ref="DE23">INDEX(DD22:DD$101,ROWS($A24))</f>
        <v>-8.4314767643259743E-3</v>
      </c>
      <c r="DF23" cm="1">
        <f t="array" ref="DF23">INDEX(DE22:DE$101,ROWS($A24))</f>
        <v>-5.2754217783992252E-2</v>
      </c>
      <c r="DG23" cm="1">
        <f t="array" ref="DG23">INDEX(DF22:DF$101,ROWS($A24))</f>
        <v>-5.5317778936366649E-2</v>
      </c>
    </row>
    <row r="24" spans="1:111" x14ac:dyDescent="0.25">
      <c r="A24" s="17">
        <v>23</v>
      </c>
      <c r="B24">
        <v>7.6805221516053734E-2</v>
      </c>
      <c r="C24" s="16">
        <f t="shared" si="0"/>
        <v>8.5840328116494294E-2</v>
      </c>
      <c r="D24" s="19">
        <f>SUMPRODUCT($C$2:INDEX($C$2:$C$327,ROWS(C25:C$327)),$C25:C$327)/DEVSQ($C$2:$C$327)</f>
        <v>-4.3918438765605264E-2</v>
      </c>
      <c r="E24">
        <f>SQRT((1/COUNT($B$2:$B$327))*(1+(2*SUMSQ($D$2:D23))))</f>
        <v>6.9481933513825811E-2</v>
      </c>
      <c r="F24">
        <f>-SQRT((1/COUNT($B$2:$B$327))*(1+(2*SUMSQ($D$2:D23))))</f>
        <v>-6.9481933513825811E-2</v>
      </c>
      <c r="H24" cm="1">
        <f t="array" aca="1" ref="H24" ca="1">INDEX(MMULT(MINVERSE(OFFSET($K$1,0,0,A24,A24)),OFFSET($K$1,1,0,A24,1)),A24)</f>
        <v>-6.7114393923480564E-2</v>
      </c>
      <c r="I24">
        <f t="shared" si="1"/>
        <v>5.5384877562171128E-2</v>
      </c>
      <c r="J24">
        <f t="shared" si="2"/>
        <v>-5.5384877562171128E-2</v>
      </c>
      <c r="K24" s="18">
        <f t="shared" si="3"/>
        <v>-4.3918438765605264E-2</v>
      </c>
      <c r="L24" cm="1">
        <f t="array" ref="L24">INDEX(K23:K$101,ROWS($A25))</f>
        <v>3.9071305306950813E-2</v>
      </c>
      <c r="M24" cm="1">
        <f t="array" ref="M24">INDEX(L23:L$101,ROWS($A25))</f>
        <v>4.1933472856106685E-2</v>
      </c>
      <c r="N24" cm="1">
        <f t="array" ref="N24">INDEX(M23:M$101,ROWS($A25))</f>
        <v>9.1859430410886747E-2</v>
      </c>
      <c r="O24" cm="1">
        <f t="array" ref="O24">INDEX(N23:N$101,ROWS($A25))</f>
        <v>8.4160700746083769E-2</v>
      </c>
      <c r="P24" cm="1">
        <f t="array" ref="P24">INDEX(O23:O$101,ROWS($A25))</f>
        <v>7.621720958584112E-2</v>
      </c>
      <c r="Q24" cm="1">
        <f t="array" ref="Q24">INDEX(P23:P$101,ROWS($A25))</f>
        <v>6.3852420251502675E-3</v>
      </c>
      <c r="R24" cm="1">
        <f t="array" ref="R24">INDEX(Q23:Q$101,ROWS($A25))</f>
        <v>-2.9137812001062583E-2</v>
      </c>
      <c r="S24" cm="1">
        <f t="array" ref="S24">INDEX(R23:R$101,ROWS($A25))</f>
        <v>2.8721448308013767E-2</v>
      </c>
      <c r="T24" cm="1">
        <f t="array" ref="T24">INDEX(S23:S$101,ROWS($A25))</f>
        <v>-3.456326362918621E-3</v>
      </c>
      <c r="U24" cm="1">
        <f t="array" ref="U24">INDEX(T23:T$101,ROWS($A25))</f>
        <v>5.6837875880982429E-2</v>
      </c>
      <c r="V24" cm="1">
        <f t="array" ref="V24">INDEX(U23:U$101,ROWS($A25))</f>
        <v>1.9671785536275461E-3</v>
      </c>
      <c r="W24" cm="1">
        <f t="array" ref="W24">INDEX(V23:V$101,ROWS($A25))</f>
        <v>-1.4926223783087878E-2</v>
      </c>
      <c r="X24" cm="1">
        <f t="array" ref="X24">INDEX(W23:W$101,ROWS($A25))</f>
        <v>-5.2382672610496436E-2</v>
      </c>
      <c r="Y24" cm="1">
        <f t="array" ref="Y24">INDEX(X23:X$101,ROWS($A25))</f>
        <v>-6.2429136560775492E-3</v>
      </c>
      <c r="Z24" cm="1">
        <f t="array" ref="Z24">INDEX(Y23:Y$101,ROWS($A25))</f>
        <v>2.6936806066919458E-3</v>
      </c>
      <c r="AA24" cm="1">
        <f t="array" ref="AA24">INDEX(Z23:Z$101,ROWS($A25))</f>
        <v>6.0709088443285947E-3</v>
      </c>
      <c r="AB24" cm="1">
        <f t="array" ref="AB24">INDEX(AA23:AA$101,ROWS($A25))</f>
        <v>1.5683425673848382E-3</v>
      </c>
      <c r="AC24" cm="1">
        <f t="array" ref="AC24">INDEX(AB23:AB$101,ROWS($A25))</f>
        <v>-5.4638879822004695E-2</v>
      </c>
      <c r="AD24" cm="1">
        <f t="array" ref="AD24">INDEX(AC23:AC$101,ROWS($A25))</f>
        <v>-5.8455048259506058E-2</v>
      </c>
      <c r="AE24" cm="1">
        <f t="array" ref="AE24">INDEX(AD23:AD$101,ROWS($A25))</f>
        <v>-3.9786713136974849E-2</v>
      </c>
      <c r="AF24" cm="1">
        <f t="array" ref="AF24">INDEX(AE23:AE$101,ROWS($A25))</f>
        <v>0.19076008747508422</v>
      </c>
      <c r="AG24" cm="1">
        <f t="array" ref="AG24">INDEX(AF23:AF$101,ROWS($A25))</f>
        <v>0.45816820676262499</v>
      </c>
      <c r="AH24" cm="1">
        <f t="array" ref="AH24">INDEX(AG23:AG$101,ROWS($A25))</f>
        <v>1</v>
      </c>
      <c r="AI24" cm="1">
        <f t="array" ref="AI24">INDEX(AH23:AH$101,ROWS($A25))</f>
        <v>0.45816820676262499</v>
      </c>
      <c r="AJ24" cm="1">
        <f t="array" ref="AJ24">INDEX(AI23:AI$101,ROWS($A25))</f>
        <v>0.19076008747508422</v>
      </c>
      <c r="AK24" cm="1">
        <f t="array" ref="AK24">INDEX(AJ23:AJ$101,ROWS($A25))</f>
        <v>-3.9786713136974849E-2</v>
      </c>
      <c r="AL24" cm="1">
        <f t="array" ref="AL24">INDEX(AK23:AK$101,ROWS($A25))</f>
        <v>-5.8455048259506058E-2</v>
      </c>
      <c r="AM24" cm="1">
        <f t="array" ref="AM24">INDEX(AL23:AL$101,ROWS($A25))</f>
        <v>-5.4638879822004695E-2</v>
      </c>
      <c r="AN24" cm="1">
        <f t="array" ref="AN24">INDEX(AM23:AM$101,ROWS($A25))</f>
        <v>1.5683425673848382E-3</v>
      </c>
      <c r="AO24" cm="1">
        <f t="array" ref="AO24">INDEX(AN23:AN$101,ROWS($A25))</f>
        <v>6.0709088443285947E-3</v>
      </c>
      <c r="AP24" cm="1">
        <f t="array" ref="AP24">INDEX(AO23:AO$101,ROWS($A25))</f>
        <v>2.6936806066919458E-3</v>
      </c>
      <c r="AQ24" cm="1">
        <f t="array" ref="AQ24">INDEX(AP23:AP$101,ROWS($A25))</f>
        <v>-6.2429136560775492E-3</v>
      </c>
      <c r="AR24" cm="1">
        <f t="array" ref="AR24">INDEX(AQ23:AQ$101,ROWS($A25))</f>
        <v>-5.2382672610496436E-2</v>
      </c>
      <c r="AS24" cm="1">
        <f t="array" ref="AS24">INDEX(AR23:AR$101,ROWS($A25))</f>
        <v>-1.4926223783087878E-2</v>
      </c>
      <c r="AT24" cm="1">
        <f t="array" ref="AT24">INDEX(AS23:AS$101,ROWS($A25))</f>
        <v>1.9671785536275461E-3</v>
      </c>
      <c r="AU24" cm="1">
        <f t="array" ref="AU24">INDEX(AT23:AT$101,ROWS($A25))</f>
        <v>5.6837875880982429E-2</v>
      </c>
      <c r="AV24" cm="1">
        <f t="array" ref="AV24">INDEX(AU23:AU$101,ROWS($A25))</f>
        <v>-3.456326362918621E-3</v>
      </c>
      <c r="AW24" cm="1">
        <f t="array" ref="AW24">INDEX(AV23:AV$101,ROWS($A25))</f>
        <v>2.8721448308013767E-2</v>
      </c>
      <c r="AX24" cm="1">
        <f t="array" ref="AX24">INDEX(AW23:AW$101,ROWS($A25))</f>
        <v>-2.9137812001062583E-2</v>
      </c>
      <c r="AY24" cm="1">
        <f t="array" ref="AY24">INDEX(AX23:AX$101,ROWS($A25))</f>
        <v>6.3852420251502675E-3</v>
      </c>
      <c r="AZ24" cm="1">
        <f t="array" ref="AZ24">INDEX(AY23:AY$101,ROWS($A25))</f>
        <v>7.621720958584112E-2</v>
      </c>
      <c r="BA24" cm="1">
        <f t="array" ref="BA24">INDEX(AZ23:AZ$101,ROWS($A25))</f>
        <v>8.4160700746083769E-2</v>
      </c>
      <c r="BB24" cm="1">
        <f t="array" ref="BB24">INDEX(BA23:BA$101,ROWS($A25))</f>
        <v>9.1859430410886747E-2</v>
      </c>
      <c r="BC24" cm="1">
        <f t="array" ref="BC24">INDEX(BB23:BB$101,ROWS($A25))</f>
        <v>4.1933472856106685E-2</v>
      </c>
      <c r="BD24" cm="1">
        <f t="array" ref="BD24">INDEX(BC23:BC$101,ROWS($A25))</f>
        <v>3.9071305306950813E-2</v>
      </c>
      <c r="BE24" cm="1">
        <f t="array" ref="BE24">INDEX(BD23:BD$101,ROWS($A25))</f>
        <v>-4.3918438765605264E-2</v>
      </c>
      <c r="BF24" cm="1">
        <f t="array" ref="BF24">INDEX(BE23:BE$101,ROWS($A25))</f>
        <v>-7.3703419990607505E-2</v>
      </c>
      <c r="BG24" cm="1">
        <f t="array" ref="BG24">INDEX(BF23:BF$101,ROWS($A25))</f>
        <v>-8.07663118808679E-2</v>
      </c>
      <c r="BH24" cm="1">
        <f t="array" ref="BH24">INDEX(BG23:BG$101,ROWS($A25))</f>
        <v>1.4667612138507162E-2</v>
      </c>
      <c r="BI24" cm="1">
        <f t="array" ref="BI24">INDEX(BH23:BH$101,ROWS($A25))</f>
        <v>7.0392205077482436E-2</v>
      </c>
      <c r="BJ24" cm="1">
        <f t="array" ref="BJ24">INDEX(BI23:BI$101,ROWS($A25))</f>
        <v>2.9474214617809136E-2</v>
      </c>
      <c r="BK24" cm="1">
        <f t="array" ref="BK24">INDEX(BJ23:BJ$101,ROWS($A25))</f>
        <v>-0.12177560279280279</v>
      </c>
      <c r="BL24" cm="1">
        <f t="array" ref="BL24">INDEX(BK23:BK$101,ROWS($A25))</f>
        <v>-0.12372641346062392</v>
      </c>
      <c r="BM24" cm="1">
        <f t="array" ref="BM24">INDEX(BL23:BL$101,ROWS($A25))</f>
        <v>-4.4645286767713031E-2</v>
      </c>
      <c r="BN24" cm="1">
        <f t="array" ref="BN24">INDEX(BM23:BM$101,ROWS($A25))</f>
        <v>2.2472413339714708E-2</v>
      </c>
      <c r="BO24" cm="1">
        <f t="array" ref="BO24">INDEX(BN23:BN$101,ROWS($A25))</f>
        <v>2.4042253334814117E-2</v>
      </c>
      <c r="BP24" cm="1">
        <f t="array" ref="BP24">INDEX(BO23:BO$101,ROWS($A25))</f>
        <v>-1.6117846468699182E-2</v>
      </c>
      <c r="BQ24" cm="1">
        <f t="array" ref="BQ24">INDEX(BP23:BP$101,ROWS($A25))</f>
        <v>-1.3146260150111435E-2</v>
      </c>
      <c r="BR24" cm="1">
        <f t="array" ref="BR24">INDEX(BQ23:BQ$101,ROWS($A25))</f>
        <v>-4.2611769578632983E-2</v>
      </c>
      <c r="BS24" cm="1">
        <f t="array" ref="BS24">INDEX(BR23:BR$101,ROWS($A25))</f>
        <v>-8.2088083297975605E-3</v>
      </c>
      <c r="BT24" cm="1">
        <f t="array" ref="BT24">INDEX(BS23:BS$101,ROWS($A25))</f>
        <v>7.0343913977613914E-2</v>
      </c>
      <c r="BU24" cm="1">
        <f t="array" ref="BU24">INDEX(BT23:BT$101,ROWS($A25))</f>
        <v>8.1095536068336749E-2</v>
      </c>
      <c r="BV24" cm="1">
        <f t="array" ref="BV24">INDEX(BU23:BU$101,ROWS($A25))</f>
        <v>0.10653002802592371</v>
      </c>
      <c r="BW24" cm="1">
        <f t="array" ref="BW24">INDEX(BV23:BV$101,ROWS($A25))</f>
        <v>6.9172172021400427E-2</v>
      </c>
      <c r="BX24" cm="1">
        <f t="array" ref="BX24">INDEX(BW23:BW$101,ROWS($A25))</f>
        <v>4.5356651955948825E-2</v>
      </c>
      <c r="BY24" cm="1">
        <f t="array" ref="BY24">INDEX(BX23:BX$101,ROWS($A25))</f>
        <v>2.572326503835937E-2</v>
      </c>
      <c r="BZ24" cm="1">
        <f t="array" ref="BZ24">INDEX(BY23:BY$101,ROWS($A25))</f>
        <v>-4.52418626056501E-3</v>
      </c>
      <c r="CA24" cm="1">
        <f t="array" ref="CA24">INDEX(BZ23:BZ$101,ROWS($A25))</f>
        <v>5.695446189506833E-2</v>
      </c>
      <c r="CB24" cm="1">
        <f t="array" ref="CB24">INDEX(CA23:CA$101,ROWS($A25))</f>
        <v>2.4418181143092907E-4</v>
      </c>
      <c r="CC24" cm="1">
        <f t="array" ref="CC24">INDEX(CB23:CB$101,ROWS($A25))</f>
        <v>-7.9011018034384223E-3</v>
      </c>
      <c r="CD24" cm="1">
        <f t="array" ref="CD24">INDEX(CC23:CC$101,ROWS($A25))</f>
        <v>-6.1517600725887717E-2</v>
      </c>
      <c r="CE24" cm="1">
        <f t="array" ref="CE24">INDEX(CD23:CD$101,ROWS($A25))</f>
        <v>-2.4597005930040487E-2</v>
      </c>
      <c r="CF24" cm="1">
        <f t="array" ref="CF24">INDEX(CE23:CE$101,ROWS($A25))</f>
        <v>-2.9913035966842957E-2</v>
      </c>
      <c r="CG24" cm="1">
        <f t="array" ref="CG24">INDEX(CF23:CF$101,ROWS($A25))</f>
        <v>-3.4355579644787179E-3</v>
      </c>
      <c r="CH24" cm="1">
        <f t="array" ref="CH24">INDEX(CG23:CG$101,ROWS($A25))</f>
        <v>-1.052338420005056E-2</v>
      </c>
      <c r="CI24" cm="1">
        <f t="array" ref="CI24">INDEX(CH23:CH$101,ROWS($A25))</f>
        <v>5.6418526686066756E-2</v>
      </c>
      <c r="CJ24" cm="1">
        <f t="array" ref="CJ24">INDEX(CI23:CI$101,ROWS($A25))</f>
        <v>-6.117608288508168E-3</v>
      </c>
      <c r="CK24" cm="1">
        <f t="array" ref="CK24">INDEX(CJ23:CJ$101,ROWS($A25))</f>
        <v>-9.6352721316774401E-2</v>
      </c>
      <c r="CL24" cm="1">
        <f t="array" ref="CL24">INDEX(CK23:CK$101,ROWS($A25))</f>
        <v>-9.5791748059318602E-2</v>
      </c>
      <c r="CM24" cm="1">
        <f t="array" ref="CM24">INDEX(CL23:CL$101,ROWS($A25))</f>
        <v>-7.9382443856476692E-2</v>
      </c>
      <c r="CN24" cm="1">
        <f t="array" ref="CN24">INDEX(CM23:CM$101,ROWS($A25))</f>
        <v>7.2025657485670386E-2</v>
      </c>
      <c r="CO24" cm="1">
        <f t="array" ref="CO24">INDEX(CN23:CN$101,ROWS($A25))</f>
        <v>6.2230718236564189E-2</v>
      </c>
      <c r="CP24" cm="1">
        <f t="array" ref="CP24">INDEX(CO23:CO$101,ROWS($A25))</f>
        <v>5.1009490677601008E-2</v>
      </c>
      <c r="CQ24" cm="1">
        <f t="array" ref="CQ24">INDEX(CP23:CP$101,ROWS($A25))</f>
        <v>1.3729332929021208E-2</v>
      </c>
      <c r="CR24" cm="1">
        <f t="array" ref="CR24">INDEX(CQ23:CQ$101,ROWS($A25))</f>
        <v>2.2155790129058831E-2</v>
      </c>
      <c r="CS24" cm="1">
        <f t="array" ref="CS24">INDEX(CR23:CR$101,ROWS($A25))</f>
        <v>-3.0367441430410622E-2</v>
      </c>
      <c r="CT24" cm="1">
        <f t="array" ref="CT24">INDEX(CS23:CS$101,ROWS($A25))</f>
        <v>-8.1871675226921556E-3</v>
      </c>
      <c r="CU24" cm="1">
        <f t="array" ref="CU24">INDEX(CT23:CT$101,ROWS($A25))</f>
        <v>-3.5502314476504467E-3</v>
      </c>
      <c r="CV24" cm="1">
        <f t="array" ref="CV24">INDEX(CU23:CU$101,ROWS($A25))</f>
        <v>-3.9898965001476813E-2</v>
      </c>
      <c r="CW24" cm="1">
        <f t="array" ref="CW24">INDEX(CV23:CV$101,ROWS($A25))</f>
        <v>-5.797574545305078E-2</v>
      </c>
      <c r="CX24" cm="1">
        <f t="array" ref="CX24">INDEX(CW23:CW$101,ROWS($A25))</f>
        <v>-9.4031673125597529E-2</v>
      </c>
      <c r="CY24" cm="1">
        <f t="array" ref="CY24">INDEX(CX23:CX$101,ROWS($A25))</f>
        <v>-0.11052220165884011</v>
      </c>
      <c r="CZ24" cm="1">
        <f t="array" ref="CZ24">INDEX(CY23:CY$101,ROWS($A25))</f>
        <v>-7.548013161823508E-2</v>
      </c>
      <c r="DA24" cm="1">
        <f t="array" ref="DA24">INDEX(CZ23:CZ$101,ROWS($A25))</f>
        <v>-3.1411323438820761E-3</v>
      </c>
      <c r="DB24" cm="1">
        <f t="array" ref="DB24">INDEX(DA23:DA$101,ROWS($A25))</f>
        <v>3.2326911044185787E-2</v>
      </c>
      <c r="DC24" cm="1">
        <f t="array" ref="DC24">INDEX(DB23:DB$101,ROWS($A25))</f>
        <v>8.7822449813521136E-2</v>
      </c>
      <c r="DD24" cm="1">
        <f t="array" ref="DD24">INDEX(DC23:DC$101,ROWS($A25))</f>
        <v>3.4657952725254376E-2</v>
      </c>
      <c r="DE24" cm="1">
        <f t="array" ref="DE24">INDEX(DD23:DD$101,ROWS($A25))</f>
        <v>1.8177231549152913E-2</v>
      </c>
      <c r="DF24" cm="1">
        <f t="array" ref="DF24">INDEX(DE23:DE$101,ROWS($A25))</f>
        <v>-8.4314767643259743E-3</v>
      </c>
      <c r="DG24" cm="1">
        <f t="array" ref="DG24">INDEX(DF23:DF$101,ROWS($A25))</f>
        <v>-5.2754217783992252E-2</v>
      </c>
    </row>
    <row r="25" spans="1:111" x14ac:dyDescent="0.25">
      <c r="A25" s="17">
        <v>24</v>
      </c>
      <c r="B25">
        <v>1.1751807617632721</v>
      </c>
      <c r="C25" s="16">
        <f t="shared" si="0"/>
        <v>1.1842158683637127</v>
      </c>
      <c r="D25" s="19">
        <f>SUMPRODUCT($C$2:INDEX($C$2:$C$327,ROWS(C26:C$327)),$C26:C$327)/DEVSQ($C$2:$C$327)</f>
        <v>-7.3703419990607505E-2</v>
      </c>
      <c r="E25">
        <f>SQRT((1/COUNT($B$2:$B$327))*(1+(2*SUMSQ($D$2:D24))))</f>
        <v>6.9567035247920447E-2</v>
      </c>
      <c r="F25">
        <f>-SQRT((1/COUNT($B$2:$B$327))*(1+(2*SUMSQ($D$2:D24))))</f>
        <v>-6.9567035247920447E-2</v>
      </c>
      <c r="H25" cm="1">
        <f t="array" aca="1" ref="H25" ca="1">INDEX(MMULT(MINVERSE(OFFSET($K$1,0,0,A25,A25)),OFFSET($K$1,1,0,A25,1)),A25)</f>
        <v>-5.0605245403994262E-2</v>
      </c>
      <c r="I25">
        <f t="shared" si="1"/>
        <v>5.5384877562171128E-2</v>
      </c>
      <c r="J25">
        <f t="shared" si="2"/>
        <v>-5.5384877562171128E-2</v>
      </c>
      <c r="K25" s="18">
        <f t="shared" si="3"/>
        <v>-7.3703419990607505E-2</v>
      </c>
      <c r="L25" cm="1">
        <f t="array" ref="L25">INDEX(K24:K$101,ROWS($A26))</f>
        <v>-4.3918438765605264E-2</v>
      </c>
      <c r="M25" cm="1">
        <f t="array" ref="M25">INDEX(L24:L$101,ROWS($A26))</f>
        <v>3.9071305306950813E-2</v>
      </c>
      <c r="N25" cm="1">
        <f t="array" ref="N25">INDEX(M24:M$101,ROWS($A26))</f>
        <v>4.1933472856106685E-2</v>
      </c>
      <c r="O25" cm="1">
        <f t="array" ref="O25">INDEX(N24:N$101,ROWS($A26))</f>
        <v>9.1859430410886747E-2</v>
      </c>
      <c r="P25" cm="1">
        <f t="array" ref="P25">INDEX(O24:O$101,ROWS($A26))</f>
        <v>8.4160700746083769E-2</v>
      </c>
      <c r="Q25" cm="1">
        <f t="array" ref="Q25">INDEX(P24:P$101,ROWS($A26))</f>
        <v>7.621720958584112E-2</v>
      </c>
      <c r="R25" cm="1">
        <f t="array" ref="R25">INDEX(Q24:Q$101,ROWS($A26))</f>
        <v>6.3852420251502675E-3</v>
      </c>
      <c r="S25" cm="1">
        <f t="array" ref="S25">INDEX(R24:R$101,ROWS($A26))</f>
        <v>-2.9137812001062583E-2</v>
      </c>
      <c r="T25" cm="1">
        <f t="array" ref="T25">INDEX(S24:S$101,ROWS($A26))</f>
        <v>2.8721448308013767E-2</v>
      </c>
      <c r="U25" cm="1">
        <f t="array" ref="U25">INDEX(T24:T$101,ROWS($A26))</f>
        <v>-3.456326362918621E-3</v>
      </c>
      <c r="V25" cm="1">
        <f t="array" ref="V25">INDEX(U24:U$101,ROWS($A26))</f>
        <v>5.6837875880982429E-2</v>
      </c>
      <c r="W25" cm="1">
        <f t="array" ref="W25">INDEX(V24:V$101,ROWS($A26))</f>
        <v>1.9671785536275461E-3</v>
      </c>
      <c r="X25" cm="1">
        <f t="array" ref="X25">INDEX(W24:W$101,ROWS($A26))</f>
        <v>-1.4926223783087878E-2</v>
      </c>
      <c r="Y25" cm="1">
        <f t="array" ref="Y25">INDEX(X24:X$101,ROWS($A26))</f>
        <v>-5.2382672610496436E-2</v>
      </c>
      <c r="Z25" cm="1">
        <f t="array" ref="Z25">INDEX(Y24:Y$101,ROWS($A26))</f>
        <v>-6.2429136560775492E-3</v>
      </c>
      <c r="AA25" cm="1">
        <f t="array" ref="AA25">INDEX(Z24:Z$101,ROWS($A26))</f>
        <v>2.6936806066919458E-3</v>
      </c>
      <c r="AB25" cm="1">
        <f t="array" ref="AB25">INDEX(AA24:AA$101,ROWS($A26))</f>
        <v>6.0709088443285947E-3</v>
      </c>
      <c r="AC25" cm="1">
        <f t="array" ref="AC25">INDEX(AB24:AB$101,ROWS($A26))</f>
        <v>1.5683425673848382E-3</v>
      </c>
      <c r="AD25" cm="1">
        <f t="array" ref="AD25">INDEX(AC24:AC$101,ROWS($A26))</f>
        <v>-5.4638879822004695E-2</v>
      </c>
      <c r="AE25" cm="1">
        <f t="array" ref="AE25">INDEX(AD24:AD$101,ROWS($A26))</f>
        <v>-5.8455048259506058E-2</v>
      </c>
      <c r="AF25" cm="1">
        <f t="array" ref="AF25">INDEX(AE24:AE$101,ROWS($A26))</f>
        <v>-3.9786713136974849E-2</v>
      </c>
      <c r="AG25" cm="1">
        <f t="array" ref="AG25">INDEX(AF24:AF$101,ROWS($A26))</f>
        <v>0.19076008747508422</v>
      </c>
      <c r="AH25" cm="1">
        <f t="array" ref="AH25">INDEX(AG24:AG$101,ROWS($A26))</f>
        <v>0.45816820676262499</v>
      </c>
      <c r="AI25" cm="1">
        <f t="array" ref="AI25">INDEX(AH24:AH$101,ROWS($A26))</f>
        <v>1</v>
      </c>
      <c r="AJ25" cm="1">
        <f t="array" ref="AJ25">INDEX(AI24:AI$101,ROWS($A26))</f>
        <v>0.45816820676262499</v>
      </c>
      <c r="AK25" cm="1">
        <f t="array" ref="AK25">INDEX(AJ24:AJ$101,ROWS($A26))</f>
        <v>0.19076008747508422</v>
      </c>
      <c r="AL25" cm="1">
        <f t="array" ref="AL25">INDEX(AK24:AK$101,ROWS($A26))</f>
        <v>-3.9786713136974849E-2</v>
      </c>
      <c r="AM25" cm="1">
        <f t="array" ref="AM25">INDEX(AL24:AL$101,ROWS($A26))</f>
        <v>-5.8455048259506058E-2</v>
      </c>
      <c r="AN25" cm="1">
        <f t="array" ref="AN25">INDEX(AM24:AM$101,ROWS($A26))</f>
        <v>-5.4638879822004695E-2</v>
      </c>
      <c r="AO25" cm="1">
        <f t="array" ref="AO25">INDEX(AN24:AN$101,ROWS($A26))</f>
        <v>1.5683425673848382E-3</v>
      </c>
      <c r="AP25" cm="1">
        <f t="array" ref="AP25">INDEX(AO24:AO$101,ROWS($A26))</f>
        <v>6.0709088443285947E-3</v>
      </c>
      <c r="AQ25" cm="1">
        <f t="array" ref="AQ25">INDEX(AP24:AP$101,ROWS($A26))</f>
        <v>2.6936806066919458E-3</v>
      </c>
      <c r="AR25" cm="1">
        <f t="array" ref="AR25">INDEX(AQ24:AQ$101,ROWS($A26))</f>
        <v>-6.2429136560775492E-3</v>
      </c>
      <c r="AS25" cm="1">
        <f t="array" ref="AS25">INDEX(AR24:AR$101,ROWS($A26))</f>
        <v>-5.2382672610496436E-2</v>
      </c>
      <c r="AT25" cm="1">
        <f t="array" ref="AT25">INDEX(AS24:AS$101,ROWS($A26))</f>
        <v>-1.4926223783087878E-2</v>
      </c>
      <c r="AU25" cm="1">
        <f t="array" ref="AU25">INDEX(AT24:AT$101,ROWS($A26))</f>
        <v>1.9671785536275461E-3</v>
      </c>
      <c r="AV25" cm="1">
        <f t="array" ref="AV25">INDEX(AU24:AU$101,ROWS($A26))</f>
        <v>5.6837875880982429E-2</v>
      </c>
      <c r="AW25" cm="1">
        <f t="array" ref="AW25">INDEX(AV24:AV$101,ROWS($A26))</f>
        <v>-3.456326362918621E-3</v>
      </c>
      <c r="AX25" cm="1">
        <f t="array" ref="AX25">INDEX(AW24:AW$101,ROWS($A26))</f>
        <v>2.8721448308013767E-2</v>
      </c>
      <c r="AY25" cm="1">
        <f t="array" ref="AY25">INDEX(AX24:AX$101,ROWS($A26))</f>
        <v>-2.9137812001062583E-2</v>
      </c>
      <c r="AZ25" cm="1">
        <f t="array" ref="AZ25">INDEX(AY24:AY$101,ROWS($A26))</f>
        <v>6.3852420251502675E-3</v>
      </c>
      <c r="BA25" cm="1">
        <f t="array" ref="BA25">INDEX(AZ24:AZ$101,ROWS($A26))</f>
        <v>7.621720958584112E-2</v>
      </c>
      <c r="BB25" cm="1">
        <f t="array" ref="BB25">INDEX(BA24:BA$101,ROWS($A26))</f>
        <v>8.4160700746083769E-2</v>
      </c>
      <c r="BC25" cm="1">
        <f t="array" ref="BC25">INDEX(BB24:BB$101,ROWS($A26))</f>
        <v>9.1859430410886747E-2</v>
      </c>
      <c r="BD25" cm="1">
        <f t="array" ref="BD25">INDEX(BC24:BC$101,ROWS($A26))</f>
        <v>4.1933472856106685E-2</v>
      </c>
      <c r="BE25" cm="1">
        <f t="array" ref="BE25">INDEX(BD24:BD$101,ROWS($A26))</f>
        <v>3.9071305306950813E-2</v>
      </c>
      <c r="BF25" cm="1">
        <f t="array" ref="BF25">INDEX(BE24:BE$101,ROWS($A26))</f>
        <v>-4.3918438765605264E-2</v>
      </c>
      <c r="BG25" cm="1">
        <f t="array" ref="BG25">INDEX(BF24:BF$101,ROWS($A26))</f>
        <v>-7.3703419990607505E-2</v>
      </c>
      <c r="BH25" cm="1">
        <f t="array" ref="BH25">INDEX(BG24:BG$101,ROWS($A26))</f>
        <v>-8.07663118808679E-2</v>
      </c>
      <c r="BI25" cm="1">
        <f t="array" ref="BI25">INDEX(BH24:BH$101,ROWS($A26))</f>
        <v>1.4667612138507162E-2</v>
      </c>
      <c r="BJ25" cm="1">
        <f t="array" ref="BJ25">INDEX(BI24:BI$101,ROWS($A26))</f>
        <v>7.0392205077482436E-2</v>
      </c>
      <c r="BK25" cm="1">
        <f t="array" ref="BK25">INDEX(BJ24:BJ$101,ROWS($A26))</f>
        <v>2.9474214617809136E-2</v>
      </c>
      <c r="BL25" cm="1">
        <f t="array" ref="BL25">INDEX(BK24:BK$101,ROWS($A26))</f>
        <v>-0.12177560279280279</v>
      </c>
      <c r="BM25" cm="1">
        <f t="array" ref="BM25">INDEX(BL24:BL$101,ROWS($A26))</f>
        <v>-0.12372641346062392</v>
      </c>
      <c r="BN25" cm="1">
        <f t="array" ref="BN25">INDEX(BM24:BM$101,ROWS($A26))</f>
        <v>-4.4645286767713031E-2</v>
      </c>
      <c r="BO25" cm="1">
        <f t="array" ref="BO25">INDEX(BN24:BN$101,ROWS($A26))</f>
        <v>2.2472413339714708E-2</v>
      </c>
      <c r="BP25" cm="1">
        <f t="array" ref="BP25">INDEX(BO24:BO$101,ROWS($A26))</f>
        <v>2.4042253334814117E-2</v>
      </c>
      <c r="BQ25" cm="1">
        <f t="array" ref="BQ25">INDEX(BP24:BP$101,ROWS($A26))</f>
        <v>-1.6117846468699182E-2</v>
      </c>
      <c r="BR25" cm="1">
        <f t="array" ref="BR25">INDEX(BQ24:BQ$101,ROWS($A26))</f>
        <v>-1.3146260150111435E-2</v>
      </c>
      <c r="BS25" cm="1">
        <f t="array" ref="BS25">INDEX(BR24:BR$101,ROWS($A26))</f>
        <v>-4.2611769578632983E-2</v>
      </c>
      <c r="BT25" cm="1">
        <f t="array" ref="BT25">INDEX(BS24:BS$101,ROWS($A26))</f>
        <v>-8.2088083297975605E-3</v>
      </c>
      <c r="BU25" cm="1">
        <f t="array" ref="BU25">INDEX(BT24:BT$101,ROWS($A26))</f>
        <v>7.0343913977613914E-2</v>
      </c>
      <c r="BV25" cm="1">
        <f t="array" ref="BV25">INDEX(BU24:BU$101,ROWS($A26))</f>
        <v>8.1095536068336749E-2</v>
      </c>
      <c r="BW25" cm="1">
        <f t="array" ref="BW25">INDEX(BV24:BV$101,ROWS($A26))</f>
        <v>0.10653002802592371</v>
      </c>
      <c r="BX25" cm="1">
        <f t="array" ref="BX25">INDEX(BW24:BW$101,ROWS($A26))</f>
        <v>6.9172172021400427E-2</v>
      </c>
      <c r="BY25" cm="1">
        <f t="array" ref="BY25">INDEX(BX24:BX$101,ROWS($A26))</f>
        <v>4.5356651955948825E-2</v>
      </c>
      <c r="BZ25" cm="1">
        <f t="array" ref="BZ25">INDEX(BY24:BY$101,ROWS($A26))</f>
        <v>2.572326503835937E-2</v>
      </c>
      <c r="CA25" cm="1">
        <f t="array" ref="CA25">INDEX(BZ24:BZ$101,ROWS($A26))</f>
        <v>-4.52418626056501E-3</v>
      </c>
      <c r="CB25" cm="1">
        <f t="array" ref="CB25">INDEX(CA24:CA$101,ROWS($A26))</f>
        <v>5.695446189506833E-2</v>
      </c>
      <c r="CC25" cm="1">
        <f t="array" ref="CC25">INDEX(CB24:CB$101,ROWS($A26))</f>
        <v>2.4418181143092907E-4</v>
      </c>
      <c r="CD25" cm="1">
        <f t="array" ref="CD25">INDEX(CC24:CC$101,ROWS($A26))</f>
        <v>-7.9011018034384223E-3</v>
      </c>
      <c r="CE25" cm="1">
        <f t="array" ref="CE25">INDEX(CD24:CD$101,ROWS($A26))</f>
        <v>-6.1517600725887717E-2</v>
      </c>
      <c r="CF25" cm="1">
        <f t="array" ref="CF25">INDEX(CE24:CE$101,ROWS($A26))</f>
        <v>-2.4597005930040487E-2</v>
      </c>
      <c r="CG25" cm="1">
        <f t="array" ref="CG25">INDEX(CF24:CF$101,ROWS($A26))</f>
        <v>-2.9913035966842957E-2</v>
      </c>
      <c r="CH25" cm="1">
        <f t="array" ref="CH25">INDEX(CG24:CG$101,ROWS($A26))</f>
        <v>-3.4355579644787179E-3</v>
      </c>
      <c r="CI25" cm="1">
        <f t="array" ref="CI25">INDEX(CH24:CH$101,ROWS($A26))</f>
        <v>-1.052338420005056E-2</v>
      </c>
      <c r="CJ25" cm="1">
        <f t="array" ref="CJ25">INDEX(CI24:CI$101,ROWS($A26))</f>
        <v>5.6418526686066756E-2</v>
      </c>
      <c r="CK25" cm="1">
        <f t="array" ref="CK25">INDEX(CJ24:CJ$101,ROWS($A26))</f>
        <v>-6.117608288508168E-3</v>
      </c>
      <c r="CL25" cm="1">
        <f t="array" ref="CL25">INDEX(CK24:CK$101,ROWS($A26))</f>
        <v>-9.6352721316774401E-2</v>
      </c>
      <c r="CM25" cm="1">
        <f t="array" ref="CM25">INDEX(CL24:CL$101,ROWS($A26))</f>
        <v>-9.5791748059318602E-2</v>
      </c>
      <c r="CN25" cm="1">
        <f t="array" ref="CN25">INDEX(CM24:CM$101,ROWS($A26))</f>
        <v>-7.9382443856476692E-2</v>
      </c>
      <c r="CO25" cm="1">
        <f t="array" ref="CO25">INDEX(CN24:CN$101,ROWS($A26))</f>
        <v>7.2025657485670386E-2</v>
      </c>
      <c r="CP25" cm="1">
        <f t="array" ref="CP25">INDEX(CO24:CO$101,ROWS($A26))</f>
        <v>6.2230718236564189E-2</v>
      </c>
      <c r="CQ25" cm="1">
        <f t="array" ref="CQ25">INDEX(CP24:CP$101,ROWS($A26))</f>
        <v>5.1009490677601008E-2</v>
      </c>
      <c r="CR25" cm="1">
        <f t="array" ref="CR25">INDEX(CQ24:CQ$101,ROWS($A26))</f>
        <v>1.3729332929021208E-2</v>
      </c>
      <c r="CS25" cm="1">
        <f t="array" ref="CS25">INDEX(CR24:CR$101,ROWS($A26))</f>
        <v>2.2155790129058831E-2</v>
      </c>
      <c r="CT25" cm="1">
        <f t="array" ref="CT25">INDEX(CS24:CS$101,ROWS($A26))</f>
        <v>-3.0367441430410622E-2</v>
      </c>
      <c r="CU25" cm="1">
        <f t="array" ref="CU25">INDEX(CT24:CT$101,ROWS($A26))</f>
        <v>-8.1871675226921556E-3</v>
      </c>
      <c r="CV25" cm="1">
        <f t="array" ref="CV25">INDEX(CU24:CU$101,ROWS($A26))</f>
        <v>-3.5502314476504467E-3</v>
      </c>
      <c r="CW25" cm="1">
        <f t="array" ref="CW25">INDEX(CV24:CV$101,ROWS($A26))</f>
        <v>-3.9898965001476813E-2</v>
      </c>
      <c r="CX25" cm="1">
        <f t="array" ref="CX25">INDEX(CW24:CW$101,ROWS($A26))</f>
        <v>-5.797574545305078E-2</v>
      </c>
      <c r="CY25" cm="1">
        <f t="array" ref="CY25">INDEX(CX24:CX$101,ROWS($A26))</f>
        <v>-9.4031673125597529E-2</v>
      </c>
      <c r="CZ25" cm="1">
        <f t="array" ref="CZ25">INDEX(CY24:CY$101,ROWS($A26))</f>
        <v>-0.11052220165884011</v>
      </c>
      <c r="DA25" cm="1">
        <f t="array" ref="DA25">INDEX(CZ24:CZ$101,ROWS($A26))</f>
        <v>-7.548013161823508E-2</v>
      </c>
      <c r="DB25" cm="1">
        <f t="array" ref="DB25">INDEX(DA24:DA$101,ROWS($A26))</f>
        <v>-3.1411323438820761E-3</v>
      </c>
      <c r="DC25" cm="1">
        <f t="array" ref="DC25">INDEX(DB24:DB$101,ROWS($A26))</f>
        <v>3.2326911044185787E-2</v>
      </c>
      <c r="DD25" cm="1">
        <f t="array" ref="DD25">INDEX(DC24:DC$101,ROWS($A26))</f>
        <v>8.7822449813521136E-2</v>
      </c>
      <c r="DE25" cm="1">
        <f t="array" ref="DE25">INDEX(DD24:DD$101,ROWS($A26))</f>
        <v>3.4657952725254376E-2</v>
      </c>
      <c r="DF25" cm="1">
        <f t="array" ref="DF25">INDEX(DE24:DE$101,ROWS($A26))</f>
        <v>1.8177231549152913E-2</v>
      </c>
      <c r="DG25" cm="1">
        <f t="array" ref="DG25">INDEX(DF24:DF$101,ROWS($A26))</f>
        <v>-8.4314767643259743E-3</v>
      </c>
    </row>
    <row r="26" spans="1:111" x14ac:dyDescent="0.25">
      <c r="A26" s="17">
        <v>25</v>
      </c>
      <c r="B26">
        <v>2.9799430157266045</v>
      </c>
      <c r="C26" s="16">
        <f t="shared" si="0"/>
        <v>2.9889781223270449</v>
      </c>
      <c r="D26" s="19">
        <f>SUMPRODUCT($C$2:INDEX($C$2:$C$327,ROWS(C27:C$327)),$C27:C$327)/DEVSQ($C$2:$C$327)</f>
        <v>-8.07663118808679E-2</v>
      </c>
      <c r="E26">
        <f>SQRT((1/COUNT($B$2:$B$327))*(1+(2*SUMSQ($D$2:D25))))</f>
        <v>6.9806151143502596E-2</v>
      </c>
      <c r="F26">
        <f>-SQRT((1/COUNT($B$2:$B$327))*(1+(2*SUMSQ($D$2:D25))))</f>
        <v>-6.9806151143502596E-2</v>
      </c>
      <c r="H26" cm="1">
        <f t="array" aca="1" ref="H26" ca="1">INDEX(MMULT(MINVERSE(OFFSET($K$1,0,0,A26,A26)),OFFSET($K$1,1,0,A26,1)),A26)</f>
        <v>4.2413103320902701E-4</v>
      </c>
      <c r="I26">
        <f t="shared" si="1"/>
        <v>5.5384877562171128E-2</v>
      </c>
      <c r="J26">
        <f t="shared" si="2"/>
        <v>-5.5384877562171128E-2</v>
      </c>
      <c r="K26" s="18">
        <f t="shared" si="3"/>
        <v>-8.07663118808679E-2</v>
      </c>
      <c r="L26" cm="1">
        <f t="array" ref="L26">INDEX(K25:K$101,ROWS($A27))</f>
        <v>-7.3703419990607505E-2</v>
      </c>
      <c r="M26" cm="1">
        <f t="array" ref="M26">INDEX(L25:L$101,ROWS($A27))</f>
        <v>-4.3918438765605264E-2</v>
      </c>
      <c r="N26" cm="1">
        <f t="array" ref="N26">INDEX(M25:M$101,ROWS($A27))</f>
        <v>3.9071305306950813E-2</v>
      </c>
      <c r="O26" cm="1">
        <f t="array" ref="O26">INDEX(N25:N$101,ROWS($A27))</f>
        <v>4.1933472856106685E-2</v>
      </c>
      <c r="P26" cm="1">
        <f t="array" ref="P26">INDEX(O25:O$101,ROWS($A27))</f>
        <v>9.1859430410886747E-2</v>
      </c>
      <c r="Q26" cm="1">
        <f t="array" ref="Q26">INDEX(P25:P$101,ROWS($A27))</f>
        <v>8.4160700746083769E-2</v>
      </c>
      <c r="R26" cm="1">
        <f t="array" ref="R26">INDEX(Q25:Q$101,ROWS($A27))</f>
        <v>7.621720958584112E-2</v>
      </c>
      <c r="S26" cm="1">
        <f t="array" ref="S26">INDEX(R25:R$101,ROWS($A27))</f>
        <v>6.3852420251502675E-3</v>
      </c>
      <c r="T26" cm="1">
        <f t="array" ref="T26">INDEX(S25:S$101,ROWS($A27))</f>
        <v>-2.9137812001062583E-2</v>
      </c>
      <c r="U26" cm="1">
        <f t="array" ref="U26">INDEX(T25:T$101,ROWS($A27))</f>
        <v>2.8721448308013767E-2</v>
      </c>
      <c r="V26" cm="1">
        <f t="array" ref="V26">INDEX(U25:U$101,ROWS($A27))</f>
        <v>-3.456326362918621E-3</v>
      </c>
      <c r="W26" cm="1">
        <f t="array" ref="W26">INDEX(V25:V$101,ROWS($A27))</f>
        <v>5.6837875880982429E-2</v>
      </c>
      <c r="X26" cm="1">
        <f t="array" ref="X26">INDEX(W25:W$101,ROWS($A27))</f>
        <v>1.9671785536275461E-3</v>
      </c>
      <c r="Y26" cm="1">
        <f t="array" ref="Y26">INDEX(X25:X$101,ROWS($A27))</f>
        <v>-1.4926223783087878E-2</v>
      </c>
      <c r="Z26" cm="1">
        <f t="array" ref="Z26">INDEX(Y25:Y$101,ROWS($A27))</f>
        <v>-5.2382672610496436E-2</v>
      </c>
      <c r="AA26" cm="1">
        <f t="array" ref="AA26">INDEX(Z25:Z$101,ROWS($A27))</f>
        <v>-6.2429136560775492E-3</v>
      </c>
      <c r="AB26" cm="1">
        <f t="array" ref="AB26">INDEX(AA25:AA$101,ROWS($A27))</f>
        <v>2.6936806066919458E-3</v>
      </c>
      <c r="AC26" cm="1">
        <f t="array" ref="AC26">INDEX(AB25:AB$101,ROWS($A27))</f>
        <v>6.0709088443285947E-3</v>
      </c>
      <c r="AD26" cm="1">
        <f t="array" ref="AD26">INDEX(AC25:AC$101,ROWS($A27))</f>
        <v>1.5683425673848382E-3</v>
      </c>
      <c r="AE26" cm="1">
        <f t="array" ref="AE26">INDEX(AD25:AD$101,ROWS($A27))</f>
        <v>-5.4638879822004695E-2</v>
      </c>
      <c r="AF26" cm="1">
        <f t="array" ref="AF26">INDEX(AE25:AE$101,ROWS($A27))</f>
        <v>-5.8455048259506058E-2</v>
      </c>
      <c r="AG26" cm="1">
        <f t="array" ref="AG26">INDEX(AF25:AF$101,ROWS($A27))</f>
        <v>-3.9786713136974849E-2</v>
      </c>
      <c r="AH26" cm="1">
        <f t="array" ref="AH26">INDEX(AG25:AG$101,ROWS($A27))</f>
        <v>0.19076008747508422</v>
      </c>
      <c r="AI26" cm="1">
        <f t="array" ref="AI26">INDEX(AH25:AH$101,ROWS($A27))</f>
        <v>0.45816820676262499</v>
      </c>
      <c r="AJ26" cm="1">
        <f t="array" ref="AJ26">INDEX(AI25:AI$101,ROWS($A27))</f>
        <v>1</v>
      </c>
      <c r="AK26" cm="1">
        <f t="array" ref="AK26">INDEX(AJ25:AJ$101,ROWS($A27))</f>
        <v>0.45816820676262499</v>
      </c>
      <c r="AL26" cm="1">
        <f t="array" ref="AL26">INDEX(AK25:AK$101,ROWS($A27))</f>
        <v>0.19076008747508422</v>
      </c>
      <c r="AM26" cm="1">
        <f t="array" ref="AM26">INDEX(AL25:AL$101,ROWS($A27))</f>
        <v>-3.9786713136974849E-2</v>
      </c>
      <c r="AN26" cm="1">
        <f t="array" ref="AN26">INDEX(AM25:AM$101,ROWS($A27))</f>
        <v>-5.8455048259506058E-2</v>
      </c>
      <c r="AO26" cm="1">
        <f t="array" ref="AO26">INDEX(AN25:AN$101,ROWS($A27))</f>
        <v>-5.4638879822004695E-2</v>
      </c>
      <c r="AP26" cm="1">
        <f t="array" ref="AP26">INDEX(AO25:AO$101,ROWS($A27))</f>
        <v>1.5683425673848382E-3</v>
      </c>
      <c r="AQ26" cm="1">
        <f t="array" ref="AQ26">INDEX(AP25:AP$101,ROWS($A27))</f>
        <v>6.0709088443285947E-3</v>
      </c>
      <c r="AR26" cm="1">
        <f t="array" ref="AR26">INDEX(AQ25:AQ$101,ROWS($A27))</f>
        <v>2.6936806066919458E-3</v>
      </c>
      <c r="AS26" cm="1">
        <f t="array" ref="AS26">INDEX(AR25:AR$101,ROWS($A27))</f>
        <v>-6.2429136560775492E-3</v>
      </c>
      <c r="AT26" cm="1">
        <f t="array" ref="AT26">INDEX(AS25:AS$101,ROWS($A27))</f>
        <v>-5.2382672610496436E-2</v>
      </c>
      <c r="AU26" cm="1">
        <f t="array" ref="AU26">INDEX(AT25:AT$101,ROWS($A27))</f>
        <v>-1.4926223783087878E-2</v>
      </c>
      <c r="AV26" cm="1">
        <f t="array" ref="AV26">INDEX(AU25:AU$101,ROWS($A27))</f>
        <v>1.9671785536275461E-3</v>
      </c>
      <c r="AW26" cm="1">
        <f t="array" ref="AW26">INDEX(AV25:AV$101,ROWS($A27))</f>
        <v>5.6837875880982429E-2</v>
      </c>
      <c r="AX26" cm="1">
        <f t="array" ref="AX26">INDEX(AW25:AW$101,ROWS($A27))</f>
        <v>-3.456326362918621E-3</v>
      </c>
      <c r="AY26" cm="1">
        <f t="array" ref="AY26">INDEX(AX25:AX$101,ROWS($A27))</f>
        <v>2.8721448308013767E-2</v>
      </c>
      <c r="AZ26" cm="1">
        <f t="array" ref="AZ26">INDEX(AY25:AY$101,ROWS($A27))</f>
        <v>-2.9137812001062583E-2</v>
      </c>
      <c r="BA26" cm="1">
        <f t="array" ref="BA26">INDEX(AZ25:AZ$101,ROWS($A27))</f>
        <v>6.3852420251502675E-3</v>
      </c>
      <c r="BB26" cm="1">
        <f t="array" ref="BB26">INDEX(BA25:BA$101,ROWS($A27))</f>
        <v>7.621720958584112E-2</v>
      </c>
      <c r="BC26" cm="1">
        <f t="array" ref="BC26">INDEX(BB25:BB$101,ROWS($A27))</f>
        <v>8.4160700746083769E-2</v>
      </c>
      <c r="BD26" cm="1">
        <f t="array" ref="BD26">INDEX(BC25:BC$101,ROWS($A27))</f>
        <v>9.1859430410886747E-2</v>
      </c>
      <c r="BE26" cm="1">
        <f t="array" ref="BE26">INDEX(BD25:BD$101,ROWS($A27))</f>
        <v>4.1933472856106685E-2</v>
      </c>
      <c r="BF26" cm="1">
        <f t="array" ref="BF26">INDEX(BE25:BE$101,ROWS($A27))</f>
        <v>3.9071305306950813E-2</v>
      </c>
      <c r="BG26" cm="1">
        <f t="array" ref="BG26">INDEX(BF25:BF$101,ROWS($A27))</f>
        <v>-4.3918438765605264E-2</v>
      </c>
      <c r="BH26" cm="1">
        <f t="array" ref="BH26">INDEX(BG25:BG$101,ROWS($A27))</f>
        <v>-7.3703419990607505E-2</v>
      </c>
      <c r="BI26" cm="1">
        <f t="array" ref="BI26">INDEX(BH25:BH$101,ROWS($A27))</f>
        <v>-8.07663118808679E-2</v>
      </c>
      <c r="BJ26" cm="1">
        <f t="array" ref="BJ26">INDEX(BI25:BI$101,ROWS($A27))</f>
        <v>1.4667612138507162E-2</v>
      </c>
      <c r="BK26" cm="1">
        <f t="array" ref="BK26">INDEX(BJ25:BJ$101,ROWS($A27))</f>
        <v>7.0392205077482436E-2</v>
      </c>
      <c r="BL26" cm="1">
        <f t="array" ref="BL26">INDEX(BK25:BK$101,ROWS($A27))</f>
        <v>2.9474214617809136E-2</v>
      </c>
      <c r="BM26" cm="1">
        <f t="array" ref="BM26">INDEX(BL25:BL$101,ROWS($A27))</f>
        <v>-0.12177560279280279</v>
      </c>
      <c r="BN26" cm="1">
        <f t="array" ref="BN26">INDEX(BM25:BM$101,ROWS($A27))</f>
        <v>-0.12372641346062392</v>
      </c>
      <c r="BO26" cm="1">
        <f t="array" ref="BO26">INDEX(BN25:BN$101,ROWS($A27))</f>
        <v>-4.4645286767713031E-2</v>
      </c>
      <c r="BP26" cm="1">
        <f t="array" ref="BP26">INDEX(BO25:BO$101,ROWS($A27))</f>
        <v>2.2472413339714708E-2</v>
      </c>
      <c r="BQ26" cm="1">
        <f t="array" ref="BQ26">INDEX(BP25:BP$101,ROWS($A27))</f>
        <v>2.4042253334814117E-2</v>
      </c>
      <c r="BR26" cm="1">
        <f t="array" ref="BR26">INDEX(BQ25:BQ$101,ROWS($A27))</f>
        <v>-1.6117846468699182E-2</v>
      </c>
      <c r="BS26" cm="1">
        <f t="array" ref="BS26">INDEX(BR25:BR$101,ROWS($A27))</f>
        <v>-1.3146260150111435E-2</v>
      </c>
      <c r="BT26" cm="1">
        <f t="array" ref="BT26">INDEX(BS25:BS$101,ROWS($A27))</f>
        <v>-4.2611769578632983E-2</v>
      </c>
      <c r="BU26" cm="1">
        <f t="array" ref="BU26">INDEX(BT25:BT$101,ROWS($A27))</f>
        <v>-8.2088083297975605E-3</v>
      </c>
      <c r="BV26" cm="1">
        <f t="array" ref="BV26">INDEX(BU25:BU$101,ROWS($A27))</f>
        <v>7.0343913977613914E-2</v>
      </c>
      <c r="BW26" cm="1">
        <f t="array" ref="BW26">INDEX(BV25:BV$101,ROWS($A27))</f>
        <v>8.1095536068336749E-2</v>
      </c>
      <c r="BX26" cm="1">
        <f t="array" ref="BX26">INDEX(BW25:BW$101,ROWS($A27))</f>
        <v>0.10653002802592371</v>
      </c>
      <c r="BY26" cm="1">
        <f t="array" ref="BY26">INDEX(BX25:BX$101,ROWS($A27))</f>
        <v>6.9172172021400427E-2</v>
      </c>
      <c r="BZ26" cm="1">
        <f t="array" ref="BZ26">INDEX(BY25:BY$101,ROWS($A27))</f>
        <v>4.5356651955948825E-2</v>
      </c>
      <c r="CA26" cm="1">
        <f t="array" ref="CA26">INDEX(BZ25:BZ$101,ROWS($A27))</f>
        <v>2.572326503835937E-2</v>
      </c>
      <c r="CB26" cm="1">
        <f t="array" ref="CB26">INDEX(CA25:CA$101,ROWS($A27))</f>
        <v>-4.52418626056501E-3</v>
      </c>
      <c r="CC26" cm="1">
        <f t="array" ref="CC26">INDEX(CB25:CB$101,ROWS($A27))</f>
        <v>5.695446189506833E-2</v>
      </c>
      <c r="CD26" cm="1">
        <f t="array" ref="CD26">INDEX(CC25:CC$101,ROWS($A27))</f>
        <v>2.4418181143092907E-4</v>
      </c>
      <c r="CE26" cm="1">
        <f t="array" ref="CE26">INDEX(CD25:CD$101,ROWS($A27))</f>
        <v>-7.9011018034384223E-3</v>
      </c>
      <c r="CF26" cm="1">
        <f t="array" ref="CF26">INDEX(CE25:CE$101,ROWS($A27))</f>
        <v>-6.1517600725887717E-2</v>
      </c>
      <c r="CG26" cm="1">
        <f t="array" ref="CG26">INDEX(CF25:CF$101,ROWS($A27))</f>
        <v>-2.4597005930040487E-2</v>
      </c>
      <c r="CH26" cm="1">
        <f t="array" ref="CH26">INDEX(CG25:CG$101,ROWS($A27))</f>
        <v>-2.9913035966842957E-2</v>
      </c>
      <c r="CI26" cm="1">
        <f t="array" ref="CI26">INDEX(CH25:CH$101,ROWS($A27))</f>
        <v>-3.4355579644787179E-3</v>
      </c>
      <c r="CJ26" cm="1">
        <f t="array" ref="CJ26">INDEX(CI25:CI$101,ROWS($A27))</f>
        <v>-1.052338420005056E-2</v>
      </c>
      <c r="CK26" cm="1">
        <f t="array" ref="CK26">INDEX(CJ25:CJ$101,ROWS($A27))</f>
        <v>5.6418526686066756E-2</v>
      </c>
      <c r="CL26" cm="1">
        <f t="array" ref="CL26">INDEX(CK25:CK$101,ROWS($A27))</f>
        <v>-6.117608288508168E-3</v>
      </c>
      <c r="CM26" cm="1">
        <f t="array" ref="CM26">INDEX(CL25:CL$101,ROWS($A27))</f>
        <v>-9.6352721316774401E-2</v>
      </c>
      <c r="CN26" cm="1">
        <f t="array" ref="CN26">INDEX(CM25:CM$101,ROWS($A27))</f>
        <v>-9.5791748059318602E-2</v>
      </c>
      <c r="CO26" cm="1">
        <f t="array" ref="CO26">INDEX(CN25:CN$101,ROWS($A27))</f>
        <v>-7.9382443856476692E-2</v>
      </c>
      <c r="CP26" cm="1">
        <f t="array" ref="CP26">INDEX(CO25:CO$101,ROWS($A27))</f>
        <v>7.2025657485670386E-2</v>
      </c>
      <c r="CQ26" cm="1">
        <f t="array" ref="CQ26">INDEX(CP25:CP$101,ROWS($A27))</f>
        <v>6.2230718236564189E-2</v>
      </c>
      <c r="CR26" cm="1">
        <f t="array" ref="CR26">INDEX(CQ25:CQ$101,ROWS($A27))</f>
        <v>5.1009490677601008E-2</v>
      </c>
      <c r="CS26" cm="1">
        <f t="array" ref="CS26">INDEX(CR25:CR$101,ROWS($A27))</f>
        <v>1.3729332929021208E-2</v>
      </c>
      <c r="CT26" cm="1">
        <f t="array" ref="CT26">INDEX(CS25:CS$101,ROWS($A27))</f>
        <v>2.2155790129058831E-2</v>
      </c>
      <c r="CU26" cm="1">
        <f t="array" ref="CU26">INDEX(CT25:CT$101,ROWS($A27))</f>
        <v>-3.0367441430410622E-2</v>
      </c>
      <c r="CV26" cm="1">
        <f t="array" ref="CV26">INDEX(CU25:CU$101,ROWS($A27))</f>
        <v>-8.1871675226921556E-3</v>
      </c>
      <c r="CW26" cm="1">
        <f t="array" ref="CW26">INDEX(CV25:CV$101,ROWS($A27))</f>
        <v>-3.5502314476504467E-3</v>
      </c>
      <c r="CX26" cm="1">
        <f t="array" ref="CX26">INDEX(CW25:CW$101,ROWS($A27))</f>
        <v>-3.9898965001476813E-2</v>
      </c>
      <c r="CY26" cm="1">
        <f t="array" ref="CY26">INDEX(CX25:CX$101,ROWS($A27))</f>
        <v>-5.797574545305078E-2</v>
      </c>
      <c r="CZ26" cm="1">
        <f t="array" ref="CZ26">INDEX(CY25:CY$101,ROWS($A27))</f>
        <v>-9.4031673125597529E-2</v>
      </c>
      <c r="DA26" cm="1">
        <f t="array" ref="DA26">INDEX(CZ25:CZ$101,ROWS($A27))</f>
        <v>-0.11052220165884011</v>
      </c>
      <c r="DB26" cm="1">
        <f t="array" ref="DB26">INDEX(DA25:DA$101,ROWS($A27))</f>
        <v>-7.548013161823508E-2</v>
      </c>
      <c r="DC26" cm="1">
        <f t="array" ref="DC26">INDEX(DB25:DB$101,ROWS($A27))</f>
        <v>-3.1411323438820761E-3</v>
      </c>
      <c r="DD26" cm="1">
        <f t="array" ref="DD26">INDEX(DC25:DC$101,ROWS($A27))</f>
        <v>3.2326911044185787E-2</v>
      </c>
      <c r="DE26" cm="1">
        <f t="array" ref="DE26">INDEX(DD25:DD$101,ROWS($A27))</f>
        <v>8.7822449813521136E-2</v>
      </c>
      <c r="DF26" cm="1">
        <f t="array" ref="DF26">INDEX(DE25:DE$101,ROWS($A27))</f>
        <v>3.4657952725254376E-2</v>
      </c>
      <c r="DG26" cm="1">
        <f t="array" ref="DG26">INDEX(DF25:DF$101,ROWS($A27))</f>
        <v>1.8177231549152913E-2</v>
      </c>
    </row>
    <row r="27" spans="1:111" x14ac:dyDescent="0.25">
      <c r="A27" s="17">
        <v>26</v>
      </c>
      <c r="B27">
        <v>4.8917388258186634</v>
      </c>
      <c r="C27" s="16">
        <f t="shared" si="0"/>
        <v>4.9007739324191038</v>
      </c>
      <c r="D27" s="19">
        <f>SUMPRODUCT($C$2:INDEX($C$2:$C$327,ROWS(C28:C$327)),$C28:C$327)/DEVSQ($C$2:$C$327)</f>
        <v>1.4667612138507162E-2</v>
      </c>
      <c r="E27">
        <f>SQRT((1/COUNT($B$2:$B$327))*(1+(2*SUMSQ($D$2:D26))))</f>
        <v>7.0092213203705345E-2</v>
      </c>
      <c r="F27">
        <f>-SQRT((1/COUNT($B$2:$B$327))*(1+(2*SUMSQ($D$2:D26))))</f>
        <v>-7.0092213203705345E-2</v>
      </c>
      <c r="H27" cm="1">
        <f t="array" aca="1" ref="H27" ca="1">INDEX(MMULT(MINVERSE(OFFSET($K$1,0,0,A27,A27)),OFFSET($K$1,1,0,A27,1)),A27)</f>
        <v>6.4195403679893154E-2</v>
      </c>
      <c r="I27">
        <f t="shared" si="1"/>
        <v>5.5384877562171128E-2</v>
      </c>
      <c r="J27">
        <f t="shared" si="2"/>
        <v>-5.5384877562171128E-2</v>
      </c>
      <c r="K27" s="18">
        <f t="shared" si="3"/>
        <v>1.4667612138507162E-2</v>
      </c>
      <c r="L27" cm="1">
        <f t="array" ref="L27">INDEX(K26:K$101,ROWS($A28))</f>
        <v>-8.07663118808679E-2</v>
      </c>
      <c r="M27" cm="1">
        <f t="array" ref="M27">INDEX(L26:L$101,ROWS($A28))</f>
        <v>-7.3703419990607505E-2</v>
      </c>
      <c r="N27" cm="1">
        <f t="array" ref="N27">INDEX(M26:M$101,ROWS($A28))</f>
        <v>-4.3918438765605264E-2</v>
      </c>
      <c r="O27" cm="1">
        <f t="array" ref="O27">INDEX(N26:N$101,ROWS($A28))</f>
        <v>3.9071305306950813E-2</v>
      </c>
      <c r="P27" cm="1">
        <f t="array" ref="P27">INDEX(O26:O$101,ROWS($A28))</f>
        <v>4.1933472856106685E-2</v>
      </c>
      <c r="Q27" cm="1">
        <f t="array" ref="Q27">INDEX(P26:P$101,ROWS($A28))</f>
        <v>9.1859430410886747E-2</v>
      </c>
      <c r="R27" cm="1">
        <f t="array" ref="R27">INDEX(Q26:Q$101,ROWS($A28))</f>
        <v>8.4160700746083769E-2</v>
      </c>
      <c r="S27" cm="1">
        <f t="array" ref="S27">INDEX(R26:R$101,ROWS($A28))</f>
        <v>7.621720958584112E-2</v>
      </c>
      <c r="T27" cm="1">
        <f t="array" ref="T27">INDEX(S26:S$101,ROWS($A28))</f>
        <v>6.3852420251502675E-3</v>
      </c>
      <c r="U27" cm="1">
        <f t="array" ref="U27">INDEX(T26:T$101,ROWS($A28))</f>
        <v>-2.9137812001062583E-2</v>
      </c>
      <c r="V27" cm="1">
        <f t="array" ref="V27">INDEX(U26:U$101,ROWS($A28))</f>
        <v>2.8721448308013767E-2</v>
      </c>
      <c r="W27" cm="1">
        <f t="array" ref="W27">INDEX(V26:V$101,ROWS($A28))</f>
        <v>-3.456326362918621E-3</v>
      </c>
      <c r="X27" cm="1">
        <f t="array" ref="X27">INDEX(W26:W$101,ROWS($A28))</f>
        <v>5.6837875880982429E-2</v>
      </c>
      <c r="Y27" cm="1">
        <f t="array" ref="Y27">INDEX(X26:X$101,ROWS($A28))</f>
        <v>1.9671785536275461E-3</v>
      </c>
      <c r="Z27" cm="1">
        <f t="array" ref="Z27">INDEX(Y26:Y$101,ROWS($A28))</f>
        <v>-1.4926223783087878E-2</v>
      </c>
      <c r="AA27" cm="1">
        <f t="array" ref="AA27">INDEX(Z26:Z$101,ROWS($A28))</f>
        <v>-5.2382672610496436E-2</v>
      </c>
      <c r="AB27" cm="1">
        <f t="array" ref="AB27">INDEX(AA26:AA$101,ROWS($A28))</f>
        <v>-6.2429136560775492E-3</v>
      </c>
      <c r="AC27" cm="1">
        <f t="array" ref="AC27">INDEX(AB26:AB$101,ROWS($A28))</f>
        <v>2.6936806066919458E-3</v>
      </c>
      <c r="AD27" cm="1">
        <f t="array" ref="AD27">INDEX(AC26:AC$101,ROWS($A28))</f>
        <v>6.0709088443285947E-3</v>
      </c>
      <c r="AE27" cm="1">
        <f t="array" ref="AE27">INDEX(AD26:AD$101,ROWS($A28))</f>
        <v>1.5683425673848382E-3</v>
      </c>
      <c r="AF27" cm="1">
        <f t="array" ref="AF27">INDEX(AE26:AE$101,ROWS($A28))</f>
        <v>-5.4638879822004695E-2</v>
      </c>
      <c r="AG27" cm="1">
        <f t="array" ref="AG27">INDEX(AF26:AF$101,ROWS($A28))</f>
        <v>-5.8455048259506058E-2</v>
      </c>
      <c r="AH27" cm="1">
        <f t="array" ref="AH27">INDEX(AG26:AG$101,ROWS($A28))</f>
        <v>-3.9786713136974849E-2</v>
      </c>
      <c r="AI27" cm="1">
        <f t="array" ref="AI27">INDEX(AH26:AH$101,ROWS($A28))</f>
        <v>0.19076008747508422</v>
      </c>
      <c r="AJ27" cm="1">
        <f t="array" ref="AJ27">INDEX(AI26:AI$101,ROWS($A28))</f>
        <v>0.45816820676262499</v>
      </c>
      <c r="AK27" cm="1">
        <f t="array" ref="AK27">INDEX(AJ26:AJ$101,ROWS($A28))</f>
        <v>1</v>
      </c>
      <c r="AL27" cm="1">
        <f t="array" ref="AL27">INDEX(AK26:AK$101,ROWS($A28))</f>
        <v>0.45816820676262499</v>
      </c>
      <c r="AM27" cm="1">
        <f t="array" ref="AM27">INDEX(AL26:AL$101,ROWS($A28))</f>
        <v>0.19076008747508422</v>
      </c>
      <c r="AN27" cm="1">
        <f t="array" ref="AN27">INDEX(AM26:AM$101,ROWS($A28))</f>
        <v>-3.9786713136974849E-2</v>
      </c>
      <c r="AO27" cm="1">
        <f t="array" ref="AO27">INDEX(AN26:AN$101,ROWS($A28))</f>
        <v>-5.8455048259506058E-2</v>
      </c>
      <c r="AP27" cm="1">
        <f t="array" ref="AP27">INDEX(AO26:AO$101,ROWS($A28))</f>
        <v>-5.4638879822004695E-2</v>
      </c>
      <c r="AQ27" cm="1">
        <f t="array" ref="AQ27">INDEX(AP26:AP$101,ROWS($A28))</f>
        <v>1.5683425673848382E-3</v>
      </c>
      <c r="AR27" cm="1">
        <f t="array" ref="AR27">INDEX(AQ26:AQ$101,ROWS($A28))</f>
        <v>6.0709088443285947E-3</v>
      </c>
      <c r="AS27" cm="1">
        <f t="array" ref="AS27">INDEX(AR26:AR$101,ROWS($A28))</f>
        <v>2.6936806066919458E-3</v>
      </c>
      <c r="AT27" cm="1">
        <f t="array" ref="AT27">INDEX(AS26:AS$101,ROWS($A28))</f>
        <v>-6.2429136560775492E-3</v>
      </c>
      <c r="AU27" cm="1">
        <f t="array" ref="AU27">INDEX(AT26:AT$101,ROWS($A28))</f>
        <v>-5.2382672610496436E-2</v>
      </c>
      <c r="AV27" cm="1">
        <f t="array" ref="AV27">INDEX(AU26:AU$101,ROWS($A28))</f>
        <v>-1.4926223783087878E-2</v>
      </c>
      <c r="AW27" cm="1">
        <f t="array" ref="AW27">INDEX(AV26:AV$101,ROWS($A28))</f>
        <v>1.9671785536275461E-3</v>
      </c>
      <c r="AX27" cm="1">
        <f t="array" ref="AX27">INDEX(AW26:AW$101,ROWS($A28))</f>
        <v>5.6837875880982429E-2</v>
      </c>
      <c r="AY27" cm="1">
        <f t="array" ref="AY27">INDEX(AX26:AX$101,ROWS($A28))</f>
        <v>-3.456326362918621E-3</v>
      </c>
      <c r="AZ27" cm="1">
        <f t="array" ref="AZ27">INDEX(AY26:AY$101,ROWS($A28))</f>
        <v>2.8721448308013767E-2</v>
      </c>
      <c r="BA27" cm="1">
        <f t="array" ref="BA27">INDEX(AZ26:AZ$101,ROWS($A28))</f>
        <v>-2.9137812001062583E-2</v>
      </c>
      <c r="BB27" cm="1">
        <f t="array" ref="BB27">INDEX(BA26:BA$101,ROWS($A28))</f>
        <v>6.3852420251502675E-3</v>
      </c>
      <c r="BC27" cm="1">
        <f t="array" ref="BC27">INDEX(BB26:BB$101,ROWS($A28))</f>
        <v>7.621720958584112E-2</v>
      </c>
      <c r="BD27" cm="1">
        <f t="array" ref="BD27">INDEX(BC26:BC$101,ROWS($A28))</f>
        <v>8.4160700746083769E-2</v>
      </c>
      <c r="BE27" cm="1">
        <f t="array" ref="BE27">INDEX(BD26:BD$101,ROWS($A28))</f>
        <v>9.1859430410886747E-2</v>
      </c>
      <c r="BF27" cm="1">
        <f t="array" ref="BF27">INDEX(BE26:BE$101,ROWS($A28))</f>
        <v>4.1933472856106685E-2</v>
      </c>
      <c r="BG27" cm="1">
        <f t="array" ref="BG27">INDEX(BF26:BF$101,ROWS($A28))</f>
        <v>3.9071305306950813E-2</v>
      </c>
      <c r="BH27" cm="1">
        <f t="array" ref="BH27">INDEX(BG26:BG$101,ROWS($A28))</f>
        <v>-4.3918438765605264E-2</v>
      </c>
      <c r="BI27" cm="1">
        <f t="array" ref="BI27">INDEX(BH26:BH$101,ROWS($A28))</f>
        <v>-7.3703419990607505E-2</v>
      </c>
      <c r="BJ27" cm="1">
        <f t="array" ref="BJ27">INDEX(BI26:BI$101,ROWS($A28))</f>
        <v>-8.07663118808679E-2</v>
      </c>
      <c r="BK27" cm="1">
        <f t="array" ref="BK27">INDEX(BJ26:BJ$101,ROWS($A28))</f>
        <v>1.4667612138507162E-2</v>
      </c>
      <c r="BL27" cm="1">
        <f t="array" ref="BL27">INDEX(BK26:BK$101,ROWS($A28))</f>
        <v>7.0392205077482436E-2</v>
      </c>
      <c r="BM27" cm="1">
        <f t="array" ref="BM27">INDEX(BL26:BL$101,ROWS($A28))</f>
        <v>2.9474214617809136E-2</v>
      </c>
      <c r="BN27" cm="1">
        <f t="array" ref="BN27">INDEX(BM26:BM$101,ROWS($A28))</f>
        <v>-0.12177560279280279</v>
      </c>
      <c r="BO27" cm="1">
        <f t="array" ref="BO27">INDEX(BN26:BN$101,ROWS($A28))</f>
        <v>-0.12372641346062392</v>
      </c>
      <c r="BP27" cm="1">
        <f t="array" ref="BP27">INDEX(BO26:BO$101,ROWS($A28))</f>
        <v>-4.4645286767713031E-2</v>
      </c>
      <c r="BQ27" cm="1">
        <f t="array" ref="BQ27">INDEX(BP26:BP$101,ROWS($A28))</f>
        <v>2.2472413339714708E-2</v>
      </c>
      <c r="BR27" cm="1">
        <f t="array" ref="BR27">INDEX(BQ26:BQ$101,ROWS($A28))</f>
        <v>2.4042253334814117E-2</v>
      </c>
      <c r="BS27" cm="1">
        <f t="array" ref="BS27">INDEX(BR26:BR$101,ROWS($A28))</f>
        <v>-1.6117846468699182E-2</v>
      </c>
      <c r="BT27" cm="1">
        <f t="array" ref="BT27">INDEX(BS26:BS$101,ROWS($A28))</f>
        <v>-1.3146260150111435E-2</v>
      </c>
      <c r="BU27" cm="1">
        <f t="array" ref="BU27">INDEX(BT26:BT$101,ROWS($A28))</f>
        <v>-4.2611769578632983E-2</v>
      </c>
      <c r="BV27" cm="1">
        <f t="array" ref="BV27">INDEX(BU26:BU$101,ROWS($A28))</f>
        <v>-8.2088083297975605E-3</v>
      </c>
      <c r="BW27" cm="1">
        <f t="array" ref="BW27">INDEX(BV26:BV$101,ROWS($A28))</f>
        <v>7.0343913977613914E-2</v>
      </c>
      <c r="BX27" cm="1">
        <f t="array" ref="BX27">INDEX(BW26:BW$101,ROWS($A28))</f>
        <v>8.1095536068336749E-2</v>
      </c>
      <c r="BY27" cm="1">
        <f t="array" ref="BY27">INDEX(BX26:BX$101,ROWS($A28))</f>
        <v>0.10653002802592371</v>
      </c>
      <c r="BZ27" cm="1">
        <f t="array" ref="BZ27">INDEX(BY26:BY$101,ROWS($A28))</f>
        <v>6.9172172021400427E-2</v>
      </c>
      <c r="CA27" cm="1">
        <f t="array" ref="CA27">INDEX(BZ26:BZ$101,ROWS($A28))</f>
        <v>4.5356651955948825E-2</v>
      </c>
      <c r="CB27" cm="1">
        <f t="array" ref="CB27">INDEX(CA26:CA$101,ROWS($A28))</f>
        <v>2.572326503835937E-2</v>
      </c>
      <c r="CC27" cm="1">
        <f t="array" ref="CC27">INDEX(CB26:CB$101,ROWS($A28))</f>
        <v>-4.52418626056501E-3</v>
      </c>
      <c r="CD27" cm="1">
        <f t="array" ref="CD27">INDEX(CC26:CC$101,ROWS($A28))</f>
        <v>5.695446189506833E-2</v>
      </c>
      <c r="CE27" cm="1">
        <f t="array" ref="CE27">INDEX(CD26:CD$101,ROWS($A28))</f>
        <v>2.4418181143092907E-4</v>
      </c>
      <c r="CF27" cm="1">
        <f t="array" ref="CF27">INDEX(CE26:CE$101,ROWS($A28))</f>
        <v>-7.9011018034384223E-3</v>
      </c>
      <c r="CG27" cm="1">
        <f t="array" ref="CG27">INDEX(CF26:CF$101,ROWS($A28))</f>
        <v>-6.1517600725887717E-2</v>
      </c>
      <c r="CH27" cm="1">
        <f t="array" ref="CH27">INDEX(CG26:CG$101,ROWS($A28))</f>
        <v>-2.4597005930040487E-2</v>
      </c>
      <c r="CI27" cm="1">
        <f t="array" ref="CI27">INDEX(CH26:CH$101,ROWS($A28))</f>
        <v>-2.9913035966842957E-2</v>
      </c>
      <c r="CJ27" cm="1">
        <f t="array" ref="CJ27">INDEX(CI26:CI$101,ROWS($A28))</f>
        <v>-3.4355579644787179E-3</v>
      </c>
      <c r="CK27" cm="1">
        <f t="array" ref="CK27">INDEX(CJ26:CJ$101,ROWS($A28))</f>
        <v>-1.052338420005056E-2</v>
      </c>
      <c r="CL27" cm="1">
        <f t="array" ref="CL27">INDEX(CK26:CK$101,ROWS($A28))</f>
        <v>5.6418526686066756E-2</v>
      </c>
      <c r="CM27" cm="1">
        <f t="array" ref="CM27">INDEX(CL26:CL$101,ROWS($A28))</f>
        <v>-6.117608288508168E-3</v>
      </c>
      <c r="CN27" cm="1">
        <f t="array" ref="CN27">INDEX(CM26:CM$101,ROWS($A28))</f>
        <v>-9.6352721316774401E-2</v>
      </c>
      <c r="CO27" cm="1">
        <f t="array" ref="CO27">INDEX(CN26:CN$101,ROWS($A28))</f>
        <v>-9.5791748059318602E-2</v>
      </c>
      <c r="CP27" cm="1">
        <f t="array" ref="CP27">INDEX(CO26:CO$101,ROWS($A28))</f>
        <v>-7.9382443856476692E-2</v>
      </c>
      <c r="CQ27" cm="1">
        <f t="array" ref="CQ27">INDEX(CP26:CP$101,ROWS($A28))</f>
        <v>7.2025657485670386E-2</v>
      </c>
      <c r="CR27" cm="1">
        <f t="array" ref="CR27">INDEX(CQ26:CQ$101,ROWS($A28))</f>
        <v>6.2230718236564189E-2</v>
      </c>
      <c r="CS27" cm="1">
        <f t="array" ref="CS27">INDEX(CR26:CR$101,ROWS($A28))</f>
        <v>5.1009490677601008E-2</v>
      </c>
      <c r="CT27" cm="1">
        <f t="array" ref="CT27">INDEX(CS26:CS$101,ROWS($A28))</f>
        <v>1.3729332929021208E-2</v>
      </c>
      <c r="CU27" cm="1">
        <f t="array" ref="CU27">INDEX(CT26:CT$101,ROWS($A28))</f>
        <v>2.2155790129058831E-2</v>
      </c>
      <c r="CV27" cm="1">
        <f t="array" ref="CV27">INDEX(CU26:CU$101,ROWS($A28))</f>
        <v>-3.0367441430410622E-2</v>
      </c>
      <c r="CW27" cm="1">
        <f t="array" ref="CW27">INDEX(CV26:CV$101,ROWS($A28))</f>
        <v>-8.1871675226921556E-3</v>
      </c>
      <c r="CX27" cm="1">
        <f t="array" ref="CX27">INDEX(CW26:CW$101,ROWS($A28))</f>
        <v>-3.5502314476504467E-3</v>
      </c>
      <c r="CY27" cm="1">
        <f t="array" ref="CY27">INDEX(CX26:CX$101,ROWS($A28))</f>
        <v>-3.9898965001476813E-2</v>
      </c>
      <c r="CZ27" cm="1">
        <f t="array" ref="CZ27">INDEX(CY26:CY$101,ROWS($A28))</f>
        <v>-5.797574545305078E-2</v>
      </c>
      <c r="DA27" cm="1">
        <f t="array" ref="DA27">INDEX(CZ26:CZ$101,ROWS($A28))</f>
        <v>-9.4031673125597529E-2</v>
      </c>
      <c r="DB27" cm="1">
        <f t="array" ref="DB27">INDEX(DA26:DA$101,ROWS($A28))</f>
        <v>-0.11052220165884011</v>
      </c>
      <c r="DC27" cm="1">
        <f t="array" ref="DC27">INDEX(DB26:DB$101,ROWS($A28))</f>
        <v>-7.548013161823508E-2</v>
      </c>
      <c r="DD27" cm="1">
        <f t="array" ref="DD27">INDEX(DC26:DC$101,ROWS($A28))</f>
        <v>-3.1411323438820761E-3</v>
      </c>
      <c r="DE27" cm="1">
        <f t="array" ref="DE27">INDEX(DD26:DD$101,ROWS($A28))</f>
        <v>3.2326911044185787E-2</v>
      </c>
      <c r="DF27" cm="1">
        <f t="array" ref="DF27">INDEX(DE26:DE$101,ROWS($A28))</f>
        <v>8.7822449813521136E-2</v>
      </c>
      <c r="DG27" cm="1">
        <f t="array" ref="DG27">INDEX(DF26:DF$101,ROWS($A28))</f>
        <v>3.4657952725254376E-2</v>
      </c>
    </row>
    <row r="28" spans="1:111" x14ac:dyDescent="0.25">
      <c r="A28" s="17">
        <v>27</v>
      </c>
      <c r="B28">
        <v>-4.9654641209184831</v>
      </c>
      <c r="C28" s="16">
        <f t="shared" si="0"/>
        <v>-4.9564290143180427</v>
      </c>
      <c r="D28" s="19">
        <f>SUMPRODUCT($C$2:INDEX($C$2:$C$327,ROWS(C29:C$327)),$C29:C$327)/DEVSQ($C$2:$C$327)</f>
        <v>7.0392205077482436E-2</v>
      </c>
      <c r="E28">
        <f>SQRT((1/COUNT($B$2:$B$327))*(1+(2*SUMSQ($D$2:D27))))</f>
        <v>7.0101627812866066E-2</v>
      </c>
      <c r="F28">
        <f>-SQRT((1/COUNT($B$2:$B$327))*(1+(2*SUMSQ($D$2:D27))))</f>
        <v>-7.0101627812866066E-2</v>
      </c>
      <c r="H28" cm="1">
        <f t="array" aca="1" ref="H28" ca="1">INDEX(MMULT(MINVERSE(OFFSET($K$1,0,0,A28,A28)),OFFSET($K$1,1,0,A28,1)),A28)</f>
        <v>5.1202900774341628E-2</v>
      </c>
      <c r="I28">
        <f t="shared" si="1"/>
        <v>5.5384877562171128E-2</v>
      </c>
      <c r="J28">
        <f t="shared" si="2"/>
        <v>-5.5384877562171128E-2</v>
      </c>
      <c r="K28" s="18">
        <f t="shared" si="3"/>
        <v>7.0392205077482436E-2</v>
      </c>
      <c r="L28" cm="1">
        <f t="array" ref="L28">INDEX(K27:K$101,ROWS($A29))</f>
        <v>1.4667612138507162E-2</v>
      </c>
      <c r="M28" cm="1">
        <f t="array" ref="M28">INDEX(L27:L$101,ROWS($A29))</f>
        <v>-8.07663118808679E-2</v>
      </c>
      <c r="N28" cm="1">
        <f t="array" ref="N28">INDEX(M27:M$101,ROWS($A29))</f>
        <v>-7.3703419990607505E-2</v>
      </c>
      <c r="O28" cm="1">
        <f t="array" ref="O28">INDEX(N27:N$101,ROWS($A29))</f>
        <v>-4.3918438765605264E-2</v>
      </c>
      <c r="P28" cm="1">
        <f t="array" ref="P28">INDEX(O27:O$101,ROWS($A29))</f>
        <v>3.9071305306950813E-2</v>
      </c>
      <c r="Q28" cm="1">
        <f t="array" ref="Q28">INDEX(P27:P$101,ROWS($A29))</f>
        <v>4.1933472856106685E-2</v>
      </c>
      <c r="R28" cm="1">
        <f t="array" ref="R28">INDEX(Q27:Q$101,ROWS($A29))</f>
        <v>9.1859430410886747E-2</v>
      </c>
      <c r="S28" cm="1">
        <f t="array" ref="S28">INDEX(R27:R$101,ROWS($A29))</f>
        <v>8.4160700746083769E-2</v>
      </c>
      <c r="T28" cm="1">
        <f t="array" ref="T28">INDEX(S27:S$101,ROWS($A29))</f>
        <v>7.621720958584112E-2</v>
      </c>
      <c r="U28" cm="1">
        <f t="array" ref="U28">INDEX(T27:T$101,ROWS($A29))</f>
        <v>6.3852420251502675E-3</v>
      </c>
      <c r="V28" cm="1">
        <f t="array" ref="V28">INDEX(U27:U$101,ROWS($A29))</f>
        <v>-2.9137812001062583E-2</v>
      </c>
      <c r="W28" cm="1">
        <f t="array" ref="W28">INDEX(V27:V$101,ROWS($A29))</f>
        <v>2.8721448308013767E-2</v>
      </c>
      <c r="X28" cm="1">
        <f t="array" ref="X28">INDEX(W27:W$101,ROWS($A29))</f>
        <v>-3.456326362918621E-3</v>
      </c>
      <c r="Y28" cm="1">
        <f t="array" ref="Y28">INDEX(X27:X$101,ROWS($A29))</f>
        <v>5.6837875880982429E-2</v>
      </c>
      <c r="Z28" cm="1">
        <f t="array" ref="Z28">INDEX(Y27:Y$101,ROWS($A29))</f>
        <v>1.9671785536275461E-3</v>
      </c>
      <c r="AA28" cm="1">
        <f t="array" ref="AA28">INDEX(Z27:Z$101,ROWS($A29))</f>
        <v>-1.4926223783087878E-2</v>
      </c>
      <c r="AB28" cm="1">
        <f t="array" ref="AB28">INDEX(AA27:AA$101,ROWS($A29))</f>
        <v>-5.2382672610496436E-2</v>
      </c>
      <c r="AC28" cm="1">
        <f t="array" ref="AC28">INDEX(AB27:AB$101,ROWS($A29))</f>
        <v>-6.2429136560775492E-3</v>
      </c>
      <c r="AD28" cm="1">
        <f t="array" ref="AD28">INDEX(AC27:AC$101,ROWS($A29))</f>
        <v>2.6936806066919458E-3</v>
      </c>
      <c r="AE28" cm="1">
        <f t="array" ref="AE28">INDEX(AD27:AD$101,ROWS($A29))</f>
        <v>6.0709088443285947E-3</v>
      </c>
      <c r="AF28" cm="1">
        <f t="array" ref="AF28">INDEX(AE27:AE$101,ROWS($A29))</f>
        <v>1.5683425673848382E-3</v>
      </c>
      <c r="AG28" cm="1">
        <f t="array" ref="AG28">INDEX(AF27:AF$101,ROWS($A29))</f>
        <v>-5.4638879822004695E-2</v>
      </c>
      <c r="AH28" cm="1">
        <f t="array" ref="AH28">INDEX(AG27:AG$101,ROWS($A29))</f>
        <v>-5.8455048259506058E-2</v>
      </c>
      <c r="AI28" cm="1">
        <f t="array" ref="AI28">INDEX(AH27:AH$101,ROWS($A29))</f>
        <v>-3.9786713136974849E-2</v>
      </c>
      <c r="AJ28" cm="1">
        <f t="array" ref="AJ28">INDEX(AI27:AI$101,ROWS($A29))</f>
        <v>0.19076008747508422</v>
      </c>
      <c r="AK28" cm="1">
        <f t="array" ref="AK28">INDEX(AJ27:AJ$101,ROWS($A29))</f>
        <v>0.45816820676262499</v>
      </c>
      <c r="AL28" cm="1">
        <f t="array" ref="AL28">INDEX(AK27:AK$101,ROWS($A29))</f>
        <v>1</v>
      </c>
      <c r="AM28" cm="1">
        <f t="array" ref="AM28">INDEX(AL27:AL$101,ROWS($A29))</f>
        <v>0.45816820676262499</v>
      </c>
      <c r="AN28" cm="1">
        <f t="array" ref="AN28">INDEX(AM27:AM$101,ROWS($A29))</f>
        <v>0.19076008747508422</v>
      </c>
      <c r="AO28" cm="1">
        <f t="array" ref="AO28">INDEX(AN27:AN$101,ROWS($A29))</f>
        <v>-3.9786713136974849E-2</v>
      </c>
      <c r="AP28" cm="1">
        <f t="array" ref="AP28">INDEX(AO27:AO$101,ROWS($A29))</f>
        <v>-5.8455048259506058E-2</v>
      </c>
      <c r="AQ28" cm="1">
        <f t="array" ref="AQ28">INDEX(AP27:AP$101,ROWS($A29))</f>
        <v>-5.4638879822004695E-2</v>
      </c>
      <c r="AR28" cm="1">
        <f t="array" ref="AR28">INDEX(AQ27:AQ$101,ROWS($A29))</f>
        <v>1.5683425673848382E-3</v>
      </c>
      <c r="AS28" cm="1">
        <f t="array" ref="AS28">INDEX(AR27:AR$101,ROWS($A29))</f>
        <v>6.0709088443285947E-3</v>
      </c>
      <c r="AT28" cm="1">
        <f t="array" ref="AT28">INDEX(AS27:AS$101,ROWS($A29))</f>
        <v>2.6936806066919458E-3</v>
      </c>
      <c r="AU28" cm="1">
        <f t="array" ref="AU28">INDEX(AT27:AT$101,ROWS($A29))</f>
        <v>-6.2429136560775492E-3</v>
      </c>
      <c r="AV28" cm="1">
        <f t="array" ref="AV28">INDEX(AU27:AU$101,ROWS($A29))</f>
        <v>-5.2382672610496436E-2</v>
      </c>
      <c r="AW28" cm="1">
        <f t="array" ref="AW28">INDEX(AV27:AV$101,ROWS($A29))</f>
        <v>-1.4926223783087878E-2</v>
      </c>
      <c r="AX28" cm="1">
        <f t="array" ref="AX28">INDEX(AW27:AW$101,ROWS($A29))</f>
        <v>1.9671785536275461E-3</v>
      </c>
      <c r="AY28" cm="1">
        <f t="array" ref="AY28">INDEX(AX27:AX$101,ROWS($A29))</f>
        <v>5.6837875880982429E-2</v>
      </c>
      <c r="AZ28" cm="1">
        <f t="array" ref="AZ28">INDEX(AY27:AY$101,ROWS($A29))</f>
        <v>-3.456326362918621E-3</v>
      </c>
      <c r="BA28" cm="1">
        <f t="array" ref="BA28">INDEX(AZ27:AZ$101,ROWS($A29))</f>
        <v>2.8721448308013767E-2</v>
      </c>
      <c r="BB28" cm="1">
        <f t="array" ref="BB28">INDEX(BA27:BA$101,ROWS($A29))</f>
        <v>-2.9137812001062583E-2</v>
      </c>
      <c r="BC28" cm="1">
        <f t="array" ref="BC28">INDEX(BB27:BB$101,ROWS($A29))</f>
        <v>6.3852420251502675E-3</v>
      </c>
      <c r="BD28" cm="1">
        <f t="array" ref="BD28">INDEX(BC27:BC$101,ROWS($A29))</f>
        <v>7.621720958584112E-2</v>
      </c>
      <c r="BE28" cm="1">
        <f t="array" ref="BE28">INDEX(BD27:BD$101,ROWS($A29))</f>
        <v>8.4160700746083769E-2</v>
      </c>
      <c r="BF28" cm="1">
        <f t="array" ref="BF28">INDEX(BE27:BE$101,ROWS($A29))</f>
        <v>9.1859430410886747E-2</v>
      </c>
      <c r="BG28" cm="1">
        <f t="array" ref="BG28">INDEX(BF27:BF$101,ROWS($A29))</f>
        <v>4.1933472856106685E-2</v>
      </c>
      <c r="BH28" cm="1">
        <f t="array" ref="BH28">INDEX(BG27:BG$101,ROWS($A29))</f>
        <v>3.9071305306950813E-2</v>
      </c>
      <c r="BI28" cm="1">
        <f t="array" ref="BI28">INDEX(BH27:BH$101,ROWS($A29))</f>
        <v>-4.3918438765605264E-2</v>
      </c>
      <c r="BJ28" cm="1">
        <f t="array" ref="BJ28">INDEX(BI27:BI$101,ROWS($A29))</f>
        <v>-7.3703419990607505E-2</v>
      </c>
      <c r="BK28" cm="1">
        <f t="array" ref="BK28">INDEX(BJ27:BJ$101,ROWS($A29))</f>
        <v>-8.07663118808679E-2</v>
      </c>
      <c r="BL28" cm="1">
        <f t="array" ref="BL28">INDEX(BK27:BK$101,ROWS($A29))</f>
        <v>1.4667612138507162E-2</v>
      </c>
      <c r="BM28" cm="1">
        <f t="array" ref="BM28">INDEX(BL27:BL$101,ROWS($A29))</f>
        <v>7.0392205077482436E-2</v>
      </c>
      <c r="BN28" cm="1">
        <f t="array" ref="BN28">INDEX(BM27:BM$101,ROWS($A29))</f>
        <v>2.9474214617809136E-2</v>
      </c>
      <c r="BO28" cm="1">
        <f t="array" ref="BO28">INDEX(BN27:BN$101,ROWS($A29))</f>
        <v>-0.12177560279280279</v>
      </c>
      <c r="BP28" cm="1">
        <f t="array" ref="BP28">INDEX(BO27:BO$101,ROWS($A29))</f>
        <v>-0.12372641346062392</v>
      </c>
      <c r="BQ28" cm="1">
        <f t="array" ref="BQ28">INDEX(BP27:BP$101,ROWS($A29))</f>
        <v>-4.4645286767713031E-2</v>
      </c>
      <c r="BR28" cm="1">
        <f t="array" ref="BR28">INDEX(BQ27:BQ$101,ROWS($A29))</f>
        <v>2.2472413339714708E-2</v>
      </c>
      <c r="BS28" cm="1">
        <f t="array" ref="BS28">INDEX(BR27:BR$101,ROWS($A29))</f>
        <v>2.4042253334814117E-2</v>
      </c>
      <c r="BT28" cm="1">
        <f t="array" ref="BT28">INDEX(BS27:BS$101,ROWS($A29))</f>
        <v>-1.6117846468699182E-2</v>
      </c>
      <c r="BU28" cm="1">
        <f t="array" ref="BU28">INDEX(BT27:BT$101,ROWS($A29))</f>
        <v>-1.3146260150111435E-2</v>
      </c>
      <c r="BV28" cm="1">
        <f t="array" ref="BV28">INDEX(BU27:BU$101,ROWS($A29))</f>
        <v>-4.2611769578632983E-2</v>
      </c>
      <c r="BW28" cm="1">
        <f t="array" ref="BW28">INDEX(BV27:BV$101,ROWS($A29))</f>
        <v>-8.2088083297975605E-3</v>
      </c>
      <c r="BX28" cm="1">
        <f t="array" ref="BX28">INDEX(BW27:BW$101,ROWS($A29))</f>
        <v>7.0343913977613914E-2</v>
      </c>
      <c r="BY28" cm="1">
        <f t="array" ref="BY28">INDEX(BX27:BX$101,ROWS($A29))</f>
        <v>8.1095536068336749E-2</v>
      </c>
      <c r="BZ28" cm="1">
        <f t="array" ref="BZ28">INDEX(BY27:BY$101,ROWS($A29))</f>
        <v>0.10653002802592371</v>
      </c>
      <c r="CA28" cm="1">
        <f t="array" ref="CA28">INDEX(BZ27:BZ$101,ROWS($A29))</f>
        <v>6.9172172021400427E-2</v>
      </c>
      <c r="CB28" cm="1">
        <f t="array" ref="CB28">INDEX(CA27:CA$101,ROWS($A29))</f>
        <v>4.5356651955948825E-2</v>
      </c>
      <c r="CC28" cm="1">
        <f t="array" ref="CC28">INDEX(CB27:CB$101,ROWS($A29))</f>
        <v>2.572326503835937E-2</v>
      </c>
      <c r="CD28" cm="1">
        <f t="array" ref="CD28">INDEX(CC27:CC$101,ROWS($A29))</f>
        <v>-4.52418626056501E-3</v>
      </c>
      <c r="CE28" cm="1">
        <f t="array" ref="CE28">INDEX(CD27:CD$101,ROWS($A29))</f>
        <v>5.695446189506833E-2</v>
      </c>
      <c r="CF28" cm="1">
        <f t="array" ref="CF28">INDEX(CE27:CE$101,ROWS($A29))</f>
        <v>2.4418181143092907E-4</v>
      </c>
      <c r="CG28" cm="1">
        <f t="array" ref="CG28">INDEX(CF27:CF$101,ROWS($A29))</f>
        <v>-7.9011018034384223E-3</v>
      </c>
      <c r="CH28" cm="1">
        <f t="array" ref="CH28">INDEX(CG27:CG$101,ROWS($A29))</f>
        <v>-6.1517600725887717E-2</v>
      </c>
      <c r="CI28" cm="1">
        <f t="array" ref="CI28">INDEX(CH27:CH$101,ROWS($A29))</f>
        <v>-2.4597005930040487E-2</v>
      </c>
      <c r="CJ28" cm="1">
        <f t="array" ref="CJ28">INDEX(CI27:CI$101,ROWS($A29))</f>
        <v>-2.9913035966842957E-2</v>
      </c>
      <c r="CK28" cm="1">
        <f t="array" ref="CK28">INDEX(CJ27:CJ$101,ROWS($A29))</f>
        <v>-3.4355579644787179E-3</v>
      </c>
      <c r="CL28" cm="1">
        <f t="array" ref="CL28">INDEX(CK27:CK$101,ROWS($A29))</f>
        <v>-1.052338420005056E-2</v>
      </c>
      <c r="CM28" cm="1">
        <f t="array" ref="CM28">INDEX(CL27:CL$101,ROWS($A29))</f>
        <v>5.6418526686066756E-2</v>
      </c>
      <c r="CN28" cm="1">
        <f t="array" ref="CN28">INDEX(CM27:CM$101,ROWS($A29))</f>
        <v>-6.117608288508168E-3</v>
      </c>
      <c r="CO28" cm="1">
        <f t="array" ref="CO28">INDEX(CN27:CN$101,ROWS($A29))</f>
        <v>-9.6352721316774401E-2</v>
      </c>
      <c r="CP28" cm="1">
        <f t="array" ref="CP28">INDEX(CO27:CO$101,ROWS($A29))</f>
        <v>-9.5791748059318602E-2</v>
      </c>
      <c r="CQ28" cm="1">
        <f t="array" ref="CQ28">INDEX(CP27:CP$101,ROWS($A29))</f>
        <v>-7.9382443856476692E-2</v>
      </c>
      <c r="CR28" cm="1">
        <f t="array" ref="CR28">INDEX(CQ27:CQ$101,ROWS($A29))</f>
        <v>7.2025657485670386E-2</v>
      </c>
      <c r="CS28" cm="1">
        <f t="array" ref="CS28">INDEX(CR27:CR$101,ROWS($A29))</f>
        <v>6.2230718236564189E-2</v>
      </c>
      <c r="CT28" cm="1">
        <f t="array" ref="CT28">INDEX(CS27:CS$101,ROWS($A29))</f>
        <v>5.1009490677601008E-2</v>
      </c>
      <c r="CU28" cm="1">
        <f t="array" ref="CU28">INDEX(CT27:CT$101,ROWS($A29))</f>
        <v>1.3729332929021208E-2</v>
      </c>
      <c r="CV28" cm="1">
        <f t="array" ref="CV28">INDEX(CU27:CU$101,ROWS($A29))</f>
        <v>2.2155790129058831E-2</v>
      </c>
      <c r="CW28" cm="1">
        <f t="array" ref="CW28">INDEX(CV27:CV$101,ROWS($A29))</f>
        <v>-3.0367441430410622E-2</v>
      </c>
      <c r="CX28" cm="1">
        <f t="array" ref="CX28">INDEX(CW27:CW$101,ROWS($A29))</f>
        <v>-8.1871675226921556E-3</v>
      </c>
      <c r="CY28" cm="1">
        <f t="array" ref="CY28">INDEX(CX27:CX$101,ROWS($A29))</f>
        <v>-3.5502314476504467E-3</v>
      </c>
      <c r="CZ28" cm="1">
        <f t="array" ref="CZ28">INDEX(CY27:CY$101,ROWS($A29))</f>
        <v>-3.9898965001476813E-2</v>
      </c>
      <c r="DA28" cm="1">
        <f t="array" ref="DA28">INDEX(CZ27:CZ$101,ROWS($A29))</f>
        <v>-5.797574545305078E-2</v>
      </c>
      <c r="DB28" cm="1">
        <f t="array" ref="DB28">INDEX(DA27:DA$101,ROWS($A29))</f>
        <v>-9.4031673125597529E-2</v>
      </c>
      <c r="DC28" cm="1">
        <f t="array" ref="DC28">INDEX(DB27:DB$101,ROWS($A29))</f>
        <v>-0.11052220165884011</v>
      </c>
      <c r="DD28" cm="1">
        <f t="array" ref="DD28">INDEX(DC27:DC$101,ROWS($A29))</f>
        <v>-7.548013161823508E-2</v>
      </c>
      <c r="DE28" cm="1">
        <f t="array" ref="DE28">INDEX(DD27:DD$101,ROWS($A29))</f>
        <v>-3.1411323438820761E-3</v>
      </c>
      <c r="DF28" cm="1">
        <f t="array" ref="DF28">INDEX(DE27:DE$101,ROWS($A29))</f>
        <v>3.2326911044185787E-2</v>
      </c>
      <c r="DG28" cm="1">
        <f t="array" ref="DG28">INDEX(DF27:DF$101,ROWS($A29))</f>
        <v>8.7822449813521136E-2</v>
      </c>
    </row>
    <row r="29" spans="1:111" x14ac:dyDescent="0.25">
      <c r="A29" s="17">
        <v>28</v>
      </c>
      <c r="B29">
        <v>-2.4979492427684704</v>
      </c>
      <c r="C29" s="16">
        <f t="shared" si="0"/>
        <v>-2.48891413616803</v>
      </c>
      <c r="D29" s="19">
        <f>SUMPRODUCT($C$2:INDEX($C$2:$C$327,ROWS(C30:C$327)),$C30:C$327)/DEVSQ($C$2:$C$327)</f>
        <v>2.9474214617809136E-2</v>
      </c>
      <c r="E29">
        <f>SQRT((1/COUNT($B$2:$B$327))*(1+(2*SUMSQ($D$2:D28))))</f>
        <v>7.0318115579658072E-2</v>
      </c>
      <c r="F29">
        <f>-SQRT((1/COUNT($B$2:$B$327))*(1+(2*SUMSQ($D$2:D28))))</f>
        <v>-7.0318115579658072E-2</v>
      </c>
      <c r="H29" cm="1">
        <f t="array" aca="1" ref="H29" ca="1">INDEX(MMULT(MINVERSE(OFFSET($K$1,0,0,A29,A29)),OFFSET($K$1,1,0,A29,1)),A29)</f>
        <v>-7.0965652669203197E-2</v>
      </c>
      <c r="I29">
        <f t="shared" si="1"/>
        <v>5.5384877562171128E-2</v>
      </c>
      <c r="J29">
        <f t="shared" si="2"/>
        <v>-5.5384877562171128E-2</v>
      </c>
      <c r="K29" s="18">
        <f t="shared" si="3"/>
        <v>2.9474214617809136E-2</v>
      </c>
      <c r="L29" cm="1">
        <f t="array" ref="L29">INDEX(K28:K$101,ROWS($A30))</f>
        <v>7.0392205077482436E-2</v>
      </c>
      <c r="M29" cm="1">
        <f t="array" ref="M29">INDEX(L28:L$101,ROWS($A30))</f>
        <v>1.4667612138507162E-2</v>
      </c>
      <c r="N29" cm="1">
        <f t="array" ref="N29">INDEX(M28:M$101,ROWS($A30))</f>
        <v>-8.07663118808679E-2</v>
      </c>
      <c r="O29" cm="1">
        <f t="array" ref="O29">INDEX(N28:N$101,ROWS($A30))</f>
        <v>-7.3703419990607505E-2</v>
      </c>
      <c r="P29" cm="1">
        <f t="array" ref="P29">INDEX(O28:O$101,ROWS($A30))</f>
        <v>-4.3918438765605264E-2</v>
      </c>
      <c r="Q29" cm="1">
        <f t="array" ref="Q29">INDEX(P28:P$101,ROWS($A30))</f>
        <v>3.9071305306950813E-2</v>
      </c>
      <c r="R29" cm="1">
        <f t="array" ref="R29">INDEX(Q28:Q$101,ROWS($A30))</f>
        <v>4.1933472856106685E-2</v>
      </c>
      <c r="S29" cm="1">
        <f t="array" ref="S29">INDEX(R28:R$101,ROWS($A30))</f>
        <v>9.1859430410886747E-2</v>
      </c>
      <c r="T29" cm="1">
        <f t="array" ref="T29">INDEX(S28:S$101,ROWS($A30))</f>
        <v>8.4160700746083769E-2</v>
      </c>
      <c r="U29" cm="1">
        <f t="array" ref="U29">INDEX(T28:T$101,ROWS($A30))</f>
        <v>7.621720958584112E-2</v>
      </c>
      <c r="V29" cm="1">
        <f t="array" ref="V29">INDEX(U28:U$101,ROWS($A30))</f>
        <v>6.3852420251502675E-3</v>
      </c>
      <c r="W29" cm="1">
        <f t="array" ref="W29">INDEX(V28:V$101,ROWS($A30))</f>
        <v>-2.9137812001062583E-2</v>
      </c>
      <c r="X29" cm="1">
        <f t="array" ref="X29">INDEX(W28:W$101,ROWS($A30))</f>
        <v>2.8721448308013767E-2</v>
      </c>
      <c r="Y29" cm="1">
        <f t="array" ref="Y29">INDEX(X28:X$101,ROWS($A30))</f>
        <v>-3.456326362918621E-3</v>
      </c>
      <c r="Z29" cm="1">
        <f t="array" ref="Z29">INDEX(Y28:Y$101,ROWS($A30))</f>
        <v>5.6837875880982429E-2</v>
      </c>
      <c r="AA29" cm="1">
        <f t="array" ref="AA29">INDEX(Z28:Z$101,ROWS($A30))</f>
        <v>1.9671785536275461E-3</v>
      </c>
      <c r="AB29" cm="1">
        <f t="array" ref="AB29">INDEX(AA28:AA$101,ROWS($A30))</f>
        <v>-1.4926223783087878E-2</v>
      </c>
      <c r="AC29" cm="1">
        <f t="array" ref="AC29">INDEX(AB28:AB$101,ROWS($A30))</f>
        <v>-5.2382672610496436E-2</v>
      </c>
      <c r="AD29" cm="1">
        <f t="array" ref="AD29">INDEX(AC28:AC$101,ROWS($A30))</f>
        <v>-6.2429136560775492E-3</v>
      </c>
      <c r="AE29" cm="1">
        <f t="array" ref="AE29">INDEX(AD28:AD$101,ROWS($A30))</f>
        <v>2.6936806066919458E-3</v>
      </c>
      <c r="AF29" cm="1">
        <f t="array" ref="AF29">INDEX(AE28:AE$101,ROWS($A30))</f>
        <v>6.0709088443285947E-3</v>
      </c>
      <c r="AG29" cm="1">
        <f t="array" ref="AG29">INDEX(AF28:AF$101,ROWS($A30))</f>
        <v>1.5683425673848382E-3</v>
      </c>
      <c r="AH29" cm="1">
        <f t="array" ref="AH29">INDEX(AG28:AG$101,ROWS($A30))</f>
        <v>-5.4638879822004695E-2</v>
      </c>
      <c r="AI29" cm="1">
        <f t="array" ref="AI29">INDEX(AH28:AH$101,ROWS($A30))</f>
        <v>-5.8455048259506058E-2</v>
      </c>
      <c r="AJ29" cm="1">
        <f t="array" ref="AJ29">INDEX(AI28:AI$101,ROWS($A30))</f>
        <v>-3.9786713136974849E-2</v>
      </c>
      <c r="AK29" cm="1">
        <f t="array" ref="AK29">INDEX(AJ28:AJ$101,ROWS($A30))</f>
        <v>0.19076008747508422</v>
      </c>
      <c r="AL29" cm="1">
        <f t="array" ref="AL29">INDEX(AK28:AK$101,ROWS($A30))</f>
        <v>0.45816820676262499</v>
      </c>
      <c r="AM29" cm="1">
        <f t="array" ref="AM29">INDEX(AL28:AL$101,ROWS($A30))</f>
        <v>1</v>
      </c>
      <c r="AN29" cm="1">
        <f t="array" ref="AN29">INDEX(AM28:AM$101,ROWS($A30))</f>
        <v>0.45816820676262499</v>
      </c>
      <c r="AO29" cm="1">
        <f t="array" ref="AO29">INDEX(AN28:AN$101,ROWS($A30))</f>
        <v>0.19076008747508422</v>
      </c>
      <c r="AP29" cm="1">
        <f t="array" ref="AP29">INDEX(AO28:AO$101,ROWS($A30))</f>
        <v>-3.9786713136974849E-2</v>
      </c>
      <c r="AQ29" cm="1">
        <f t="array" ref="AQ29">INDEX(AP28:AP$101,ROWS($A30))</f>
        <v>-5.8455048259506058E-2</v>
      </c>
      <c r="AR29" cm="1">
        <f t="array" ref="AR29">INDEX(AQ28:AQ$101,ROWS($A30))</f>
        <v>-5.4638879822004695E-2</v>
      </c>
      <c r="AS29" cm="1">
        <f t="array" ref="AS29">INDEX(AR28:AR$101,ROWS($A30))</f>
        <v>1.5683425673848382E-3</v>
      </c>
      <c r="AT29" cm="1">
        <f t="array" ref="AT29">INDEX(AS28:AS$101,ROWS($A30))</f>
        <v>6.0709088443285947E-3</v>
      </c>
      <c r="AU29" cm="1">
        <f t="array" ref="AU29">INDEX(AT28:AT$101,ROWS($A30))</f>
        <v>2.6936806066919458E-3</v>
      </c>
      <c r="AV29" cm="1">
        <f t="array" ref="AV29">INDEX(AU28:AU$101,ROWS($A30))</f>
        <v>-6.2429136560775492E-3</v>
      </c>
      <c r="AW29" cm="1">
        <f t="array" ref="AW29">INDEX(AV28:AV$101,ROWS($A30))</f>
        <v>-5.2382672610496436E-2</v>
      </c>
      <c r="AX29" cm="1">
        <f t="array" ref="AX29">INDEX(AW28:AW$101,ROWS($A30))</f>
        <v>-1.4926223783087878E-2</v>
      </c>
      <c r="AY29" cm="1">
        <f t="array" ref="AY29">INDEX(AX28:AX$101,ROWS($A30))</f>
        <v>1.9671785536275461E-3</v>
      </c>
      <c r="AZ29" cm="1">
        <f t="array" ref="AZ29">INDEX(AY28:AY$101,ROWS($A30))</f>
        <v>5.6837875880982429E-2</v>
      </c>
      <c r="BA29" cm="1">
        <f t="array" ref="BA29">INDEX(AZ28:AZ$101,ROWS($A30))</f>
        <v>-3.456326362918621E-3</v>
      </c>
      <c r="BB29" cm="1">
        <f t="array" ref="BB29">INDEX(BA28:BA$101,ROWS($A30))</f>
        <v>2.8721448308013767E-2</v>
      </c>
      <c r="BC29" cm="1">
        <f t="array" ref="BC29">INDEX(BB28:BB$101,ROWS($A30))</f>
        <v>-2.9137812001062583E-2</v>
      </c>
      <c r="BD29" cm="1">
        <f t="array" ref="BD29">INDEX(BC28:BC$101,ROWS($A30))</f>
        <v>6.3852420251502675E-3</v>
      </c>
      <c r="BE29" cm="1">
        <f t="array" ref="BE29">INDEX(BD28:BD$101,ROWS($A30))</f>
        <v>7.621720958584112E-2</v>
      </c>
      <c r="BF29" cm="1">
        <f t="array" ref="BF29">INDEX(BE28:BE$101,ROWS($A30))</f>
        <v>8.4160700746083769E-2</v>
      </c>
      <c r="BG29" cm="1">
        <f t="array" ref="BG29">INDEX(BF28:BF$101,ROWS($A30))</f>
        <v>9.1859430410886747E-2</v>
      </c>
      <c r="BH29" cm="1">
        <f t="array" ref="BH29">INDEX(BG28:BG$101,ROWS($A30))</f>
        <v>4.1933472856106685E-2</v>
      </c>
      <c r="BI29" cm="1">
        <f t="array" ref="BI29">INDEX(BH28:BH$101,ROWS($A30))</f>
        <v>3.9071305306950813E-2</v>
      </c>
      <c r="BJ29" cm="1">
        <f t="array" ref="BJ29">INDEX(BI28:BI$101,ROWS($A30))</f>
        <v>-4.3918438765605264E-2</v>
      </c>
      <c r="BK29" cm="1">
        <f t="array" ref="BK29">INDEX(BJ28:BJ$101,ROWS($A30))</f>
        <v>-7.3703419990607505E-2</v>
      </c>
      <c r="BL29" cm="1">
        <f t="array" ref="BL29">INDEX(BK28:BK$101,ROWS($A30))</f>
        <v>-8.07663118808679E-2</v>
      </c>
      <c r="BM29" cm="1">
        <f t="array" ref="BM29">INDEX(BL28:BL$101,ROWS($A30))</f>
        <v>1.4667612138507162E-2</v>
      </c>
      <c r="BN29" cm="1">
        <f t="array" ref="BN29">INDEX(BM28:BM$101,ROWS($A30))</f>
        <v>7.0392205077482436E-2</v>
      </c>
      <c r="BO29" cm="1">
        <f t="array" ref="BO29">INDEX(BN28:BN$101,ROWS($A30))</f>
        <v>2.9474214617809136E-2</v>
      </c>
      <c r="BP29" cm="1">
        <f t="array" ref="BP29">INDEX(BO28:BO$101,ROWS($A30))</f>
        <v>-0.12177560279280279</v>
      </c>
      <c r="BQ29" cm="1">
        <f t="array" ref="BQ29">INDEX(BP28:BP$101,ROWS($A30))</f>
        <v>-0.12372641346062392</v>
      </c>
      <c r="BR29" cm="1">
        <f t="array" ref="BR29">INDEX(BQ28:BQ$101,ROWS($A30))</f>
        <v>-4.4645286767713031E-2</v>
      </c>
      <c r="BS29" cm="1">
        <f t="array" ref="BS29">INDEX(BR28:BR$101,ROWS($A30))</f>
        <v>2.2472413339714708E-2</v>
      </c>
      <c r="BT29" cm="1">
        <f t="array" ref="BT29">INDEX(BS28:BS$101,ROWS($A30))</f>
        <v>2.4042253334814117E-2</v>
      </c>
      <c r="BU29" cm="1">
        <f t="array" ref="BU29">INDEX(BT28:BT$101,ROWS($A30))</f>
        <v>-1.6117846468699182E-2</v>
      </c>
      <c r="BV29" cm="1">
        <f t="array" ref="BV29">INDEX(BU28:BU$101,ROWS($A30))</f>
        <v>-1.3146260150111435E-2</v>
      </c>
      <c r="BW29" cm="1">
        <f t="array" ref="BW29">INDEX(BV28:BV$101,ROWS($A30))</f>
        <v>-4.2611769578632983E-2</v>
      </c>
      <c r="BX29" cm="1">
        <f t="array" ref="BX29">INDEX(BW28:BW$101,ROWS($A30))</f>
        <v>-8.2088083297975605E-3</v>
      </c>
      <c r="BY29" cm="1">
        <f t="array" ref="BY29">INDEX(BX28:BX$101,ROWS($A30))</f>
        <v>7.0343913977613914E-2</v>
      </c>
      <c r="BZ29" cm="1">
        <f t="array" ref="BZ29">INDEX(BY28:BY$101,ROWS($A30))</f>
        <v>8.1095536068336749E-2</v>
      </c>
      <c r="CA29" cm="1">
        <f t="array" ref="CA29">INDEX(BZ28:BZ$101,ROWS($A30))</f>
        <v>0.10653002802592371</v>
      </c>
      <c r="CB29" cm="1">
        <f t="array" ref="CB29">INDEX(CA28:CA$101,ROWS($A30))</f>
        <v>6.9172172021400427E-2</v>
      </c>
      <c r="CC29" cm="1">
        <f t="array" ref="CC29">INDEX(CB28:CB$101,ROWS($A30))</f>
        <v>4.5356651955948825E-2</v>
      </c>
      <c r="CD29" cm="1">
        <f t="array" ref="CD29">INDEX(CC28:CC$101,ROWS($A30))</f>
        <v>2.572326503835937E-2</v>
      </c>
      <c r="CE29" cm="1">
        <f t="array" ref="CE29">INDEX(CD28:CD$101,ROWS($A30))</f>
        <v>-4.52418626056501E-3</v>
      </c>
      <c r="CF29" cm="1">
        <f t="array" ref="CF29">INDEX(CE28:CE$101,ROWS($A30))</f>
        <v>5.695446189506833E-2</v>
      </c>
      <c r="CG29" cm="1">
        <f t="array" ref="CG29">INDEX(CF28:CF$101,ROWS($A30))</f>
        <v>2.4418181143092907E-4</v>
      </c>
      <c r="CH29" cm="1">
        <f t="array" ref="CH29">INDEX(CG28:CG$101,ROWS($A30))</f>
        <v>-7.9011018034384223E-3</v>
      </c>
      <c r="CI29" cm="1">
        <f t="array" ref="CI29">INDEX(CH28:CH$101,ROWS($A30))</f>
        <v>-6.1517600725887717E-2</v>
      </c>
      <c r="CJ29" cm="1">
        <f t="array" ref="CJ29">INDEX(CI28:CI$101,ROWS($A30))</f>
        <v>-2.4597005930040487E-2</v>
      </c>
      <c r="CK29" cm="1">
        <f t="array" ref="CK29">INDEX(CJ28:CJ$101,ROWS($A30))</f>
        <v>-2.9913035966842957E-2</v>
      </c>
      <c r="CL29" cm="1">
        <f t="array" ref="CL29">INDEX(CK28:CK$101,ROWS($A30))</f>
        <v>-3.4355579644787179E-3</v>
      </c>
      <c r="CM29" cm="1">
        <f t="array" ref="CM29">INDEX(CL28:CL$101,ROWS($A30))</f>
        <v>-1.052338420005056E-2</v>
      </c>
      <c r="CN29" cm="1">
        <f t="array" ref="CN29">INDEX(CM28:CM$101,ROWS($A30))</f>
        <v>5.6418526686066756E-2</v>
      </c>
      <c r="CO29" cm="1">
        <f t="array" ref="CO29">INDEX(CN28:CN$101,ROWS($A30))</f>
        <v>-6.117608288508168E-3</v>
      </c>
      <c r="CP29" cm="1">
        <f t="array" ref="CP29">INDEX(CO28:CO$101,ROWS($A30))</f>
        <v>-9.6352721316774401E-2</v>
      </c>
      <c r="CQ29" cm="1">
        <f t="array" ref="CQ29">INDEX(CP28:CP$101,ROWS($A30))</f>
        <v>-9.5791748059318602E-2</v>
      </c>
      <c r="CR29" cm="1">
        <f t="array" ref="CR29">INDEX(CQ28:CQ$101,ROWS($A30))</f>
        <v>-7.9382443856476692E-2</v>
      </c>
      <c r="CS29" cm="1">
        <f t="array" ref="CS29">INDEX(CR28:CR$101,ROWS($A30))</f>
        <v>7.2025657485670386E-2</v>
      </c>
      <c r="CT29" cm="1">
        <f t="array" ref="CT29">INDEX(CS28:CS$101,ROWS($A30))</f>
        <v>6.2230718236564189E-2</v>
      </c>
      <c r="CU29" cm="1">
        <f t="array" ref="CU29">INDEX(CT28:CT$101,ROWS($A30))</f>
        <v>5.1009490677601008E-2</v>
      </c>
      <c r="CV29" cm="1">
        <f t="array" ref="CV29">INDEX(CU28:CU$101,ROWS($A30))</f>
        <v>1.3729332929021208E-2</v>
      </c>
      <c r="CW29" cm="1">
        <f t="array" ref="CW29">INDEX(CV28:CV$101,ROWS($A30))</f>
        <v>2.2155790129058831E-2</v>
      </c>
      <c r="CX29" cm="1">
        <f t="array" ref="CX29">INDEX(CW28:CW$101,ROWS($A30))</f>
        <v>-3.0367441430410622E-2</v>
      </c>
      <c r="CY29" cm="1">
        <f t="array" ref="CY29">INDEX(CX28:CX$101,ROWS($A30))</f>
        <v>-8.1871675226921556E-3</v>
      </c>
      <c r="CZ29" cm="1">
        <f t="array" ref="CZ29">INDEX(CY28:CY$101,ROWS($A30))</f>
        <v>-3.5502314476504467E-3</v>
      </c>
      <c r="DA29" cm="1">
        <f t="array" ref="DA29">INDEX(CZ28:CZ$101,ROWS($A30))</f>
        <v>-3.9898965001476813E-2</v>
      </c>
      <c r="DB29" cm="1">
        <f t="array" ref="DB29">INDEX(DA28:DA$101,ROWS($A30))</f>
        <v>-5.797574545305078E-2</v>
      </c>
      <c r="DC29" cm="1">
        <f t="array" ref="DC29">INDEX(DB28:DB$101,ROWS($A30))</f>
        <v>-9.4031673125597529E-2</v>
      </c>
      <c r="DD29" cm="1">
        <f t="array" ref="DD29">INDEX(DC28:DC$101,ROWS($A30))</f>
        <v>-0.11052220165884011</v>
      </c>
      <c r="DE29" cm="1">
        <f t="array" ref="DE29">INDEX(DD28:DD$101,ROWS($A30))</f>
        <v>-7.548013161823508E-2</v>
      </c>
      <c r="DF29" cm="1">
        <f t="array" ref="DF29">INDEX(DE28:DE$101,ROWS($A30))</f>
        <v>-3.1411323438820761E-3</v>
      </c>
      <c r="DG29" cm="1">
        <f t="array" ref="DG29">INDEX(DF28:DF$101,ROWS($A30))</f>
        <v>3.2326911044185787E-2</v>
      </c>
    </row>
    <row r="30" spans="1:111" x14ac:dyDescent="0.25">
      <c r="A30" s="17">
        <v>29</v>
      </c>
      <c r="B30">
        <v>-2.080652143661581</v>
      </c>
      <c r="C30" s="16">
        <f t="shared" si="0"/>
        <v>-2.0716170370611406</v>
      </c>
      <c r="D30" s="19">
        <f>SUMPRODUCT($C$2:INDEX($C$2:$C$327,ROWS(C31:C$327)),$C31:C$327)/DEVSQ($C$2:$C$327)</f>
        <v>-0.12177560279280279</v>
      </c>
      <c r="E30">
        <f>SQRT((1/COUNT($B$2:$B$327))*(1+(2*SUMSQ($D$2:D29))))</f>
        <v>7.0356001922005362E-2</v>
      </c>
      <c r="F30">
        <f>-SQRT((1/COUNT($B$2:$B$327))*(1+(2*SUMSQ($D$2:D29))))</f>
        <v>-7.0356001922005362E-2</v>
      </c>
      <c r="H30" cm="1">
        <f t="array" aca="1" ref="H30" ca="1">INDEX(MMULT(MINVERSE(OFFSET($K$1,0,0,A30,A30)),OFFSET($K$1,1,0,A30,1)),A30)</f>
        <v>-0.1489519777275303</v>
      </c>
      <c r="I30">
        <f t="shared" si="1"/>
        <v>5.5384877562171128E-2</v>
      </c>
      <c r="J30">
        <f t="shared" si="2"/>
        <v>-5.5384877562171128E-2</v>
      </c>
      <c r="K30" s="18">
        <f t="shared" si="3"/>
        <v>-0.12177560279280279</v>
      </c>
      <c r="L30" cm="1">
        <f t="array" ref="L30">INDEX(K29:K$101,ROWS($A31))</f>
        <v>2.9474214617809136E-2</v>
      </c>
      <c r="M30" cm="1">
        <f t="array" ref="M30">INDEX(L29:L$101,ROWS($A31))</f>
        <v>7.0392205077482436E-2</v>
      </c>
      <c r="N30" cm="1">
        <f t="array" ref="N30">INDEX(M29:M$101,ROWS($A31))</f>
        <v>1.4667612138507162E-2</v>
      </c>
      <c r="O30" cm="1">
        <f t="array" ref="O30">INDEX(N29:N$101,ROWS($A31))</f>
        <v>-8.07663118808679E-2</v>
      </c>
      <c r="P30" cm="1">
        <f t="array" ref="P30">INDEX(O29:O$101,ROWS($A31))</f>
        <v>-7.3703419990607505E-2</v>
      </c>
      <c r="Q30" cm="1">
        <f t="array" ref="Q30">INDEX(P29:P$101,ROWS($A31))</f>
        <v>-4.3918438765605264E-2</v>
      </c>
      <c r="R30" cm="1">
        <f t="array" ref="R30">INDEX(Q29:Q$101,ROWS($A31))</f>
        <v>3.9071305306950813E-2</v>
      </c>
      <c r="S30" cm="1">
        <f t="array" ref="S30">INDEX(R29:R$101,ROWS($A31))</f>
        <v>4.1933472856106685E-2</v>
      </c>
      <c r="T30" cm="1">
        <f t="array" ref="T30">INDEX(S29:S$101,ROWS($A31))</f>
        <v>9.1859430410886747E-2</v>
      </c>
      <c r="U30" cm="1">
        <f t="array" ref="U30">INDEX(T29:T$101,ROWS($A31))</f>
        <v>8.4160700746083769E-2</v>
      </c>
      <c r="V30" cm="1">
        <f t="array" ref="V30">INDEX(U29:U$101,ROWS($A31))</f>
        <v>7.621720958584112E-2</v>
      </c>
      <c r="W30" cm="1">
        <f t="array" ref="W30">INDEX(V29:V$101,ROWS($A31))</f>
        <v>6.3852420251502675E-3</v>
      </c>
      <c r="X30" cm="1">
        <f t="array" ref="X30">INDEX(W29:W$101,ROWS($A31))</f>
        <v>-2.9137812001062583E-2</v>
      </c>
      <c r="Y30" cm="1">
        <f t="array" ref="Y30">INDEX(X29:X$101,ROWS($A31))</f>
        <v>2.8721448308013767E-2</v>
      </c>
      <c r="Z30" cm="1">
        <f t="array" ref="Z30">INDEX(Y29:Y$101,ROWS($A31))</f>
        <v>-3.456326362918621E-3</v>
      </c>
      <c r="AA30" cm="1">
        <f t="array" ref="AA30">INDEX(Z29:Z$101,ROWS($A31))</f>
        <v>5.6837875880982429E-2</v>
      </c>
      <c r="AB30" cm="1">
        <f t="array" ref="AB30">INDEX(AA29:AA$101,ROWS($A31))</f>
        <v>1.9671785536275461E-3</v>
      </c>
      <c r="AC30" cm="1">
        <f t="array" ref="AC30">INDEX(AB29:AB$101,ROWS($A31))</f>
        <v>-1.4926223783087878E-2</v>
      </c>
      <c r="AD30" cm="1">
        <f t="array" ref="AD30">INDEX(AC29:AC$101,ROWS($A31))</f>
        <v>-5.2382672610496436E-2</v>
      </c>
      <c r="AE30" cm="1">
        <f t="array" ref="AE30">INDEX(AD29:AD$101,ROWS($A31))</f>
        <v>-6.2429136560775492E-3</v>
      </c>
      <c r="AF30" cm="1">
        <f t="array" ref="AF30">INDEX(AE29:AE$101,ROWS($A31))</f>
        <v>2.6936806066919458E-3</v>
      </c>
      <c r="AG30" cm="1">
        <f t="array" ref="AG30">INDEX(AF29:AF$101,ROWS($A31))</f>
        <v>6.0709088443285947E-3</v>
      </c>
      <c r="AH30" cm="1">
        <f t="array" ref="AH30">INDEX(AG29:AG$101,ROWS($A31))</f>
        <v>1.5683425673848382E-3</v>
      </c>
      <c r="AI30" cm="1">
        <f t="array" ref="AI30">INDEX(AH29:AH$101,ROWS($A31))</f>
        <v>-5.4638879822004695E-2</v>
      </c>
      <c r="AJ30" cm="1">
        <f t="array" ref="AJ30">INDEX(AI29:AI$101,ROWS($A31))</f>
        <v>-5.8455048259506058E-2</v>
      </c>
      <c r="AK30" cm="1">
        <f t="array" ref="AK30">INDEX(AJ29:AJ$101,ROWS($A31))</f>
        <v>-3.9786713136974849E-2</v>
      </c>
      <c r="AL30" cm="1">
        <f t="array" ref="AL30">INDEX(AK29:AK$101,ROWS($A31))</f>
        <v>0.19076008747508422</v>
      </c>
      <c r="AM30" cm="1">
        <f t="array" ref="AM30">INDEX(AL29:AL$101,ROWS($A31))</f>
        <v>0.45816820676262499</v>
      </c>
      <c r="AN30" cm="1">
        <f t="array" ref="AN30">INDEX(AM29:AM$101,ROWS($A31))</f>
        <v>1</v>
      </c>
      <c r="AO30" cm="1">
        <f t="array" ref="AO30">INDEX(AN29:AN$101,ROWS($A31))</f>
        <v>0.45816820676262499</v>
      </c>
      <c r="AP30" cm="1">
        <f t="array" ref="AP30">INDEX(AO29:AO$101,ROWS($A31))</f>
        <v>0.19076008747508422</v>
      </c>
      <c r="AQ30" cm="1">
        <f t="array" ref="AQ30">INDEX(AP29:AP$101,ROWS($A31))</f>
        <v>-3.9786713136974849E-2</v>
      </c>
      <c r="AR30" cm="1">
        <f t="array" ref="AR30">INDEX(AQ29:AQ$101,ROWS($A31))</f>
        <v>-5.8455048259506058E-2</v>
      </c>
      <c r="AS30" cm="1">
        <f t="array" ref="AS30">INDEX(AR29:AR$101,ROWS($A31))</f>
        <v>-5.4638879822004695E-2</v>
      </c>
      <c r="AT30" cm="1">
        <f t="array" ref="AT30">INDEX(AS29:AS$101,ROWS($A31))</f>
        <v>1.5683425673848382E-3</v>
      </c>
      <c r="AU30" cm="1">
        <f t="array" ref="AU30">INDEX(AT29:AT$101,ROWS($A31))</f>
        <v>6.0709088443285947E-3</v>
      </c>
      <c r="AV30" cm="1">
        <f t="array" ref="AV30">INDEX(AU29:AU$101,ROWS($A31))</f>
        <v>2.6936806066919458E-3</v>
      </c>
      <c r="AW30" cm="1">
        <f t="array" ref="AW30">INDEX(AV29:AV$101,ROWS($A31))</f>
        <v>-6.2429136560775492E-3</v>
      </c>
      <c r="AX30" cm="1">
        <f t="array" ref="AX30">INDEX(AW29:AW$101,ROWS($A31))</f>
        <v>-5.2382672610496436E-2</v>
      </c>
      <c r="AY30" cm="1">
        <f t="array" ref="AY30">INDEX(AX29:AX$101,ROWS($A31))</f>
        <v>-1.4926223783087878E-2</v>
      </c>
      <c r="AZ30" cm="1">
        <f t="array" ref="AZ30">INDEX(AY29:AY$101,ROWS($A31))</f>
        <v>1.9671785536275461E-3</v>
      </c>
      <c r="BA30" cm="1">
        <f t="array" ref="BA30">INDEX(AZ29:AZ$101,ROWS($A31))</f>
        <v>5.6837875880982429E-2</v>
      </c>
      <c r="BB30" cm="1">
        <f t="array" ref="BB30">INDEX(BA29:BA$101,ROWS($A31))</f>
        <v>-3.456326362918621E-3</v>
      </c>
      <c r="BC30" cm="1">
        <f t="array" ref="BC30">INDEX(BB29:BB$101,ROWS($A31))</f>
        <v>2.8721448308013767E-2</v>
      </c>
      <c r="BD30" cm="1">
        <f t="array" ref="BD30">INDEX(BC29:BC$101,ROWS($A31))</f>
        <v>-2.9137812001062583E-2</v>
      </c>
      <c r="BE30" cm="1">
        <f t="array" ref="BE30">INDEX(BD29:BD$101,ROWS($A31))</f>
        <v>6.3852420251502675E-3</v>
      </c>
      <c r="BF30" cm="1">
        <f t="array" ref="BF30">INDEX(BE29:BE$101,ROWS($A31))</f>
        <v>7.621720958584112E-2</v>
      </c>
      <c r="BG30" cm="1">
        <f t="array" ref="BG30">INDEX(BF29:BF$101,ROWS($A31))</f>
        <v>8.4160700746083769E-2</v>
      </c>
      <c r="BH30" cm="1">
        <f t="array" ref="BH30">INDEX(BG29:BG$101,ROWS($A31))</f>
        <v>9.1859430410886747E-2</v>
      </c>
      <c r="BI30" cm="1">
        <f t="array" ref="BI30">INDEX(BH29:BH$101,ROWS($A31))</f>
        <v>4.1933472856106685E-2</v>
      </c>
      <c r="BJ30" cm="1">
        <f t="array" ref="BJ30">INDEX(BI29:BI$101,ROWS($A31))</f>
        <v>3.9071305306950813E-2</v>
      </c>
      <c r="BK30" cm="1">
        <f t="array" ref="BK30">INDEX(BJ29:BJ$101,ROWS($A31))</f>
        <v>-4.3918438765605264E-2</v>
      </c>
      <c r="BL30" cm="1">
        <f t="array" ref="BL30">INDEX(BK29:BK$101,ROWS($A31))</f>
        <v>-7.3703419990607505E-2</v>
      </c>
      <c r="BM30" cm="1">
        <f t="array" ref="BM30">INDEX(BL29:BL$101,ROWS($A31))</f>
        <v>-8.07663118808679E-2</v>
      </c>
      <c r="BN30" cm="1">
        <f t="array" ref="BN30">INDEX(BM29:BM$101,ROWS($A31))</f>
        <v>1.4667612138507162E-2</v>
      </c>
      <c r="BO30" cm="1">
        <f t="array" ref="BO30">INDEX(BN29:BN$101,ROWS($A31))</f>
        <v>7.0392205077482436E-2</v>
      </c>
      <c r="BP30" cm="1">
        <f t="array" ref="BP30">INDEX(BO29:BO$101,ROWS($A31))</f>
        <v>2.9474214617809136E-2</v>
      </c>
      <c r="BQ30" cm="1">
        <f t="array" ref="BQ30">INDEX(BP29:BP$101,ROWS($A31))</f>
        <v>-0.12177560279280279</v>
      </c>
      <c r="BR30" cm="1">
        <f t="array" ref="BR30">INDEX(BQ29:BQ$101,ROWS($A31))</f>
        <v>-0.12372641346062392</v>
      </c>
      <c r="BS30" cm="1">
        <f t="array" ref="BS30">INDEX(BR29:BR$101,ROWS($A31))</f>
        <v>-4.4645286767713031E-2</v>
      </c>
      <c r="BT30" cm="1">
        <f t="array" ref="BT30">INDEX(BS29:BS$101,ROWS($A31))</f>
        <v>2.2472413339714708E-2</v>
      </c>
      <c r="BU30" cm="1">
        <f t="array" ref="BU30">INDEX(BT29:BT$101,ROWS($A31))</f>
        <v>2.4042253334814117E-2</v>
      </c>
      <c r="BV30" cm="1">
        <f t="array" ref="BV30">INDEX(BU29:BU$101,ROWS($A31))</f>
        <v>-1.6117846468699182E-2</v>
      </c>
      <c r="BW30" cm="1">
        <f t="array" ref="BW30">INDEX(BV29:BV$101,ROWS($A31))</f>
        <v>-1.3146260150111435E-2</v>
      </c>
      <c r="BX30" cm="1">
        <f t="array" ref="BX30">INDEX(BW29:BW$101,ROWS($A31))</f>
        <v>-4.2611769578632983E-2</v>
      </c>
      <c r="BY30" cm="1">
        <f t="array" ref="BY30">INDEX(BX29:BX$101,ROWS($A31))</f>
        <v>-8.2088083297975605E-3</v>
      </c>
      <c r="BZ30" cm="1">
        <f t="array" ref="BZ30">INDEX(BY29:BY$101,ROWS($A31))</f>
        <v>7.0343913977613914E-2</v>
      </c>
      <c r="CA30" cm="1">
        <f t="array" ref="CA30">INDEX(BZ29:BZ$101,ROWS($A31))</f>
        <v>8.1095536068336749E-2</v>
      </c>
      <c r="CB30" cm="1">
        <f t="array" ref="CB30">INDEX(CA29:CA$101,ROWS($A31))</f>
        <v>0.10653002802592371</v>
      </c>
      <c r="CC30" cm="1">
        <f t="array" ref="CC30">INDEX(CB29:CB$101,ROWS($A31))</f>
        <v>6.9172172021400427E-2</v>
      </c>
      <c r="CD30" cm="1">
        <f t="array" ref="CD30">INDEX(CC29:CC$101,ROWS($A31))</f>
        <v>4.5356651955948825E-2</v>
      </c>
      <c r="CE30" cm="1">
        <f t="array" ref="CE30">INDEX(CD29:CD$101,ROWS($A31))</f>
        <v>2.572326503835937E-2</v>
      </c>
      <c r="CF30" cm="1">
        <f t="array" ref="CF30">INDEX(CE29:CE$101,ROWS($A31))</f>
        <v>-4.52418626056501E-3</v>
      </c>
      <c r="CG30" cm="1">
        <f t="array" ref="CG30">INDEX(CF29:CF$101,ROWS($A31))</f>
        <v>5.695446189506833E-2</v>
      </c>
      <c r="CH30" cm="1">
        <f t="array" ref="CH30">INDEX(CG29:CG$101,ROWS($A31))</f>
        <v>2.4418181143092907E-4</v>
      </c>
      <c r="CI30" cm="1">
        <f t="array" ref="CI30">INDEX(CH29:CH$101,ROWS($A31))</f>
        <v>-7.9011018034384223E-3</v>
      </c>
      <c r="CJ30" cm="1">
        <f t="array" ref="CJ30">INDEX(CI29:CI$101,ROWS($A31))</f>
        <v>-6.1517600725887717E-2</v>
      </c>
      <c r="CK30" cm="1">
        <f t="array" ref="CK30">INDEX(CJ29:CJ$101,ROWS($A31))</f>
        <v>-2.4597005930040487E-2</v>
      </c>
      <c r="CL30" cm="1">
        <f t="array" ref="CL30">INDEX(CK29:CK$101,ROWS($A31))</f>
        <v>-2.9913035966842957E-2</v>
      </c>
      <c r="CM30" cm="1">
        <f t="array" ref="CM30">INDEX(CL29:CL$101,ROWS($A31))</f>
        <v>-3.4355579644787179E-3</v>
      </c>
      <c r="CN30" cm="1">
        <f t="array" ref="CN30">INDEX(CM29:CM$101,ROWS($A31))</f>
        <v>-1.052338420005056E-2</v>
      </c>
      <c r="CO30" cm="1">
        <f t="array" ref="CO30">INDEX(CN29:CN$101,ROWS($A31))</f>
        <v>5.6418526686066756E-2</v>
      </c>
      <c r="CP30" cm="1">
        <f t="array" ref="CP30">INDEX(CO29:CO$101,ROWS($A31))</f>
        <v>-6.117608288508168E-3</v>
      </c>
      <c r="CQ30" cm="1">
        <f t="array" ref="CQ30">INDEX(CP29:CP$101,ROWS($A31))</f>
        <v>-9.6352721316774401E-2</v>
      </c>
      <c r="CR30" cm="1">
        <f t="array" ref="CR30">INDEX(CQ29:CQ$101,ROWS($A31))</f>
        <v>-9.5791748059318602E-2</v>
      </c>
      <c r="CS30" cm="1">
        <f t="array" ref="CS30">INDEX(CR29:CR$101,ROWS($A31))</f>
        <v>-7.9382443856476692E-2</v>
      </c>
      <c r="CT30" cm="1">
        <f t="array" ref="CT30">INDEX(CS29:CS$101,ROWS($A31))</f>
        <v>7.2025657485670386E-2</v>
      </c>
      <c r="CU30" cm="1">
        <f t="array" ref="CU30">INDEX(CT29:CT$101,ROWS($A31))</f>
        <v>6.2230718236564189E-2</v>
      </c>
      <c r="CV30" cm="1">
        <f t="array" ref="CV30">INDEX(CU29:CU$101,ROWS($A31))</f>
        <v>5.1009490677601008E-2</v>
      </c>
      <c r="CW30" cm="1">
        <f t="array" ref="CW30">INDEX(CV29:CV$101,ROWS($A31))</f>
        <v>1.3729332929021208E-2</v>
      </c>
      <c r="CX30" cm="1">
        <f t="array" ref="CX30">INDEX(CW29:CW$101,ROWS($A31))</f>
        <v>2.2155790129058831E-2</v>
      </c>
      <c r="CY30" cm="1">
        <f t="array" ref="CY30">INDEX(CX29:CX$101,ROWS($A31))</f>
        <v>-3.0367441430410622E-2</v>
      </c>
      <c r="CZ30" cm="1">
        <f t="array" ref="CZ30">INDEX(CY29:CY$101,ROWS($A31))</f>
        <v>-8.1871675226921556E-3</v>
      </c>
      <c r="DA30" cm="1">
        <f t="array" ref="DA30">INDEX(CZ29:CZ$101,ROWS($A31))</f>
        <v>-3.5502314476504467E-3</v>
      </c>
      <c r="DB30" cm="1">
        <f t="array" ref="DB30">INDEX(DA29:DA$101,ROWS($A31))</f>
        <v>-3.9898965001476813E-2</v>
      </c>
      <c r="DC30" cm="1">
        <f t="array" ref="DC30">INDEX(DB29:DB$101,ROWS($A31))</f>
        <v>-5.797574545305078E-2</v>
      </c>
      <c r="DD30" cm="1">
        <f t="array" ref="DD30">INDEX(DC29:DC$101,ROWS($A31))</f>
        <v>-9.4031673125597529E-2</v>
      </c>
      <c r="DE30" cm="1">
        <f t="array" ref="DE30">INDEX(DD29:DD$101,ROWS($A31))</f>
        <v>-0.11052220165884011</v>
      </c>
      <c r="DF30" cm="1">
        <f t="array" ref="DF30">INDEX(DE29:DE$101,ROWS($A31))</f>
        <v>-7.548013161823508E-2</v>
      </c>
      <c r="DG30" cm="1">
        <f t="array" ref="DG30">INDEX(DF29:DF$101,ROWS($A31))</f>
        <v>-3.1411323438820761E-3</v>
      </c>
    </row>
    <row r="31" spans="1:111" x14ac:dyDescent="0.25">
      <c r="A31" s="17">
        <v>30</v>
      </c>
      <c r="B31">
        <v>-2.2096429780611686</v>
      </c>
      <c r="C31" s="16">
        <f t="shared" si="0"/>
        <v>-2.2006078714607282</v>
      </c>
      <c r="D31" s="19">
        <f>SUMPRODUCT($C$2:INDEX($C$2:$C$327,ROWS(C32:C$327)),$C32:C$327)/DEVSQ($C$2:$C$327)</f>
        <v>-0.12372641346062392</v>
      </c>
      <c r="E31">
        <f>SQRT((1/COUNT($B$2:$B$327))*(1+(2*SUMSQ($D$2:D30))))</f>
        <v>7.0999607684337954E-2</v>
      </c>
      <c r="F31">
        <f>-SQRT((1/COUNT($B$2:$B$327))*(1+(2*SUMSQ($D$2:D30))))</f>
        <v>-7.0999607684337954E-2</v>
      </c>
      <c r="H31" cm="1">
        <f t="array" aca="1" ref="H31" ca="1">INDEX(MMULT(MINVERSE(OFFSET($K$1,0,0,A31,A31)),OFFSET($K$1,1,0,A31,1)),A31)</f>
        <v>1.2957529518987848E-2</v>
      </c>
      <c r="I31">
        <f t="shared" si="1"/>
        <v>5.5384877562171128E-2</v>
      </c>
      <c r="J31">
        <f t="shared" si="2"/>
        <v>-5.5384877562171128E-2</v>
      </c>
      <c r="K31" s="18">
        <f t="shared" si="3"/>
        <v>-0.12372641346062392</v>
      </c>
      <c r="L31" cm="1">
        <f t="array" ref="L31">INDEX(K30:K$101,ROWS($A32))</f>
        <v>-0.12177560279280279</v>
      </c>
      <c r="M31" cm="1">
        <f t="array" ref="M31">INDEX(L30:L$101,ROWS($A32))</f>
        <v>2.9474214617809136E-2</v>
      </c>
      <c r="N31" cm="1">
        <f t="array" ref="N31">INDEX(M30:M$101,ROWS($A32))</f>
        <v>7.0392205077482436E-2</v>
      </c>
      <c r="O31" cm="1">
        <f t="array" ref="O31">INDEX(N30:N$101,ROWS($A32))</f>
        <v>1.4667612138507162E-2</v>
      </c>
      <c r="P31" cm="1">
        <f t="array" ref="P31">INDEX(O30:O$101,ROWS($A32))</f>
        <v>-8.07663118808679E-2</v>
      </c>
      <c r="Q31" cm="1">
        <f t="array" ref="Q31">INDEX(P30:P$101,ROWS($A32))</f>
        <v>-7.3703419990607505E-2</v>
      </c>
      <c r="R31" cm="1">
        <f t="array" ref="R31">INDEX(Q30:Q$101,ROWS($A32))</f>
        <v>-4.3918438765605264E-2</v>
      </c>
      <c r="S31" cm="1">
        <f t="array" ref="S31">INDEX(R30:R$101,ROWS($A32))</f>
        <v>3.9071305306950813E-2</v>
      </c>
      <c r="T31" cm="1">
        <f t="array" ref="T31">INDEX(S30:S$101,ROWS($A32))</f>
        <v>4.1933472856106685E-2</v>
      </c>
      <c r="U31" cm="1">
        <f t="array" ref="U31">INDEX(T30:T$101,ROWS($A32))</f>
        <v>9.1859430410886747E-2</v>
      </c>
      <c r="V31" cm="1">
        <f t="array" ref="V31">INDEX(U30:U$101,ROWS($A32))</f>
        <v>8.4160700746083769E-2</v>
      </c>
      <c r="W31" cm="1">
        <f t="array" ref="W31">INDEX(V30:V$101,ROWS($A32))</f>
        <v>7.621720958584112E-2</v>
      </c>
      <c r="X31" cm="1">
        <f t="array" ref="X31">INDEX(W30:W$101,ROWS($A32))</f>
        <v>6.3852420251502675E-3</v>
      </c>
      <c r="Y31" cm="1">
        <f t="array" ref="Y31">INDEX(X30:X$101,ROWS($A32))</f>
        <v>-2.9137812001062583E-2</v>
      </c>
      <c r="Z31" cm="1">
        <f t="array" ref="Z31">INDEX(Y30:Y$101,ROWS($A32))</f>
        <v>2.8721448308013767E-2</v>
      </c>
      <c r="AA31" cm="1">
        <f t="array" ref="AA31">INDEX(Z30:Z$101,ROWS($A32))</f>
        <v>-3.456326362918621E-3</v>
      </c>
      <c r="AB31" cm="1">
        <f t="array" ref="AB31">INDEX(AA30:AA$101,ROWS($A32))</f>
        <v>5.6837875880982429E-2</v>
      </c>
      <c r="AC31" cm="1">
        <f t="array" ref="AC31">INDEX(AB30:AB$101,ROWS($A32))</f>
        <v>1.9671785536275461E-3</v>
      </c>
      <c r="AD31" cm="1">
        <f t="array" ref="AD31">INDEX(AC30:AC$101,ROWS($A32))</f>
        <v>-1.4926223783087878E-2</v>
      </c>
      <c r="AE31" cm="1">
        <f t="array" ref="AE31">INDEX(AD30:AD$101,ROWS($A32))</f>
        <v>-5.2382672610496436E-2</v>
      </c>
      <c r="AF31" cm="1">
        <f t="array" ref="AF31">INDEX(AE30:AE$101,ROWS($A32))</f>
        <v>-6.2429136560775492E-3</v>
      </c>
      <c r="AG31" cm="1">
        <f t="array" ref="AG31">INDEX(AF30:AF$101,ROWS($A32))</f>
        <v>2.6936806066919458E-3</v>
      </c>
      <c r="AH31" cm="1">
        <f t="array" ref="AH31">INDEX(AG30:AG$101,ROWS($A32))</f>
        <v>6.0709088443285947E-3</v>
      </c>
      <c r="AI31" cm="1">
        <f t="array" ref="AI31">INDEX(AH30:AH$101,ROWS($A32))</f>
        <v>1.5683425673848382E-3</v>
      </c>
      <c r="AJ31" cm="1">
        <f t="array" ref="AJ31">INDEX(AI30:AI$101,ROWS($A32))</f>
        <v>-5.4638879822004695E-2</v>
      </c>
      <c r="AK31" cm="1">
        <f t="array" ref="AK31">INDEX(AJ30:AJ$101,ROWS($A32))</f>
        <v>-5.8455048259506058E-2</v>
      </c>
      <c r="AL31" cm="1">
        <f t="array" ref="AL31">INDEX(AK30:AK$101,ROWS($A32))</f>
        <v>-3.9786713136974849E-2</v>
      </c>
      <c r="AM31" cm="1">
        <f t="array" ref="AM31">INDEX(AL30:AL$101,ROWS($A32))</f>
        <v>0.19076008747508422</v>
      </c>
      <c r="AN31" cm="1">
        <f t="array" ref="AN31">INDEX(AM30:AM$101,ROWS($A32))</f>
        <v>0.45816820676262499</v>
      </c>
      <c r="AO31" cm="1">
        <f t="array" ref="AO31">INDEX(AN30:AN$101,ROWS($A32))</f>
        <v>1</v>
      </c>
      <c r="AP31" cm="1">
        <f t="array" ref="AP31">INDEX(AO30:AO$101,ROWS($A32))</f>
        <v>0.45816820676262499</v>
      </c>
      <c r="AQ31" cm="1">
        <f t="array" ref="AQ31">INDEX(AP30:AP$101,ROWS($A32))</f>
        <v>0.19076008747508422</v>
      </c>
      <c r="AR31" cm="1">
        <f t="array" ref="AR31">INDEX(AQ30:AQ$101,ROWS($A32))</f>
        <v>-3.9786713136974849E-2</v>
      </c>
      <c r="AS31" cm="1">
        <f t="array" ref="AS31">INDEX(AR30:AR$101,ROWS($A32))</f>
        <v>-5.8455048259506058E-2</v>
      </c>
      <c r="AT31" cm="1">
        <f t="array" ref="AT31">INDEX(AS30:AS$101,ROWS($A32))</f>
        <v>-5.4638879822004695E-2</v>
      </c>
      <c r="AU31" cm="1">
        <f t="array" ref="AU31">INDEX(AT30:AT$101,ROWS($A32))</f>
        <v>1.5683425673848382E-3</v>
      </c>
      <c r="AV31" cm="1">
        <f t="array" ref="AV31">INDEX(AU30:AU$101,ROWS($A32))</f>
        <v>6.0709088443285947E-3</v>
      </c>
      <c r="AW31" cm="1">
        <f t="array" ref="AW31">INDEX(AV30:AV$101,ROWS($A32))</f>
        <v>2.6936806066919458E-3</v>
      </c>
      <c r="AX31" cm="1">
        <f t="array" ref="AX31">INDEX(AW30:AW$101,ROWS($A32))</f>
        <v>-6.2429136560775492E-3</v>
      </c>
      <c r="AY31" cm="1">
        <f t="array" ref="AY31">INDEX(AX30:AX$101,ROWS($A32))</f>
        <v>-5.2382672610496436E-2</v>
      </c>
      <c r="AZ31" cm="1">
        <f t="array" ref="AZ31">INDEX(AY30:AY$101,ROWS($A32))</f>
        <v>-1.4926223783087878E-2</v>
      </c>
      <c r="BA31" cm="1">
        <f t="array" ref="BA31">INDEX(AZ30:AZ$101,ROWS($A32))</f>
        <v>1.9671785536275461E-3</v>
      </c>
      <c r="BB31" cm="1">
        <f t="array" ref="BB31">INDEX(BA30:BA$101,ROWS($A32))</f>
        <v>5.6837875880982429E-2</v>
      </c>
      <c r="BC31" cm="1">
        <f t="array" ref="BC31">INDEX(BB30:BB$101,ROWS($A32))</f>
        <v>-3.456326362918621E-3</v>
      </c>
      <c r="BD31" cm="1">
        <f t="array" ref="BD31">INDEX(BC30:BC$101,ROWS($A32))</f>
        <v>2.8721448308013767E-2</v>
      </c>
      <c r="BE31" cm="1">
        <f t="array" ref="BE31">INDEX(BD30:BD$101,ROWS($A32))</f>
        <v>-2.9137812001062583E-2</v>
      </c>
      <c r="BF31" cm="1">
        <f t="array" ref="BF31">INDEX(BE30:BE$101,ROWS($A32))</f>
        <v>6.3852420251502675E-3</v>
      </c>
      <c r="BG31" cm="1">
        <f t="array" ref="BG31">INDEX(BF30:BF$101,ROWS($A32))</f>
        <v>7.621720958584112E-2</v>
      </c>
      <c r="BH31" cm="1">
        <f t="array" ref="BH31">INDEX(BG30:BG$101,ROWS($A32))</f>
        <v>8.4160700746083769E-2</v>
      </c>
      <c r="BI31" cm="1">
        <f t="array" ref="BI31">INDEX(BH30:BH$101,ROWS($A32))</f>
        <v>9.1859430410886747E-2</v>
      </c>
      <c r="BJ31" cm="1">
        <f t="array" ref="BJ31">INDEX(BI30:BI$101,ROWS($A32))</f>
        <v>4.1933472856106685E-2</v>
      </c>
      <c r="BK31" cm="1">
        <f t="array" ref="BK31">INDEX(BJ30:BJ$101,ROWS($A32))</f>
        <v>3.9071305306950813E-2</v>
      </c>
      <c r="BL31" cm="1">
        <f t="array" ref="BL31">INDEX(BK30:BK$101,ROWS($A32))</f>
        <v>-4.3918438765605264E-2</v>
      </c>
      <c r="BM31" cm="1">
        <f t="array" ref="BM31">INDEX(BL30:BL$101,ROWS($A32))</f>
        <v>-7.3703419990607505E-2</v>
      </c>
      <c r="BN31" cm="1">
        <f t="array" ref="BN31">INDEX(BM30:BM$101,ROWS($A32))</f>
        <v>-8.07663118808679E-2</v>
      </c>
      <c r="BO31" cm="1">
        <f t="array" ref="BO31">INDEX(BN30:BN$101,ROWS($A32))</f>
        <v>1.4667612138507162E-2</v>
      </c>
      <c r="BP31" cm="1">
        <f t="array" ref="BP31">INDEX(BO30:BO$101,ROWS($A32))</f>
        <v>7.0392205077482436E-2</v>
      </c>
      <c r="BQ31" cm="1">
        <f t="array" ref="BQ31">INDEX(BP30:BP$101,ROWS($A32))</f>
        <v>2.9474214617809136E-2</v>
      </c>
      <c r="BR31" cm="1">
        <f t="array" ref="BR31">INDEX(BQ30:BQ$101,ROWS($A32))</f>
        <v>-0.12177560279280279</v>
      </c>
      <c r="BS31" cm="1">
        <f t="array" ref="BS31">INDEX(BR30:BR$101,ROWS($A32))</f>
        <v>-0.12372641346062392</v>
      </c>
      <c r="BT31" cm="1">
        <f t="array" ref="BT31">INDEX(BS30:BS$101,ROWS($A32))</f>
        <v>-4.4645286767713031E-2</v>
      </c>
      <c r="BU31" cm="1">
        <f t="array" ref="BU31">INDEX(BT30:BT$101,ROWS($A32))</f>
        <v>2.2472413339714708E-2</v>
      </c>
      <c r="BV31" cm="1">
        <f t="array" ref="BV31">INDEX(BU30:BU$101,ROWS($A32))</f>
        <v>2.4042253334814117E-2</v>
      </c>
      <c r="BW31" cm="1">
        <f t="array" ref="BW31">INDEX(BV30:BV$101,ROWS($A32))</f>
        <v>-1.6117846468699182E-2</v>
      </c>
      <c r="BX31" cm="1">
        <f t="array" ref="BX31">INDEX(BW30:BW$101,ROWS($A32))</f>
        <v>-1.3146260150111435E-2</v>
      </c>
      <c r="BY31" cm="1">
        <f t="array" ref="BY31">INDEX(BX30:BX$101,ROWS($A32))</f>
        <v>-4.2611769578632983E-2</v>
      </c>
      <c r="BZ31" cm="1">
        <f t="array" ref="BZ31">INDEX(BY30:BY$101,ROWS($A32))</f>
        <v>-8.2088083297975605E-3</v>
      </c>
      <c r="CA31" cm="1">
        <f t="array" ref="CA31">INDEX(BZ30:BZ$101,ROWS($A32))</f>
        <v>7.0343913977613914E-2</v>
      </c>
      <c r="CB31" cm="1">
        <f t="array" ref="CB31">INDEX(CA30:CA$101,ROWS($A32))</f>
        <v>8.1095536068336749E-2</v>
      </c>
      <c r="CC31" cm="1">
        <f t="array" ref="CC31">INDEX(CB30:CB$101,ROWS($A32))</f>
        <v>0.10653002802592371</v>
      </c>
      <c r="CD31" cm="1">
        <f t="array" ref="CD31">INDEX(CC30:CC$101,ROWS($A32))</f>
        <v>6.9172172021400427E-2</v>
      </c>
      <c r="CE31" cm="1">
        <f t="array" ref="CE31">INDEX(CD30:CD$101,ROWS($A32))</f>
        <v>4.5356651955948825E-2</v>
      </c>
      <c r="CF31" cm="1">
        <f t="array" ref="CF31">INDEX(CE30:CE$101,ROWS($A32))</f>
        <v>2.572326503835937E-2</v>
      </c>
      <c r="CG31" cm="1">
        <f t="array" ref="CG31">INDEX(CF30:CF$101,ROWS($A32))</f>
        <v>-4.52418626056501E-3</v>
      </c>
      <c r="CH31" cm="1">
        <f t="array" ref="CH31">INDEX(CG30:CG$101,ROWS($A32))</f>
        <v>5.695446189506833E-2</v>
      </c>
      <c r="CI31" cm="1">
        <f t="array" ref="CI31">INDEX(CH30:CH$101,ROWS($A32))</f>
        <v>2.4418181143092907E-4</v>
      </c>
      <c r="CJ31" cm="1">
        <f t="array" ref="CJ31">INDEX(CI30:CI$101,ROWS($A32))</f>
        <v>-7.9011018034384223E-3</v>
      </c>
      <c r="CK31" cm="1">
        <f t="array" ref="CK31">INDEX(CJ30:CJ$101,ROWS($A32))</f>
        <v>-6.1517600725887717E-2</v>
      </c>
      <c r="CL31" cm="1">
        <f t="array" ref="CL31">INDEX(CK30:CK$101,ROWS($A32))</f>
        <v>-2.4597005930040487E-2</v>
      </c>
      <c r="CM31" cm="1">
        <f t="array" ref="CM31">INDEX(CL30:CL$101,ROWS($A32))</f>
        <v>-2.9913035966842957E-2</v>
      </c>
      <c r="CN31" cm="1">
        <f t="array" ref="CN31">INDEX(CM30:CM$101,ROWS($A32))</f>
        <v>-3.4355579644787179E-3</v>
      </c>
      <c r="CO31" cm="1">
        <f t="array" ref="CO31">INDEX(CN30:CN$101,ROWS($A32))</f>
        <v>-1.052338420005056E-2</v>
      </c>
      <c r="CP31" cm="1">
        <f t="array" ref="CP31">INDEX(CO30:CO$101,ROWS($A32))</f>
        <v>5.6418526686066756E-2</v>
      </c>
      <c r="CQ31" cm="1">
        <f t="array" ref="CQ31">INDEX(CP30:CP$101,ROWS($A32))</f>
        <v>-6.117608288508168E-3</v>
      </c>
      <c r="CR31" cm="1">
        <f t="array" ref="CR31">INDEX(CQ30:CQ$101,ROWS($A32))</f>
        <v>-9.6352721316774401E-2</v>
      </c>
      <c r="CS31" cm="1">
        <f t="array" ref="CS31">INDEX(CR30:CR$101,ROWS($A32))</f>
        <v>-9.5791748059318602E-2</v>
      </c>
      <c r="CT31" cm="1">
        <f t="array" ref="CT31">INDEX(CS30:CS$101,ROWS($A32))</f>
        <v>-7.9382443856476692E-2</v>
      </c>
      <c r="CU31" cm="1">
        <f t="array" ref="CU31">INDEX(CT30:CT$101,ROWS($A32))</f>
        <v>7.2025657485670386E-2</v>
      </c>
      <c r="CV31" cm="1">
        <f t="array" ref="CV31">INDEX(CU30:CU$101,ROWS($A32))</f>
        <v>6.2230718236564189E-2</v>
      </c>
      <c r="CW31" cm="1">
        <f t="array" ref="CW31">INDEX(CV30:CV$101,ROWS($A32))</f>
        <v>5.1009490677601008E-2</v>
      </c>
      <c r="CX31" cm="1">
        <f t="array" ref="CX31">INDEX(CW30:CW$101,ROWS($A32))</f>
        <v>1.3729332929021208E-2</v>
      </c>
      <c r="CY31" cm="1">
        <f t="array" ref="CY31">INDEX(CX30:CX$101,ROWS($A32))</f>
        <v>2.2155790129058831E-2</v>
      </c>
      <c r="CZ31" cm="1">
        <f t="array" ref="CZ31">INDEX(CY30:CY$101,ROWS($A32))</f>
        <v>-3.0367441430410622E-2</v>
      </c>
      <c r="DA31" cm="1">
        <f t="array" ref="DA31">INDEX(CZ30:CZ$101,ROWS($A32))</f>
        <v>-8.1871675226921556E-3</v>
      </c>
      <c r="DB31" cm="1">
        <f t="array" ref="DB31">INDEX(DA30:DA$101,ROWS($A32))</f>
        <v>-3.5502314476504467E-3</v>
      </c>
      <c r="DC31" cm="1">
        <f t="array" ref="DC31">INDEX(DB30:DB$101,ROWS($A32))</f>
        <v>-3.9898965001476813E-2</v>
      </c>
      <c r="DD31" cm="1">
        <f t="array" ref="DD31">INDEX(DC30:DC$101,ROWS($A32))</f>
        <v>-5.797574545305078E-2</v>
      </c>
      <c r="DE31" cm="1">
        <f t="array" ref="DE31">INDEX(DD30:DD$101,ROWS($A32))</f>
        <v>-9.4031673125597529E-2</v>
      </c>
      <c r="DF31" cm="1">
        <f t="array" ref="DF31">INDEX(DE30:DE$101,ROWS($A32))</f>
        <v>-0.11052220165884011</v>
      </c>
      <c r="DG31" cm="1">
        <f t="array" ref="DG31">INDEX(DF30:DF$101,ROWS($A32))</f>
        <v>-7.548013161823508E-2</v>
      </c>
    </row>
    <row r="32" spans="1:111" x14ac:dyDescent="0.25">
      <c r="A32" s="17">
        <v>31</v>
      </c>
      <c r="B32">
        <v>2.9963304671218225</v>
      </c>
      <c r="C32" s="16">
        <f t="shared" si="0"/>
        <v>3.0053655737222629</v>
      </c>
      <c r="D32" s="19">
        <f>SUMPRODUCT($C$2:INDEX($C$2:$C$327,ROWS(C33:C$327)),$C33:C$327)/DEVSQ($C$2:$C$327)</f>
        <v>-4.4645286767713031E-2</v>
      </c>
      <c r="E32">
        <f>SQRT((1/COUNT($B$2:$B$327))*(1+(2*SUMSQ($D$2:D31))))</f>
        <v>7.1657935949249671E-2</v>
      </c>
      <c r="F32">
        <f>-SQRT((1/COUNT($B$2:$B$327))*(1+(2*SUMSQ($D$2:D31))))</f>
        <v>-7.1657935949249671E-2</v>
      </c>
      <c r="H32" cm="1">
        <f t="array" aca="1" ref="H32" ca="1">INDEX(MMULT(MINVERSE(OFFSET($K$1,0,0,A32,A32)),OFFSET($K$1,1,0,A32,1)),A32)</f>
        <v>6.6787770703569865E-2</v>
      </c>
      <c r="I32">
        <f t="shared" si="1"/>
        <v>5.5384877562171128E-2</v>
      </c>
      <c r="J32">
        <f t="shared" si="2"/>
        <v>-5.5384877562171128E-2</v>
      </c>
      <c r="K32" s="18">
        <f t="shared" si="3"/>
        <v>-4.4645286767713031E-2</v>
      </c>
      <c r="L32" cm="1">
        <f t="array" ref="L32">INDEX(K31:K$101,ROWS($A33))</f>
        <v>-0.12372641346062392</v>
      </c>
      <c r="M32" cm="1">
        <f t="array" ref="M32">INDEX(L31:L$101,ROWS($A33))</f>
        <v>-0.12177560279280279</v>
      </c>
      <c r="N32" cm="1">
        <f t="array" ref="N32">INDEX(M31:M$101,ROWS($A33))</f>
        <v>2.9474214617809136E-2</v>
      </c>
      <c r="O32" cm="1">
        <f t="array" ref="O32">INDEX(N31:N$101,ROWS($A33))</f>
        <v>7.0392205077482436E-2</v>
      </c>
      <c r="P32" cm="1">
        <f t="array" ref="P32">INDEX(O31:O$101,ROWS($A33))</f>
        <v>1.4667612138507162E-2</v>
      </c>
      <c r="Q32" cm="1">
        <f t="array" ref="Q32">INDEX(P31:P$101,ROWS($A33))</f>
        <v>-8.07663118808679E-2</v>
      </c>
      <c r="R32" cm="1">
        <f t="array" ref="R32">INDEX(Q31:Q$101,ROWS($A33))</f>
        <v>-7.3703419990607505E-2</v>
      </c>
      <c r="S32" cm="1">
        <f t="array" ref="S32">INDEX(R31:R$101,ROWS($A33))</f>
        <v>-4.3918438765605264E-2</v>
      </c>
      <c r="T32" cm="1">
        <f t="array" ref="T32">INDEX(S31:S$101,ROWS($A33))</f>
        <v>3.9071305306950813E-2</v>
      </c>
      <c r="U32" cm="1">
        <f t="array" ref="U32">INDEX(T31:T$101,ROWS($A33))</f>
        <v>4.1933472856106685E-2</v>
      </c>
      <c r="V32" cm="1">
        <f t="array" ref="V32">INDEX(U31:U$101,ROWS($A33))</f>
        <v>9.1859430410886747E-2</v>
      </c>
      <c r="W32" cm="1">
        <f t="array" ref="W32">INDEX(V31:V$101,ROWS($A33))</f>
        <v>8.4160700746083769E-2</v>
      </c>
      <c r="X32" cm="1">
        <f t="array" ref="X32">INDEX(W31:W$101,ROWS($A33))</f>
        <v>7.621720958584112E-2</v>
      </c>
      <c r="Y32" cm="1">
        <f t="array" ref="Y32">INDEX(X31:X$101,ROWS($A33))</f>
        <v>6.3852420251502675E-3</v>
      </c>
      <c r="Z32" cm="1">
        <f t="array" ref="Z32">INDEX(Y31:Y$101,ROWS($A33))</f>
        <v>-2.9137812001062583E-2</v>
      </c>
      <c r="AA32" cm="1">
        <f t="array" ref="AA32">INDEX(Z31:Z$101,ROWS($A33))</f>
        <v>2.8721448308013767E-2</v>
      </c>
      <c r="AB32" cm="1">
        <f t="array" ref="AB32">INDEX(AA31:AA$101,ROWS($A33))</f>
        <v>-3.456326362918621E-3</v>
      </c>
      <c r="AC32" cm="1">
        <f t="array" ref="AC32">INDEX(AB31:AB$101,ROWS($A33))</f>
        <v>5.6837875880982429E-2</v>
      </c>
      <c r="AD32" cm="1">
        <f t="array" ref="AD32">INDEX(AC31:AC$101,ROWS($A33))</f>
        <v>1.9671785536275461E-3</v>
      </c>
      <c r="AE32" cm="1">
        <f t="array" ref="AE32">INDEX(AD31:AD$101,ROWS($A33))</f>
        <v>-1.4926223783087878E-2</v>
      </c>
      <c r="AF32" cm="1">
        <f t="array" ref="AF32">INDEX(AE31:AE$101,ROWS($A33))</f>
        <v>-5.2382672610496436E-2</v>
      </c>
      <c r="AG32" cm="1">
        <f t="array" ref="AG32">INDEX(AF31:AF$101,ROWS($A33))</f>
        <v>-6.2429136560775492E-3</v>
      </c>
      <c r="AH32" cm="1">
        <f t="array" ref="AH32">INDEX(AG31:AG$101,ROWS($A33))</f>
        <v>2.6936806066919458E-3</v>
      </c>
      <c r="AI32" cm="1">
        <f t="array" ref="AI32">INDEX(AH31:AH$101,ROWS($A33))</f>
        <v>6.0709088443285947E-3</v>
      </c>
      <c r="AJ32" cm="1">
        <f t="array" ref="AJ32">INDEX(AI31:AI$101,ROWS($A33))</f>
        <v>1.5683425673848382E-3</v>
      </c>
      <c r="AK32" cm="1">
        <f t="array" ref="AK32">INDEX(AJ31:AJ$101,ROWS($A33))</f>
        <v>-5.4638879822004695E-2</v>
      </c>
      <c r="AL32" cm="1">
        <f t="array" ref="AL32">INDEX(AK31:AK$101,ROWS($A33))</f>
        <v>-5.8455048259506058E-2</v>
      </c>
      <c r="AM32" cm="1">
        <f t="array" ref="AM32">INDEX(AL31:AL$101,ROWS($A33))</f>
        <v>-3.9786713136974849E-2</v>
      </c>
      <c r="AN32" cm="1">
        <f t="array" ref="AN32">INDEX(AM31:AM$101,ROWS($A33))</f>
        <v>0.19076008747508422</v>
      </c>
      <c r="AO32" cm="1">
        <f t="array" ref="AO32">INDEX(AN31:AN$101,ROWS($A33))</f>
        <v>0.45816820676262499</v>
      </c>
      <c r="AP32" cm="1">
        <f t="array" ref="AP32">INDEX(AO31:AO$101,ROWS($A33))</f>
        <v>1</v>
      </c>
      <c r="AQ32" cm="1">
        <f t="array" ref="AQ32">INDEX(AP31:AP$101,ROWS($A33))</f>
        <v>0.45816820676262499</v>
      </c>
      <c r="AR32" cm="1">
        <f t="array" ref="AR32">INDEX(AQ31:AQ$101,ROWS($A33))</f>
        <v>0.19076008747508422</v>
      </c>
      <c r="AS32" cm="1">
        <f t="array" ref="AS32">INDEX(AR31:AR$101,ROWS($A33))</f>
        <v>-3.9786713136974849E-2</v>
      </c>
      <c r="AT32" cm="1">
        <f t="array" ref="AT32">INDEX(AS31:AS$101,ROWS($A33))</f>
        <v>-5.8455048259506058E-2</v>
      </c>
      <c r="AU32" cm="1">
        <f t="array" ref="AU32">INDEX(AT31:AT$101,ROWS($A33))</f>
        <v>-5.4638879822004695E-2</v>
      </c>
      <c r="AV32" cm="1">
        <f t="array" ref="AV32">INDEX(AU31:AU$101,ROWS($A33))</f>
        <v>1.5683425673848382E-3</v>
      </c>
      <c r="AW32" cm="1">
        <f t="array" ref="AW32">INDEX(AV31:AV$101,ROWS($A33))</f>
        <v>6.0709088443285947E-3</v>
      </c>
      <c r="AX32" cm="1">
        <f t="array" ref="AX32">INDEX(AW31:AW$101,ROWS($A33))</f>
        <v>2.6936806066919458E-3</v>
      </c>
      <c r="AY32" cm="1">
        <f t="array" ref="AY32">INDEX(AX31:AX$101,ROWS($A33))</f>
        <v>-6.2429136560775492E-3</v>
      </c>
      <c r="AZ32" cm="1">
        <f t="array" ref="AZ32">INDEX(AY31:AY$101,ROWS($A33))</f>
        <v>-5.2382672610496436E-2</v>
      </c>
      <c r="BA32" cm="1">
        <f t="array" ref="BA32">INDEX(AZ31:AZ$101,ROWS($A33))</f>
        <v>-1.4926223783087878E-2</v>
      </c>
      <c r="BB32" cm="1">
        <f t="array" ref="BB32">INDEX(BA31:BA$101,ROWS($A33))</f>
        <v>1.9671785536275461E-3</v>
      </c>
      <c r="BC32" cm="1">
        <f t="array" ref="BC32">INDEX(BB31:BB$101,ROWS($A33))</f>
        <v>5.6837875880982429E-2</v>
      </c>
      <c r="BD32" cm="1">
        <f t="array" ref="BD32">INDEX(BC31:BC$101,ROWS($A33))</f>
        <v>-3.456326362918621E-3</v>
      </c>
      <c r="BE32" cm="1">
        <f t="array" ref="BE32">INDEX(BD31:BD$101,ROWS($A33))</f>
        <v>2.8721448308013767E-2</v>
      </c>
      <c r="BF32" cm="1">
        <f t="array" ref="BF32">INDEX(BE31:BE$101,ROWS($A33))</f>
        <v>-2.9137812001062583E-2</v>
      </c>
      <c r="BG32" cm="1">
        <f t="array" ref="BG32">INDEX(BF31:BF$101,ROWS($A33))</f>
        <v>6.3852420251502675E-3</v>
      </c>
      <c r="BH32" cm="1">
        <f t="array" ref="BH32">INDEX(BG31:BG$101,ROWS($A33))</f>
        <v>7.621720958584112E-2</v>
      </c>
      <c r="BI32" cm="1">
        <f t="array" ref="BI32">INDEX(BH31:BH$101,ROWS($A33))</f>
        <v>8.4160700746083769E-2</v>
      </c>
      <c r="BJ32" cm="1">
        <f t="array" ref="BJ32">INDEX(BI31:BI$101,ROWS($A33))</f>
        <v>9.1859430410886747E-2</v>
      </c>
      <c r="BK32" cm="1">
        <f t="array" ref="BK32">INDEX(BJ31:BJ$101,ROWS($A33))</f>
        <v>4.1933472856106685E-2</v>
      </c>
      <c r="BL32" cm="1">
        <f t="array" ref="BL32">INDEX(BK31:BK$101,ROWS($A33))</f>
        <v>3.9071305306950813E-2</v>
      </c>
      <c r="BM32" cm="1">
        <f t="array" ref="BM32">INDEX(BL31:BL$101,ROWS($A33))</f>
        <v>-4.3918438765605264E-2</v>
      </c>
      <c r="BN32" cm="1">
        <f t="array" ref="BN32">INDEX(BM31:BM$101,ROWS($A33))</f>
        <v>-7.3703419990607505E-2</v>
      </c>
      <c r="BO32" cm="1">
        <f t="array" ref="BO32">INDEX(BN31:BN$101,ROWS($A33))</f>
        <v>-8.07663118808679E-2</v>
      </c>
      <c r="BP32" cm="1">
        <f t="array" ref="BP32">INDEX(BO31:BO$101,ROWS($A33))</f>
        <v>1.4667612138507162E-2</v>
      </c>
      <c r="BQ32" cm="1">
        <f t="array" ref="BQ32">INDEX(BP31:BP$101,ROWS($A33))</f>
        <v>7.0392205077482436E-2</v>
      </c>
      <c r="BR32" cm="1">
        <f t="array" ref="BR32">INDEX(BQ31:BQ$101,ROWS($A33))</f>
        <v>2.9474214617809136E-2</v>
      </c>
      <c r="BS32" cm="1">
        <f t="array" ref="BS32">INDEX(BR31:BR$101,ROWS($A33))</f>
        <v>-0.12177560279280279</v>
      </c>
      <c r="BT32" cm="1">
        <f t="array" ref="BT32">INDEX(BS31:BS$101,ROWS($A33))</f>
        <v>-0.12372641346062392</v>
      </c>
      <c r="BU32" cm="1">
        <f t="array" ref="BU32">INDEX(BT31:BT$101,ROWS($A33))</f>
        <v>-4.4645286767713031E-2</v>
      </c>
      <c r="BV32" cm="1">
        <f t="array" ref="BV32">INDEX(BU31:BU$101,ROWS($A33))</f>
        <v>2.2472413339714708E-2</v>
      </c>
      <c r="BW32" cm="1">
        <f t="array" ref="BW32">INDEX(BV31:BV$101,ROWS($A33))</f>
        <v>2.4042253334814117E-2</v>
      </c>
      <c r="BX32" cm="1">
        <f t="array" ref="BX32">INDEX(BW31:BW$101,ROWS($A33))</f>
        <v>-1.6117846468699182E-2</v>
      </c>
      <c r="BY32" cm="1">
        <f t="array" ref="BY32">INDEX(BX31:BX$101,ROWS($A33))</f>
        <v>-1.3146260150111435E-2</v>
      </c>
      <c r="BZ32" cm="1">
        <f t="array" ref="BZ32">INDEX(BY31:BY$101,ROWS($A33))</f>
        <v>-4.2611769578632983E-2</v>
      </c>
      <c r="CA32" cm="1">
        <f t="array" ref="CA32">INDEX(BZ31:BZ$101,ROWS($A33))</f>
        <v>-8.2088083297975605E-3</v>
      </c>
      <c r="CB32" cm="1">
        <f t="array" ref="CB32">INDEX(CA31:CA$101,ROWS($A33))</f>
        <v>7.0343913977613914E-2</v>
      </c>
      <c r="CC32" cm="1">
        <f t="array" ref="CC32">INDEX(CB31:CB$101,ROWS($A33))</f>
        <v>8.1095536068336749E-2</v>
      </c>
      <c r="CD32" cm="1">
        <f t="array" ref="CD32">INDEX(CC31:CC$101,ROWS($A33))</f>
        <v>0.10653002802592371</v>
      </c>
      <c r="CE32" cm="1">
        <f t="array" ref="CE32">INDEX(CD31:CD$101,ROWS($A33))</f>
        <v>6.9172172021400427E-2</v>
      </c>
      <c r="CF32" cm="1">
        <f t="array" ref="CF32">INDEX(CE31:CE$101,ROWS($A33))</f>
        <v>4.5356651955948825E-2</v>
      </c>
      <c r="CG32" cm="1">
        <f t="array" ref="CG32">INDEX(CF31:CF$101,ROWS($A33))</f>
        <v>2.572326503835937E-2</v>
      </c>
      <c r="CH32" cm="1">
        <f t="array" ref="CH32">INDEX(CG31:CG$101,ROWS($A33))</f>
        <v>-4.52418626056501E-3</v>
      </c>
      <c r="CI32" cm="1">
        <f t="array" ref="CI32">INDEX(CH31:CH$101,ROWS($A33))</f>
        <v>5.695446189506833E-2</v>
      </c>
      <c r="CJ32" cm="1">
        <f t="array" ref="CJ32">INDEX(CI31:CI$101,ROWS($A33))</f>
        <v>2.4418181143092907E-4</v>
      </c>
      <c r="CK32" cm="1">
        <f t="array" ref="CK32">INDEX(CJ31:CJ$101,ROWS($A33))</f>
        <v>-7.9011018034384223E-3</v>
      </c>
      <c r="CL32" cm="1">
        <f t="array" ref="CL32">INDEX(CK31:CK$101,ROWS($A33))</f>
        <v>-6.1517600725887717E-2</v>
      </c>
      <c r="CM32" cm="1">
        <f t="array" ref="CM32">INDEX(CL31:CL$101,ROWS($A33))</f>
        <v>-2.4597005930040487E-2</v>
      </c>
      <c r="CN32" cm="1">
        <f t="array" ref="CN32">INDEX(CM31:CM$101,ROWS($A33))</f>
        <v>-2.9913035966842957E-2</v>
      </c>
      <c r="CO32" cm="1">
        <f t="array" ref="CO32">INDEX(CN31:CN$101,ROWS($A33))</f>
        <v>-3.4355579644787179E-3</v>
      </c>
      <c r="CP32" cm="1">
        <f t="array" ref="CP32">INDEX(CO31:CO$101,ROWS($A33))</f>
        <v>-1.052338420005056E-2</v>
      </c>
      <c r="CQ32" cm="1">
        <f t="array" ref="CQ32">INDEX(CP31:CP$101,ROWS($A33))</f>
        <v>5.6418526686066756E-2</v>
      </c>
      <c r="CR32" cm="1">
        <f t="array" ref="CR32">INDEX(CQ31:CQ$101,ROWS($A33))</f>
        <v>-6.117608288508168E-3</v>
      </c>
      <c r="CS32" cm="1">
        <f t="array" ref="CS32">INDEX(CR31:CR$101,ROWS($A33))</f>
        <v>-9.6352721316774401E-2</v>
      </c>
      <c r="CT32" cm="1">
        <f t="array" ref="CT32">INDEX(CS31:CS$101,ROWS($A33))</f>
        <v>-9.5791748059318602E-2</v>
      </c>
      <c r="CU32" cm="1">
        <f t="array" ref="CU32">INDEX(CT31:CT$101,ROWS($A33))</f>
        <v>-7.9382443856476692E-2</v>
      </c>
      <c r="CV32" cm="1">
        <f t="array" ref="CV32">INDEX(CU31:CU$101,ROWS($A33))</f>
        <v>7.2025657485670386E-2</v>
      </c>
      <c r="CW32" cm="1">
        <f t="array" ref="CW32">INDEX(CV31:CV$101,ROWS($A33))</f>
        <v>6.2230718236564189E-2</v>
      </c>
      <c r="CX32" cm="1">
        <f t="array" ref="CX32">INDEX(CW31:CW$101,ROWS($A33))</f>
        <v>5.1009490677601008E-2</v>
      </c>
      <c r="CY32" cm="1">
        <f t="array" ref="CY32">INDEX(CX31:CX$101,ROWS($A33))</f>
        <v>1.3729332929021208E-2</v>
      </c>
      <c r="CZ32" cm="1">
        <f t="array" ref="CZ32">INDEX(CY31:CY$101,ROWS($A33))</f>
        <v>2.2155790129058831E-2</v>
      </c>
      <c r="DA32" cm="1">
        <f t="array" ref="DA32">INDEX(CZ31:CZ$101,ROWS($A33))</f>
        <v>-3.0367441430410622E-2</v>
      </c>
      <c r="DB32" cm="1">
        <f t="array" ref="DB32">INDEX(DA31:DA$101,ROWS($A33))</f>
        <v>-8.1871675226921556E-3</v>
      </c>
      <c r="DC32" cm="1">
        <f t="array" ref="DC32">INDEX(DB31:DB$101,ROWS($A33))</f>
        <v>-3.5502314476504467E-3</v>
      </c>
      <c r="DD32" cm="1">
        <f t="array" ref="DD32">INDEX(DC31:DC$101,ROWS($A33))</f>
        <v>-3.9898965001476813E-2</v>
      </c>
      <c r="DE32" cm="1">
        <f t="array" ref="DE32">INDEX(DD31:DD$101,ROWS($A33))</f>
        <v>-5.797574545305078E-2</v>
      </c>
      <c r="DF32" cm="1">
        <f t="array" ref="DF32">INDEX(DE31:DE$101,ROWS($A33))</f>
        <v>-9.4031673125597529E-2</v>
      </c>
      <c r="DG32" cm="1">
        <f t="array" ref="DG32">INDEX(DF31:DF$101,ROWS($A33))</f>
        <v>-0.11052220165884011</v>
      </c>
    </row>
    <row r="33" spans="1:111" x14ac:dyDescent="0.25">
      <c r="A33" s="17">
        <v>32</v>
      </c>
      <c r="B33">
        <v>-2.3174965644418251</v>
      </c>
      <c r="C33" s="16">
        <f t="shared" si="0"/>
        <v>-2.3084614578413847</v>
      </c>
      <c r="D33" s="19">
        <f>SUMPRODUCT($C$2:INDEX($C$2:$C$327,ROWS(C34:C$327)),$C34:C$327)/DEVSQ($C$2:$C$327)</f>
        <v>2.2472413339714708E-2</v>
      </c>
      <c r="E33">
        <f>SQRT((1/COUNT($B$2:$B$327))*(1+(2*SUMSQ($D$2:D32))))</f>
        <v>7.1743208844943424E-2</v>
      </c>
      <c r="F33">
        <f>-SQRT((1/COUNT($B$2:$B$327))*(1+(2*SUMSQ($D$2:D32))))</f>
        <v>-7.1743208844943424E-2</v>
      </c>
      <c r="H33" cm="1">
        <f t="array" aca="1" ref="H33" ca="1">INDEX(MMULT(MINVERSE(OFFSET($K$1,0,0,A33,A33)),OFFSET($K$1,1,0,A33,1)),A33)</f>
        <v>1.7569893965643697E-2</v>
      </c>
      <c r="I33">
        <f t="shared" si="1"/>
        <v>5.5384877562171128E-2</v>
      </c>
      <c r="J33">
        <f t="shared" si="2"/>
        <v>-5.5384877562171128E-2</v>
      </c>
      <c r="K33" s="18">
        <f t="shared" si="3"/>
        <v>2.2472413339714708E-2</v>
      </c>
      <c r="L33" cm="1">
        <f t="array" ref="L33">INDEX(K32:K$101,ROWS($A34))</f>
        <v>-4.4645286767713031E-2</v>
      </c>
      <c r="M33" cm="1">
        <f t="array" ref="M33">INDEX(L32:L$101,ROWS($A34))</f>
        <v>-0.12372641346062392</v>
      </c>
      <c r="N33" cm="1">
        <f t="array" ref="N33">INDEX(M32:M$101,ROWS($A34))</f>
        <v>-0.12177560279280279</v>
      </c>
      <c r="O33" cm="1">
        <f t="array" ref="O33">INDEX(N32:N$101,ROWS($A34))</f>
        <v>2.9474214617809136E-2</v>
      </c>
      <c r="P33" cm="1">
        <f t="array" ref="P33">INDEX(O32:O$101,ROWS($A34))</f>
        <v>7.0392205077482436E-2</v>
      </c>
      <c r="Q33" cm="1">
        <f t="array" ref="Q33">INDEX(P32:P$101,ROWS($A34))</f>
        <v>1.4667612138507162E-2</v>
      </c>
      <c r="R33" cm="1">
        <f t="array" ref="R33">INDEX(Q32:Q$101,ROWS($A34))</f>
        <v>-8.07663118808679E-2</v>
      </c>
      <c r="S33" cm="1">
        <f t="array" ref="S33">INDEX(R32:R$101,ROWS($A34))</f>
        <v>-7.3703419990607505E-2</v>
      </c>
      <c r="T33" cm="1">
        <f t="array" ref="T33">INDEX(S32:S$101,ROWS($A34))</f>
        <v>-4.3918438765605264E-2</v>
      </c>
      <c r="U33" cm="1">
        <f t="array" ref="U33">INDEX(T32:T$101,ROWS($A34))</f>
        <v>3.9071305306950813E-2</v>
      </c>
      <c r="V33" cm="1">
        <f t="array" ref="V33">INDEX(U32:U$101,ROWS($A34))</f>
        <v>4.1933472856106685E-2</v>
      </c>
      <c r="W33" cm="1">
        <f t="array" ref="W33">INDEX(V32:V$101,ROWS($A34))</f>
        <v>9.1859430410886747E-2</v>
      </c>
      <c r="X33" cm="1">
        <f t="array" ref="X33">INDEX(W32:W$101,ROWS($A34))</f>
        <v>8.4160700746083769E-2</v>
      </c>
      <c r="Y33" cm="1">
        <f t="array" ref="Y33">INDEX(X32:X$101,ROWS($A34))</f>
        <v>7.621720958584112E-2</v>
      </c>
      <c r="Z33" cm="1">
        <f t="array" ref="Z33">INDEX(Y32:Y$101,ROWS($A34))</f>
        <v>6.3852420251502675E-3</v>
      </c>
      <c r="AA33" cm="1">
        <f t="array" ref="AA33">INDEX(Z32:Z$101,ROWS($A34))</f>
        <v>-2.9137812001062583E-2</v>
      </c>
      <c r="AB33" cm="1">
        <f t="array" ref="AB33">INDEX(AA32:AA$101,ROWS($A34))</f>
        <v>2.8721448308013767E-2</v>
      </c>
      <c r="AC33" cm="1">
        <f t="array" ref="AC33">INDEX(AB32:AB$101,ROWS($A34))</f>
        <v>-3.456326362918621E-3</v>
      </c>
      <c r="AD33" cm="1">
        <f t="array" ref="AD33">INDEX(AC32:AC$101,ROWS($A34))</f>
        <v>5.6837875880982429E-2</v>
      </c>
      <c r="AE33" cm="1">
        <f t="array" ref="AE33">INDEX(AD32:AD$101,ROWS($A34))</f>
        <v>1.9671785536275461E-3</v>
      </c>
      <c r="AF33" cm="1">
        <f t="array" ref="AF33">INDEX(AE32:AE$101,ROWS($A34))</f>
        <v>-1.4926223783087878E-2</v>
      </c>
      <c r="AG33" cm="1">
        <f t="array" ref="AG33">INDEX(AF32:AF$101,ROWS($A34))</f>
        <v>-5.2382672610496436E-2</v>
      </c>
      <c r="AH33" cm="1">
        <f t="array" ref="AH33">INDEX(AG32:AG$101,ROWS($A34))</f>
        <v>-6.2429136560775492E-3</v>
      </c>
      <c r="AI33" cm="1">
        <f t="array" ref="AI33">INDEX(AH32:AH$101,ROWS($A34))</f>
        <v>2.6936806066919458E-3</v>
      </c>
      <c r="AJ33" cm="1">
        <f t="array" ref="AJ33">INDEX(AI32:AI$101,ROWS($A34))</f>
        <v>6.0709088443285947E-3</v>
      </c>
      <c r="AK33" cm="1">
        <f t="array" ref="AK33">INDEX(AJ32:AJ$101,ROWS($A34))</f>
        <v>1.5683425673848382E-3</v>
      </c>
      <c r="AL33" cm="1">
        <f t="array" ref="AL33">INDEX(AK32:AK$101,ROWS($A34))</f>
        <v>-5.4638879822004695E-2</v>
      </c>
      <c r="AM33" cm="1">
        <f t="array" ref="AM33">INDEX(AL32:AL$101,ROWS($A34))</f>
        <v>-5.8455048259506058E-2</v>
      </c>
      <c r="AN33" cm="1">
        <f t="array" ref="AN33">INDEX(AM32:AM$101,ROWS($A34))</f>
        <v>-3.9786713136974849E-2</v>
      </c>
      <c r="AO33" cm="1">
        <f t="array" ref="AO33">INDEX(AN32:AN$101,ROWS($A34))</f>
        <v>0.19076008747508422</v>
      </c>
      <c r="AP33" cm="1">
        <f t="array" ref="AP33">INDEX(AO32:AO$101,ROWS($A34))</f>
        <v>0.45816820676262499</v>
      </c>
      <c r="AQ33" cm="1">
        <f t="array" ref="AQ33">INDEX(AP32:AP$101,ROWS($A34))</f>
        <v>1</v>
      </c>
      <c r="AR33" cm="1">
        <f t="array" ref="AR33">INDEX(AQ32:AQ$101,ROWS($A34))</f>
        <v>0.45816820676262499</v>
      </c>
      <c r="AS33" cm="1">
        <f t="array" ref="AS33">INDEX(AR32:AR$101,ROWS($A34))</f>
        <v>0.19076008747508422</v>
      </c>
      <c r="AT33" cm="1">
        <f t="array" ref="AT33">INDEX(AS32:AS$101,ROWS($A34))</f>
        <v>-3.9786713136974849E-2</v>
      </c>
      <c r="AU33" cm="1">
        <f t="array" ref="AU33">INDEX(AT32:AT$101,ROWS($A34))</f>
        <v>-5.8455048259506058E-2</v>
      </c>
      <c r="AV33" cm="1">
        <f t="array" ref="AV33">INDEX(AU32:AU$101,ROWS($A34))</f>
        <v>-5.4638879822004695E-2</v>
      </c>
      <c r="AW33" cm="1">
        <f t="array" ref="AW33">INDEX(AV32:AV$101,ROWS($A34))</f>
        <v>1.5683425673848382E-3</v>
      </c>
      <c r="AX33" cm="1">
        <f t="array" ref="AX33">INDEX(AW32:AW$101,ROWS($A34))</f>
        <v>6.0709088443285947E-3</v>
      </c>
      <c r="AY33" cm="1">
        <f t="array" ref="AY33">INDEX(AX32:AX$101,ROWS($A34))</f>
        <v>2.6936806066919458E-3</v>
      </c>
      <c r="AZ33" cm="1">
        <f t="array" ref="AZ33">INDEX(AY32:AY$101,ROWS($A34))</f>
        <v>-6.2429136560775492E-3</v>
      </c>
      <c r="BA33" cm="1">
        <f t="array" ref="BA33">INDEX(AZ32:AZ$101,ROWS($A34))</f>
        <v>-5.2382672610496436E-2</v>
      </c>
      <c r="BB33" cm="1">
        <f t="array" ref="BB33">INDEX(BA32:BA$101,ROWS($A34))</f>
        <v>-1.4926223783087878E-2</v>
      </c>
      <c r="BC33" cm="1">
        <f t="array" ref="BC33">INDEX(BB32:BB$101,ROWS($A34))</f>
        <v>1.9671785536275461E-3</v>
      </c>
      <c r="BD33" cm="1">
        <f t="array" ref="BD33">INDEX(BC32:BC$101,ROWS($A34))</f>
        <v>5.6837875880982429E-2</v>
      </c>
      <c r="BE33" cm="1">
        <f t="array" ref="BE33">INDEX(BD32:BD$101,ROWS($A34))</f>
        <v>-3.456326362918621E-3</v>
      </c>
      <c r="BF33" cm="1">
        <f t="array" ref="BF33">INDEX(BE32:BE$101,ROWS($A34))</f>
        <v>2.8721448308013767E-2</v>
      </c>
      <c r="BG33" cm="1">
        <f t="array" ref="BG33">INDEX(BF32:BF$101,ROWS($A34))</f>
        <v>-2.9137812001062583E-2</v>
      </c>
      <c r="BH33" cm="1">
        <f t="array" ref="BH33">INDEX(BG32:BG$101,ROWS($A34))</f>
        <v>6.3852420251502675E-3</v>
      </c>
      <c r="BI33" cm="1">
        <f t="array" ref="BI33">INDEX(BH32:BH$101,ROWS($A34))</f>
        <v>7.621720958584112E-2</v>
      </c>
      <c r="BJ33" cm="1">
        <f t="array" ref="BJ33">INDEX(BI32:BI$101,ROWS($A34))</f>
        <v>8.4160700746083769E-2</v>
      </c>
      <c r="BK33" cm="1">
        <f t="array" ref="BK33">INDEX(BJ32:BJ$101,ROWS($A34))</f>
        <v>9.1859430410886747E-2</v>
      </c>
      <c r="BL33" cm="1">
        <f t="array" ref="BL33">INDEX(BK32:BK$101,ROWS($A34))</f>
        <v>4.1933472856106685E-2</v>
      </c>
      <c r="BM33" cm="1">
        <f t="array" ref="BM33">INDEX(BL32:BL$101,ROWS($A34))</f>
        <v>3.9071305306950813E-2</v>
      </c>
      <c r="BN33" cm="1">
        <f t="array" ref="BN33">INDEX(BM32:BM$101,ROWS($A34))</f>
        <v>-4.3918438765605264E-2</v>
      </c>
      <c r="BO33" cm="1">
        <f t="array" ref="BO33">INDEX(BN32:BN$101,ROWS($A34))</f>
        <v>-7.3703419990607505E-2</v>
      </c>
      <c r="BP33" cm="1">
        <f t="array" ref="BP33">INDEX(BO32:BO$101,ROWS($A34))</f>
        <v>-8.07663118808679E-2</v>
      </c>
      <c r="BQ33" cm="1">
        <f t="array" ref="BQ33">INDEX(BP32:BP$101,ROWS($A34))</f>
        <v>1.4667612138507162E-2</v>
      </c>
      <c r="BR33" cm="1">
        <f t="array" ref="BR33">INDEX(BQ32:BQ$101,ROWS($A34))</f>
        <v>7.0392205077482436E-2</v>
      </c>
      <c r="BS33" cm="1">
        <f t="array" ref="BS33">INDEX(BR32:BR$101,ROWS($A34))</f>
        <v>2.9474214617809136E-2</v>
      </c>
      <c r="BT33" cm="1">
        <f t="array" ref="BT33">INDEX(BS32:BS$101,ROWS($A34))</f>
        <v>-0.12177560279280279</v>
      </c>
      <c r="BU33" cm="1">
        <f t="array" ref="BU33">INDEX(BT32:BT$101,ROWS($A34))</f>
        <v>-0.12372641346062392</v>
      </c>
      <c r="BV33" cm="1">
        <f t="array" ref="BV33">INDEX(BU32:BU$101,ROWS($A34))</f>
        <v>-4.4645286767713031E-2</v>
      </c>
      <c r="BW33" cm="1">
        <f t="array" ref="BW33">INDEX(BV32:BV$101,ROWS($A34))</f>
        <v>2.2472413339714708E-2</v>
      </c>
      <c r="BX33" cm="1">
        <f t="array" ref="BX33">INDEX(BW32:BW$101,ROWS($A34))</f>
        <v>2.4042253334814117E-2</v>
      </c>
      <c r="BY33" cm="1">
        <f t="array" ref="BY33">INDEX(BX32:BX$101,ROWS($A34))</f>
        <v>-1.6117846468699182E-2</v>
      </c>
      <c r="BZ33" cm="1">
        <f t="array" ref="BZ33">INDEX(BY32:BY$101,ROWS($A34))</f>
        <v>-1.3146260150111435E-2</v>
      </c>
      <c r="CA33" cm="1">
        <f t="array" ref="CA33">INDEX(BZ32:BZ$101,ROWS($A34))</f>
        <v>-4.2611769578632983E-2</v>
      </c>
      <c r="CB33" cm="1">
        <f t="array" ref="CB33">INDEX(CA32:CA$101,ROWS($A34))</f>
        <v>-8.2088083297975605E-3</v>
      </c>
      <c r="CC33" cm="1">
        <f t="array" ref="CC33">INDEX(CB32:CB$101,ROWS($A34))</f>
        <v>7.0343913977613914E-2</v>
      </c>
      <c r="CD33" cm="1">
        <f t="array" ref="CD33">INDEX(CC32:CC$101,ROWS($A34))</f>
        <v>8.1095536068336749E-2</v>
      </c>
      <c r="CE33" cm="1">
        <f t="array" ref="CE33">INDEX(CD32:CD$101,ROWS($A34))</f>
        <v>0.10653002802592371</v>
      </c>
      <c r="CF33" cm="1">
        <f t="array" ref="CF33">INDEX(CE32:CE$101,ROWS($A34))</f>
        <v>6.9172172021400427E-2</v>
      </c>
      <c r="CG33" cm="1">
        <f t="array" ref="CG33">INDEX(CF32:CF$101,ROWS($A34))</f>
        <v>4.5356651955948825E-2</v>
      </c>
      <c r="CH33" cm="1">
        <f t="array" ref="CH33">INDEX(CG32:CG$101,ROWS($A34))</f>
        <v>2.572326503835937E-2</v>
      </c>
      <c r="CI33" cm="1">
        <f t="array" ref="CI33">INDEX(CH32:CH$101,ROWS($A34))</f>
        <v>-4.52418626056501E-3</v>
      </c>
      <c r="CJ33" cm="1">
        <f t="array" ref="CJ33">INDEX(CI32:CI$101,ROWS($A34))</f>
        <v>5.695446189506833E-2</v>
      </c>
      <c r="CK33" cm="1">
        <f t="array" ref="CK33">INDEX(CJ32:CJ$101,ROWS($A34))</f>
        <v>2.4418181143092907E-4</v>
      </c>
      <c r="CL33" cm="1">
        <f t="array" ref="CL33">INDEX(CK32:CK$101,ROWS($A34))</f>
        <v>-7.9011018034384223E-3</v>
      </c>
      <c r="CM33" cm="1">
        <f t="array" ref="CM33">INDEX(CL32:CL$101,ROWS($A34))</f>
        <v>-6.1517600725887717E-2</v>
      </c>
      <c r="CN33" cm="1">
        <f t="array" ref="CN33">INDEX(CM32:CM$101,ROWS($A34))</f>
        <v>-2.4597005930040487E-2</v>
      </c>
      <c r="CO33" cm="1">
        <f t="array" ref="CO33">INDEX(CN32:CN$101,ROWS($A34))</f>
        <v>-2.9913035966842957E-2</v>
      </c>
      <c r="CP33" cm="1">
        <f t="array" ref="CP33">INDEX(CO32:CO$101,ROWS($A34))</f>
        <v>-3.4355579644787179E-3</v>
      </c>
      <c r="CQ33" cm="1">
        <f t="array" ref="CQ33">INDEX(CP32:CP$101,ROWS($A34))</f>
        <v>-1.052338420005056E-2</v>
      </c>
      <c r="CR33" cm="1">
        <f t="array" ref="CR33">INDEX(CQ32:CQ$101,ROWS($A34))</f>
        <v>5.6418526686066756E-2</v>
      </c>
      <c r="CS33" cm="1">
        <f t="array" ref="CS33">INDEX(CR32:CR$101,ROWS($A34))</f>
        <v>-6.117608288508168E-3</v>
      </c>
      <c r="CT33" cm="1">
        <f t="array" ref="CT33">INDEX(CS32:CS$101,ROWS($A34))</f>
        <v>-9.6352721316774401E-2</v>
      </c>
      <c r="CU33" cm="1">
        <f t="array" ref="CU33">INDEX(CT32:CT$101,ROWS($A34))</f>
        <v>-9.5791748059318602E-2</v>
      </c>
      <c r="CV33" cm="1">
        <f t="array" ref="CV33">INDEX(CU32:CU$101,ROWS($A34))</f>
        <v>-7.9382443856476692E-2</v>
      </c>
      <c r="CW33" cm="1">
        <f t="array" ref="CW33">INDEX(CV32:CV$101,ROWS($A34))</f>
        <v>7.2025657485670386E-2</v>
      </c>
      <c r="CX33" cm="1">
        <f t="array" ref="CX33">INDEX(CW32:CW$101,ROWS($A34))</f>
        <v>6.2230718236564189E-2</v>
      </c>
      <c r="CY33" cm="1">
        <f t="array" ref="CY33">INDEX(CX32:CX$101,ROWS($A34))</f>
        <v>5.1009490677601008E-2</v>
      </c>
      <c r="CZ33" cm="1">
        <f t="array" ref="CZ33">INDEX(CY32:CY$101,ROWS($A34))</f>
        <v>1.3729332929021208E-2</v>
      </c>
      <c r="DA33" cm="1">
        <f t="array" ref="DA33">INDEX(CZ32:CZ$101,ROWS($A34))</f>
        <v>2.2155790129058831E-2</v>
      </c>
      <c r="DB33" cm="1">
        <f t="array" ref="DB33">INDEX(DA32:DA$101,ROWS($A34))</f>
        <v>-3.0367441430410622E-2</v>
      </c>
      <c r="DC33" cm="1">
        <f t="array" ref="DC33">INDEX(DB32:DB$101,ROWS($A34))</f>
        <v>-8.1871675226921556E-3</v>
      </c>
      <c r="DD33" cm="1">
        <f t="array" ref="DD33">INDEX(DC32:DC$101,ROWS($A34))</f>
        <v>-3.5502314476504467E-3</v>
      </c>
      <c r="DE33" cm="1">
        <f t="array" ref="DE33">INDEX(DD32:DD$101,ROWS($A34))</f>
        <v>-3.9898965001476813E-2</v>
      </c>
      <c r="DF33" cm="1">
        <f t="array" ref="DF33">INDEX(DE32:DE$101,ROWS($A34))</f>
        <v>-5.797574545305078E-2</v>
      </c>
      <c r="DG33" cm="1">
        <f t="array" ref="DG33">INDEX(DF32:DF$101,ROWS($A34))</f>
        <v>-9.4031673125597529E-2</v>
      </c>
    </row>
    <row r="34" spans="1:111" x14ac:dyDescent="0.25">
      <c r="A34" s="17">
        <v>33</v>
      </c>
      <c r="B34">
        <v>-2.4806085231371355</v>
      </c>
      <c r="C34" s="16">
        <f t="shared" si="0"/>
        <v>-2.4715734165366952</v>
      </c>
      <c r="D34" s="19">
        <f>SUMPRODUCT($C$2:INDEX($C$2:$C$327,ROWS(C35:C$327)),$C35:C$327)/DEVSQ($C$2:$C$327)</f>
        <v>2.4042253334814117E-2</v>
      </c>
      <c r="E34">
        <f>SQRT((1/COUNT($B$2:$B$327))*(1+(2*SUMSQ($D$2:D33))))</f>
        <v>7.1764798002291671E-2</v>
      </c>
      <c r="F34">
        <f>-SQRT((1/COUNT($B$2:$B$327))*(1+(2*SUMSQ($D$2:D33))))</f>
        <v>-7.1764798002291671E-2</v>
      </c>
      <c r="H34" cm="1">
        <f t="array" aca="1" ref="H34" ca="1">INDEX(MMULT(MINVERSE(OFFSET($K$1,0,0,A34,A34)),OFFSET($K$1,1,0,A34,1)),A34)</f>
        <v>-5.8961313069864255E-2</v>
      </c>
      <c r="I34">
        <f t="shared" ref="I34:I65" si="4">SQRT(1/COUNT($B$2:$B$327))</f>
        <v>5.5384877562171128E-2</v>
      </c>
      <c r="J34">
        <f t="shared" ref="J34:J65" si="5">-SQRT(1/COUNT($B$2:$B$327))</f>
        <v>-5.5384877562171128E-2</v>
      </c>
      <c r="K34" s="18">
        <f t="shared" ref="K34:K65" si="6">D34</f>
        <v>2.4042253334814117E-2</v>
      </c>
      <c r="L34" cm="1">
        <f t="array" ref="L34">INDEX(K33:K$101,ROWS($A35))</f>
        <v>2.2472413339714708E-2</v>
      </c>
      <c r="M34" cm="1">
        <f t="array" ref="M34">INDEX(L33:L$101,ROWS($A35))</f>
        <v>-4.4645286767713031E-2</v>
      </c>
      <c r="N34" cm="1">
        <f t="array" ref="N34">INDEX(M33:M$101,ROWS($A35))</f>
        <v>-0.12372641346062392</v>
      </c>
      <c r="O34" cm="1">
        <f t="array" ref="O34">INDEX(N33:N$101,ROWS($A35))</f>
        <v>-0.12177560279280279</v>
      </c>
      <c r="P34" cm="1">
        <f t="array" ref="P34">INDEX(O33:O$101,ROWS($A35))</f>
        <v>2.9474214617809136E-2</v>
      </c>
      <c r="Q34" cm="1">
        <f t="array" ref="Q34">INDEX(P33:P$101,ROWS($A35))</f>
        <v>7.0392205077482436E-2</v>
      </c>
      <c r="R34" cm="1">
        <f t="array" ref="R34">INDEX(Q33:Q$101,ROWS($A35))</f>
        <v>1.4667612138507162E-2</v>
      </c>
      <c r="S34" cm="1">
        <f t="array" ref="S34">INDEX(R33:R$101,ROWS($A35))</f>
        <v>-8.07663118808679E-2</v>
      </c>
      <c r="T34" cm="1">
        <f t="array" ref="T34">INDEX(S33:S$101,ROWS($A35))</f>
        <v>-7.3703419990607505E-2</v>
      </c>
      <c r="U34" cm="1">
        <f t="array" ref="U34">INDEX(T33:T$101,ROWS($A35))</f>
        <v>-4.3918438765605264E-2</v>
      </c>
      <c r="V34" cm="1">
        <f t="array" ref="V34">INDEX(U33:U$101,ROWS($A35))</f>
        <v>3.9071305306950813E-2</v>
      </c>
      <c r="W34" cm="1">
        <f t="array" ref="W34">INDEX(V33:V$101,ROWS($A35))</f>
        <v>4.1933472856106685E-2</v>
      </c>
      <c r="X34" cm="1">
        <f t="array" ref="X34">INDEX(W33:W$101,ROWS($A35))</f>
        <v>9.1859430410886747E-2</v>
      </c>
      <c r="Y34" cm="1">
        <f t="array" ref="Y34">INDEX(X33:X$101,ROWS($A35))</f>
        <v>8.4160700746083769E-2</v>
      </c>
      <c r="Z34" cm="1">
        <f t="array" ref="Z34">INDEX(Y33:Y$101,ROWS($A35))</f>
        <v>7.621720958584112E-2</v>
      </c>
      <c r="AA34" cm="1">
        <f t="array" ref="AA34">INDEX(Z33:Z$101,ROWS($A35))</f>
        <v>6.3852420251502675E-3</v>
      </c>
      <c r="AB34" cm="1">
        <f t="array" ref="AB34">INDEX(AA33:AA$101,ROWS($A35))</f>
        <v>-2.9137812001062583E-2</v>
      </c>
      <c r="AC34" cm="1">
        <f t="array" ref="AC34">INDEX(AB33:AB$101,ROWS($A35))</f>
        <v>2.8721448308013767E-2</v>
      </c>
      <c r="AD34" cm="1">
        <f t="array" ref="AD34">INDEX(AC33:AC$101,ROWS($A35))</f>
        <v>-3.456326362918621E-3</v>
      </c>
      <c r="AE34" cm="1">
        <f t="array" ref="AE34">INDEX(AD33:AD$101,ROWS($A35))</f>
        <v>5.6837875880982429E-2</v>
      </c>
      <c r="AF34" cm="1">
        <f t="array" ref="AF34">INDEX(AE33:AE$101,ROWS($A35))</f>
        <v>1.9671785536275461E-3</v>
      </c>
      <c r="AG34" cm="1">
        <f t="array" ref="AG34">INDEX(AF33:AF$101,ROWS($A35))</f>
        <v>-1.4926223783087878E-2</v>
      </c>
      <c r="AH34" cm="1">
        <f t="array" ref="AH34">INDEX(AG33:AG$101,ROWS($A35))</f>
        <v>-5.2382672610496436E-2</v>
      </c>
      <c r="AI34" cm="1">
        <f t="array" ref="AI34">INDEX(AH33:AH$101,ROWS($A35))</f>
        <v>-6.2429136560775492E-3</v>
      </c>
      <c r="AJ34" cm="1">
        <f t="array" ref="AJ34">INDEX(AI33:AI$101,ROWS($A35))</f>
        <v>2.6936806066919458E-3</v>
      </c>
      <c r="AK34" cm="1">
        <f t="array" ref="AK34">INDEX(AJ33:AJ$101,ROWS($A35))</f>
        <v>6.0709088443285947E-3</v>
      </c>
      <c r="AL34" cm="1">
        <f t="array" ref="AL34">INDEX(AK33:AK$101,ROWS($A35))</f>
        <v>1.5683425673848382E-3</v>
      </c>
      <c r="AM34" cm="1">
        <f t="array" ref="AM34">INDEX(AL33:AL$101,ROWS($A35))</f>
        <v>-5.4638879822004695E-2</v>
      </c>
      <c r="AN34" cm="1">
        <f t="array" ref="AN34">INDEX(AM33:AM$101,ROWS($A35))</f>
        <v>-5.8455048259506058E-2</v>
      </c>
      <c r="AO34" cm="1">
        <f t="array" ref="AO34">INDEX(AN33:AN$101,ROWS($A35))</f>
        <v>-3.9786713136974849E-2</v>
      </c>
      <c r="AP34" cm="1">
        <f t="array" ref="AP34">INDEX(AO33:AO$101,ROWS($A35))</f>
        <v>0.19076008747508422</v>
      </c>
      <c r="AQ34" cm="1">
        <f t="array" ref="AQ34">INDEX(AP33:AP$101,ROWS($A35))</f>
        <v>0.45816820676262499</v>
      </c>
      <c r="AR34" cm="1">
        <f t="array" ref="AR34">INDEX(AQ33:AQ$101,ROWS($A35))</f>
        <v>1</v>
      </c>
      <c r="AS34" cm="1">
        <f t="array" ref="AS34">INDEX(AR33:AR$101,ROWS($A35))</f>
        <v>0.45816820676262499</v>
      </c>
      <c r="AT34" cm="1">
        <f t="array" ref="AT34">INDEX(AS33:AS$101,ROWS($A35))</f>
        <v>0.19076008747508422</v>
      </c>
      <c r="AU34" cm="1">
        <f t="array" ref="AU34">INDEX(AT33:AT$101,ROWS($A35))</f>
        <v>-3.9786713136974849E-2</v>
      </c>
      <c r="AV34" cm="1">
        <f t="array" ref="AV34">INDEX(AU33:AU$101,ROWS($A35))</f>
        <v>-5.8455048259506058E-2</v>
      </c>
      <c r="AW34" cm="1">
        <f t="array" ref="AW34">INDEX(AV33:AV$101,ROWS($A35))</f>
        <v>-5.4638879822004695E-2</v>
      </c>
      <c r="AX34" cm="1">
        <f t="array" ref="AX34">INDEX(AW33:AW$101,ROWS($A35))</f>
        <v>1.5683425673848382E-3</v>
      </c>
      <c r="AY34" cm="1">
        <f t="array" ref="AY34">INDEX(AX33:AX$101,ROWS($A35))</f>
        <v>6.0709088443285947E-3</v>
      </c>
      <c r="AZ34" cm="1">
        <f t="array" ref="AZ34">INDEX(AY33:AY$101,ROWS($A35))</f>
        <v>2.6936806066919458E-3</v>
      </c>
      <c r="BA34" cm="1">
        <f t="array" ref="BA34">INDEX(AZ33:AZ$101,ROWS($A35))</f>
        <v>-6.2429136560775492E-3</v>
      </c>
      <c r="BB34" cm="1">
        <f t="array" ref="BB34">INDEX(BA33:BA$101,ROWS($A35))</f>
        <v>-5.2382672610496436E-2</v>
      </c>
      <c r="BC34" cm="1">
        <f t="array" ref="BC34">INDEX(BB33:BB$101,ROWS($A35))</f>
        <v>-1.4926223783087878E-2</v>
      </c>
      <c r="BD34" cm="1">
        <f t="array" ref="BD34">INDEX(BC33:BC$101,ROWS($A35))</f>
        <v>1.9671785536275461E-3</v>
      </c>
      <c r="BE34" cm="1">
        <f t="array" ref="BE34">INDEX(BD33:BD$101,ROWS($A35))</f>
        <v>5.6837875880982429E-2</v>
      </c>
      <c r="BF34" cm="1">
        <f t="array" ref="BF34">INDEX(BE33:BE$101,ROWS($A35))</f>
        <v>-3.456326362918621E-3</v>
      </c>
      <c r="BG34" cm="1">
        <f t="array" ref="BG34">INDEX(BF33:BF$101,ROWS($A35))</f>
        <v>2.8721448308013767E-2</v>
      </c>
      <c r="BH34" cm="1">
        <f t="array" ref="BH34">INDEX(BG33:BG$101,ROWS($A35))</f>
        <v>-2.9137812001062583E-2</v>
      </c>
      <c r="BI34" cm="1">
        <f t="array" ref="BI34">INDEX(BH33:BH$101,ROWS($A35))</f>
        <v>6.3852420251502675E-3</v>
      </c>
      <c r="BJ34" cm="1">
        <f t="array" ref="BJ34">INDEX(BI33:BI$101,ROWS($A35))</f>
        <v>7.621720958584112E-2</v>
      </c>
      <c r="BK34" cm="1">
        <f t="array" ref="BK34">INDEX(BJ33:BJ$101,ROWS($A35))</f>
        <v>8.4160700746083769E-2</v>
      </c>
      <c r="BL34" cm="1">
        <f t="array" ref="BL34">INDEX(BK33:BK$101,ROWS($A35))</f>
        <v>9.1859430410886747E-2</v>
      </c>
      <c r="BM34" cm="1">
        <f t="array" ref="BM34">INDEX(BL33:BL$101,ROWS($A35))</f>
        <v>4.1933472856106685E-2</v>
      </c>
      <c r="BN34" cm="1">
        <f t="array" ref="BN34">INDEX(BM33:BM$101,ROWS($A35))</f>
        <v>3.9071305306950813E-2</v>
      </c>
      <c r="BO34" cm="1">
        <f t="array" ref="BO34">INDEX(BN33:BN$101,ROWS($A35))</f>
        <v>-4.3918438765605264E-2</v>
      </c>
      <c r="BP34" cm="1">
        <f t="array" ref="BP34">INDEX(BO33:BO$101,ROWS($A35))</f>
        <v>-7.3703419990607505E-2</v>
      </c>
      <c r="BQ34" cm="1">
        <f t="array" ref="BQ34">INDEX(BP33:BP$101,ROWS($A35))</f>
        <v>-8.07663118808679E-2</v>
      </c>
      <c r="BR34" cm="1">
        <f t="array" ref="BR34">INDEX(BQ33:BQ$101,ROWS($A35))</f>
        <v>1.4667612138507162E-2</v>
      </c>
      <c r="BS34" cm="1">
        <f t="array" ref="BS34">INDEX(BR33:BR$101,ROWS($A35))</f>
        <v>7.0392205077482436E-2</v>
      </c>
      <c r="BT34" cm="1">
        <f t="array" ref="BT34">INDEX(BS33:BS$101,ROWS($A35))</f>
        <v>2.9474214617809136E-2</v>
      </c>
      <c r="BU34" cm="1">
        <f t="array" ref="BU34">INDEX(BT33:BT$101,ROWS($A35))</f>
        <v>-0.12177560279280279</v>
      </c>
      <c r="BV34" cm="1">
        <f t="array" ref="BV34">INDEX(BU33:BU$101,ROWS($A35))</f>
        <v>-0.12372641346062392</v>
      </c>
      <c r="BW34" cm="1">
        <f t="array" ref="BW34">INDEX(BV33:BV$101,ROWS($A35))</f>
        <v>-4.4645286767713031E-2</v>
      </c>
      <c r="BX34" cm="1">
        <f t="array" ref="BX34">INDEX(BW33:BW$101,ROWS($A35))</f>
        <v>2.2472413339714708E-2</v>
      </c>
      <c r="BY34" cm="1">
        <f t="array" ref="BY34">INDEX(BX33:BX$101,ROWS($A35))</f>
        <v>2.4042253334814117E-2</v>
      </c>
      <c r="BZ34" cm="1">
        <f t="array" ref="BZ34">INDEX(BY33:BY$101,ROWS($A35))</f>
        <v>-1.6117846468699182E-2</v>
      </c>
      <c r="CA34" cm="1">
        <f t="array" ref="CA34">INDEX(BZ33:BZ$101,ROWS($A35))</f>
        <v>-1.3146260150111435E-2</v>
      </c>
      <c r="CB34" cm="1">
        <f t="array" ref="CB34">INDEX(CA33:CA$101,ROWS($A35))</f>
        <v>-4.2611769578632983E-2</v>
      </c>
      <c r="CC34" cm="1">
        <f t="array" ref="CC34">INDEX(CB33:CB$101,ROWS($A35))</f>
        <v>-8.2088083297975605E-3</v>
      </c>
      <c r="CD34" cm="1">
        <f t="array" ref="CD34">INDEX(CC33:CC$101,ROWS($A35))</f>
        <v>7.0343913977613914E-2</v>
      </c>
      <c r="CE34" cm="1">
        <f t="array" ref="CE34">INDEX(CD33:CD$101,ROWS($A35))</f>
        <v>8.1095536068336749E-2</v>
      </c>
      <c r="CF34" cm="1">
        <f t="array" ref="CF34">INDEX(CE33:CE$101,ROWS($A35))</f>
        <v>0.10653002802592371</v>
      </c>
      <c r="CG34" cm="1">
        <f t="array" ref="CG34">INDEX(CF33:CF$101,ROWS($A35))</f>
        <v>6.9172172021400427E-2</v>
      </c>
      <c r="CH34" cm="1">
        <f t="array" ref="CH34">INDEX(CG33:CG$101,ROWS($A35))</f>
        <v>4.5356651955948825E-2</v>
      </c>
      <c r="CI34" cm="1">
        <f t="array" ref="CI34">INDEX(CH33:CH$101,ROWS($A35))</f>
        <v>2.572326503835937E-2</v>
      </c>
      <c r="CJ34" cm="1">
        <f t="array" ref="CJ34">INDEX(CI33:CI$101,ROWS($A35))</f>
        <v>-4.52418626056501E-3</v>
      </c>
      <c r="CK34" cm="1">
        <f t="array" ref="CK34">INDEX(CJ33:CJ$101,ROWS($A35))</f>
        <v>5.695446189506833E-2</v>
      </c>
      <c r="CL34" cm="1">
        <f t="array" ref="CL34">INDEX(CK33:CK$101,ROWS($A35))</f>
        <v>2.4418181143092907E-4</v>
      </c>
      <c r="CM34" cm="1">
        <f t="array" ref="CM34">INDEX(CL33:CL$101,ROWS($A35))</f>
        <v>-7.9011018034384223E-3</v>
      </c>
      <c r="CN34" cm="1">
        <f t="array" ref="CN34">INDEX(CM33:CM$101,ROWS($A35))</f>
        <v>-6.1517600725887717E-2</v>
      </c>
      <c r="CO34" cm="1">
        <f t="array" ref="CO34">INDEX(CN33:CN$101,ROWS($A35))</f>
        <v>-2.4597005930040487E-2</v>
      </c>
      <c r="CP34" cm="1">
        <f t="array" ref="CP34">INDEX(CO33:CO$101,ROWS($A35))</f>
        <v>-2.9913035966842957E-2</v>
      </c>
      <c r="CQ34" cm="1">
        <f t="array" ref="CQ34">INDEX(CP33:CP$101,ROWS($A35))</f>
        <v>-3.4355579644787179E-3</v>
      </c>
      <c r="CR34" cm="1">
        <f t="array" ref="CR34">INDEX(CQ33:CQ$101,ROWS($A35))</f>
        <v>-1.052338420005056E-2</v>
      </c>
      <c r="CS34" cm="1">
        <f t="array" ref="CS34">INDEX(CR33:CR$101,ROWS($A35))</f>
        <v>5.6418526686066756E-2</v>
      </c>
      <c r="CT34" cm="1">
        <f t="array" ref="CT34">INDEX(CS33:CS$101,ROWS($A35))</f>
        <v>-6.117608288508168E-3</v>
      </c>
      <c r="CU34" cm="1">
        <f t="array" ref="CU34">INDEX(CT33:CT$101,ROWS($A35))</f>
        <v>-9.6352721316774401E-2</v>
      </c>
      <c r="CV34" cm="1">
        <f t="array" ref="CV34">INDEX(CU33:CU$101,ROWS($A35))</f>
        <v>-9.5791748059318602E-2</v>
      </c>
      <c r="CW34" cm="1">
        <f t="array" ref="CW34">INDEX(CV33:CV$101,ROWS($A35))</f>
        <v>-7.9382443856476692E-2</v>
      </c>
      <c r="CX34" cm="1">
        <f t="array" ref="CX34">INDEX(CW33:CW$101,ROWS($A35))</f>
        <v>7.2025657485670386E-2</v>
      </c>
      <c r="CY34" cm="1">
        <f t="array" ref="CY34">INDEX(CX33:CX$101,ROWS($A35))</f>
        <v>6.2230718236564189E-2</v>
      </c>
      <c r="CZ34" cm="1">
        <f t="array" ref="CZ34">INDEX(CY33:CY$101,ROWS($A35))</f>
        <v>5.1009490677601008E-2</v>
      </c>
      <c r="DA34" cm="1">
        <f t="array" ref="DA34">INDEX(CZ33:CZ$101,ROWS($A35))</f>
        <v>1.3729332929021208E-2</v>
      </c>
      <c r="DB34" cm="1">
        <f t="array" ref="DB34">INDEX(DA33:DA$101,ROWS($A35))</f>
        <v>2.2155790129058831E-2</v>
      </c>
      <c r="DC34" cm="1">
        <f t="array" ref="DC34">INDEX(DB33:DB$101,ROWS($A35))</f>
        <v>-3.0367441430410622E-2</v>
      </c>
      <c r="DD34" cm="1">
        <f t="array" ref="DD34">INDEX(DC33:DC$101,ROWS($A35))</f>
        <v>-8.1871675226921556E-3</v>
      </c>
      <c r="DE34" cm="1">
        <f t="array" ref="DE34">INDEX(DD33:DD$101,ROWS($A35))</f>
        <v>-3.5502314476504467E-3</v>
      </c>
      <c r="DF34" cm="1">
        <f t="array" ref="DF34">INDEX(DE33:DE$101,ROWS($A35))</f>
        <v>-3.9898965001476813E-2</v>
      </c>
      <c r="DG34" cm="1">
        <f t="array" ref="DG34">INDEX(DF33:DF$101,ROWS($A35))</f>
        <v>-5.797574545305078E-2</v>
      </c>
    </row>
    <row r="35" spans="1:111" x14ac:dyDescent="0.25">
      <c r="A35" s="17">
        <v>34</v>
      </c>
      <c r="B35">
        <v>-2.6699009422868585</v>
      </c>
      <c r="C35" s="16">
        <f t="shared" si="0"/>
        <v>-2.6608658356864181</v>
      </c>
      <c r="D35" s="19">
        <f>SUMPRODUCT($C$2:INDEX($C$2:$C$327,ROWS(C36:C$327)),$C36:C$327)/DEVSQ($C$2:$C$327)</f>
        <v>-1.6117846468699182E-2</v>
      </c>
      <c r="E35">
        <f>SQRT((1/COUNT($B$2:$B$327))*(1+(2*SUMSQ($D$2:D34))))</f>
        <v>7.1789500822152755E-2</v>
      </c>
      <c r="F35">
        <f>-SQRT((1/COUNT($B$2:$B$327))*(1+(2*SUMSQ($D$2:D34))))</f>
        <v>-7.1789500822152755E-2</v>
      </c>
      <c r="H35" cm="1">
        <f t="array" aca="1" ref="H35" ca="1">INDEX(MMULT(MINVERSE(OFFSET($K$1,0,0,A35,A35)),OFFSET($K$1,1,0,A35,1)),A35)</f>
        <v>-3.6071068979079225E-2</v>
      </c>
      <c r="I35">
        <f t="shared" si="4"/>
        <v>5.5384877562171128E-2</v>
      </c>
      <c r="J35">
        <f t="shared" si="5"/>
        <v>-5.5384877562171128E-2</v>
      </c>
      <c r="K35" s="18">
        <f t="shared" si="6"/>
        <v>-1.6117846468699182E-2</v>
      </c>
      <c r="L35" cm="1">
        <f t="array" ref="L35">INDEX(K34:K$101,ROWS($A36))</f>
        <v>2.4042253334814117E-2</v>
      </c>
      <c r="M35" cm="1">
        <f t="array" ref="M35">INDEX(L34:L$101,ROWS($A36))</f>
        <v>2.2472413339714708E-2</v>
      </c>
      <c r="N35" cm="1">
        <f t="array" ref="N35">INDEX(M34:M$101,ROWS($A36))</f>
        <v>-4.4645286767713031E-2</v>
      </c>
      <c r="O35" cm="1">
        <f t="array" ref="O35">INDEX(N34:N$101,ROWS($A36))</f>
        <v>-0.12372641346062392</v>
      </c>
      <c r="P35" cm="1">
        <f t="array" ref="P35">INDEX(O34:O$101,ROWS($A36))</f>
        <v>-0.12177560279280279</v>
      </c>
      <c r="Q35" cm="1">
        <f t="array" ref="Q35">INDEX(P34:P$101,ROWS($A36))</f>
        <v>2.9474214617809136E-2</v>
      </c>
      <c r="R35" cm="1">
        <f t="array" ref="R35">INDEX(Q34:Q$101,ROWS($A36))</f>
        <v>7.0392205077482436E-2</v>
      </c>
      <c r="S35" cm="1">
        <f t="array" ref="S35">INDEX(R34:R$101,ROWS($A36))</f>
        <v>1.4667612138507162E-2</v>
      </c>
      <c r="T35" cm="1">
        <f t="array" ref="T35">INDEX(S34:S$101,ROWS($A36))</f>
        <v>-8.07663118808679E-2</v>
      </c>
      <c r="U35" cm="1">
        <f t="array" ref="U35">INDEX(T34:T$101,ROWS($A36))</f>
        <v>-7.3703419990607505E-2</v>
      </c>
      <c r="V35" cm="1">
        <f t="array" ref="V35">INDEX(U34:U$101,ROWS($A36))</f>
        <v>-4.3918438765605264E-2</v>
      </c>
      <c r="W35" cm="1">
        <f t="array" ref="W35">INDEX(V34:V$101,ROWS($A36))</f>
        <v>3.9071305306950813E-2</v>
      </c>
      <c r="X35" cm="1">
        <f t="array" ref="X35">INDEX(W34:W$101,ROWS($A36))</f>
        <v>4.1933472856106685E-2</v>
      </c>
      <c r="Y35" cm="1">
        <f t="array" ref="Y35">INDEX(X34:X$101,ROWS($A36))</f>
        <v>9.1859430410886747E-2</v>
      </c>
      <c r="Z35" cm="1">
        <f t="array" ref="Z35">INDEX(Y34:Y$101,ROWS($A36))</f>
        <v>8.4160700746083769E-2</v>
      </c>
      <c r="AA35" cm="1">
        <f t="array" ref="AA35">INDEX(Z34:Z$101,ROWS($A36))</f>
        <v>7.621720958584112E-2</v>
      </c>
      <c r="AB35" cm="1">
        <f t="array" ref="AB35">INDEX(AA34:AA$101,ROWS($A36))</f>
        <v>6.3852420251502675E-3</v>
      </c>
      <c r="AC35" cm="1">
        <f t="array" ref="AC35">INDEX(AB34:AB$101,ROWS($A36))</f>
        <v>-2.9137812001062583E-2</v>
      </c>
      <c r="AD35" cm="1">
        <f t="array" ref="AD35">INDEX(AC34:AC$101,ROWS($A36))</f>
        <v>2.8721448308013767E-2</v>
      </c>
      <c r="AE35" cm="1">
        <f t="array" ref="AE35">INDEX(AD34:AD$101,ROWS($A36))</f>
        <v>-3.456326362918621E-3</v>
      </c>
      <c r="AF35" cm="1">
        <f t="array" ref="AF35">INDEX(AE34:AE$101,ROWS($A36))</f>
        <v>5.6837875880982429E-2</v>
      </c>
      <c r="AG35" cm="1">
        <f t="array" ref="AG35">INDEX(AF34:AF$101,ROWS($A36))</f>
        <v>1.9671785536275461E-3</v>
      </c>
      <c r="AH35" cm="1">
        <f t="array" ref="AH35">INDEX(AG34:AG$101,ROWS($A36))</f>
        <v>-1.4926223783087878E-2</v>
      </c>
      <c r="AI35" cm="1">
        <f t="array" ref="AI35">INDEX(AH34:AH$101,ROWS($A36))</f>
        <v>-5.2382672610496436E-2</v>
      </c>
      <c r="AJ35" cm="1">
        <f t="array" ref="AJ35">INDEX(AI34:AI$101,ROWS($A36))</f>
        <v>-6.2429136560775492E-3</v>
      </c>
      <c r="AK35" cm="1">
        <f t="array" ref="AK35">INDEX(AJ34:AJ$101,ROWS($A36))</f>
        <v>2.6936806066919458E-3</v>
      </c>
      <c r="AL35" cm="1">
        <f t="array" ref="AL35">INDEX(AK34:AK$101,ROWS($A36))</f>
        <v>6.0709088443285947E-3</v>
      </c>
      <c r="AM35" cm="1">
        <f t="array" ref="AM35">INDEX(AL34:AL$101,ROWS($A36))</f>
        <v>1.5683425673848382E-3</v>
      </c>
      <c r="AN35" cm="1">
        <f t="array" ref="AN35">INDEX(AM34:AM$101,ROWS($A36))</f>
        <v>-5.4638879822004695E-2</v>
      </c>
      <c r="AO35" cm="1">
        <f t="array" ref="AO35">INDEX(AN34:AN$101,ROWS($A36))</f>
        <v>-5.8455048259506058E-2</v>
      </c>
      <c r="AP35" cm="1">
        <f t="array" ref="AP35">INDEX(AO34:AO$101,ROWS($A36))</f>
        <v>-3.9786713136974849E-2</v>
      </c>
      <c r="AQ35" cm="1">
        <f t="array" ref="AQ35">INDEX(AP34:AP$101,ROWS($A36))</f>
        <v>0.19076008747508422</v>
      </c>
      <c r="AR35" cm="1">
        <f t="array" ref="AR35">INDEX(AQ34:AQ$101,ROWS($A36))</f>
        <v>0.45816820676262499</v>
      </c>
      <c r="AS35" cm="1">
        <f t="array" ref="AS35">INDEX(AR34:AR$101,ROWS($A36))</f>
        <v>1</v>
      </c>
      <c r="AT35" cm="1">
        <f t="array" ref="AT35">INDEX(AS34:AS$101,ROWS($A36))</f>
        <v>0.45816820676262499</v>
      </c>
      <c r="AU35" cm="1">
        <f t="array" ref="AU35">INDEX(AT34:AT$101,ROWS($A36))</f>
        <v>0.19076008747508422</v>
      </c>
      <c r="AV35" cm="1">
        <f t="array" ref="AV35">INDEX(AU34:AU$101,ROWS($A36))</f>
        <v>-3.9786713136974849E-2</v>
      </c>
      <c r="AW35" cm="1">
        <f t="array" ref="AW35">INDEX(AV34:AV$101,ROWS($A36))</f>
        <v>-5.8455048259506058E-2</v>
      </c>
      <c r="AX35" cm="1">
        <f t="array" ref="AX35">INDEX(AW34:AW$101,ROWS($A36))</f>
        <v>-5.4638879822004695E-2</v>
      </c>
      <c r="AY35" cm="1">
        <f t="array" ref="AY35">INDEX(AX34:AX$101,ROWS($A36))</f>
        <v>1.5683425673848382E-3</v>
      </c>
      <c r="AZ35" cm="1">
        <f t="array" ref="AZ35">INDEX(AY34:AY$101,ROWS($A36))</f>
        <v>6.0709088443285947E-3</v>
      </c>
      <c r="BA35" cm="1">
        <f t="array" ref="BA35">INDEX(AZ34:AZ$101,ROWS($A36))</f>
        <v>2.6936806066919458E-3</v>
      </c>
      <c r="BB35" cm="1">
        <f t="array" ref="BB35">INDEX(BA34:BA$101,ROWS($A36))</f>
        <v>-6.2429136560775492E-3</v>
      </c>
      <c r="BC35" cm="1">
        <f t="array" ref="BC35">INDEX(BB34:BB$101,ROWS($A36))</f>
        <v>-5.2382672610496436E-2</v>
      </c>
      <c r="BD35" cm="1">
        <f t="array" ref="BD35">INDEX(BC34:BC$101,ROWS($A36))</f>
        <v>-1.4926223783087878E-2</v>
      </c>
      <c r="BE35" cm="1">
        <f t="array" ref="BE35">INDEX(BD34:BD$101,ROWS($A36))</f>
        <v>1.9671785536275461E-3</v>
      </c>
      <c r="BF35" cm="1">
        <f t="array" ref="BF35">INDEX(BE34:BE$101,ROWS($A36))</f>
        <v>5.6837875880982429E-2</v>
      </c>
      <c r="BG35" cm="1">
        <f t="array" ref="BG35">INDEX(BF34:BF$101,ROWS($A36))</f>
        <v>-3.456326362918621E-3</v>
      </c>
      <c r="BH35" cm="1">
        <f t="array" ref="BH35">INDEX(BG34:BG$101,ROWS($A36))</f>
        <v>2.8721448308013767E-2</v>
      </c>
      <c r="BI35" cm="1">
        <f t="array" ref="BI35">INDEX(BH34:BH$101,ROWS($A36))</f>
        <v>-2.9137812001062583E-2</v>
      </c>
      <c r="BJ35" cm="1">
        <f t="array" ref="BJ35">INDEX(BI34:BI$101,ROWS($A36))</f>
        <v>6.3852420251502675E-3</v>
      </c>
      <c r="BK35" cm="1">
        <f t="array" ref="BK35">INDEX(BJ34:BJ$101,ROWS($A36))</f>
        <v>7.621720958584112E-2</v>
      </c>
      <c r="BL35" cm="1">
        <f t="array" ref="BL35">INDEX(BK34:BK$101,ROWS($A36))</f>
        <v>8.4160700746083769E-2</v>
      </c>
      <c r="BM35" cm="1">
        <f t="array" ref="BM35">INDEX(BL34:BL$101,ROWS($A36))</f>
        <v>9.1859430410886747E-2</v>
      </c>
      <c r="BN35" cm="1">
        <f t="array" ref="BN35">INDEX(BM34:BM$101,ROWS($A36))</f>
        <v>4.1933472856106685E-2</v>
      </c>
      <c r="BO35" cm="1">
        <f t="array" ref="BO35">INDEX(BN34:BN$101,ROWS($A36))</f>
        <v>3.9071305306950813E-2</v>
      </c>
      <c r="BP35" cm="1">
        <f t="array" ref="BP35">INDEX(BO34:BO$101,ROWS($A36))</f>
        <v>-4.3918438765605264E-2</v>
      </c>
      <c r="BQ35" cm="1">
        <f t="array" ref="BQ35">INDEX(BP34:BP$101,ROWS($A36))</f>
        <v>-7.3703419990607505E-2</v>
      </c>
      <c r="BR35" cm="1">
        <f t="array" ref="BR35">INDEX(BQ34:BQ$101,ROWS($A36))</f>
        <v>-8.07663118808679E-2</v>
      </c>
      <c r="BS35" cm="1">
        <f t="array" ref="BS35">INDEX(BR34:BR$101,ROWS($A36))</f>
        <v>1.4667612138507162E-2</v>
      </c>
      <c r="BT35" cm="1">
        <f t="array" ref="BT35">INDEX(BS34:BS$101,ROWS($A36))</f>
        <v>7.0392205077482436E-2</v>
      </c>
      <c r="BU35" cm="1">
        <f t="array" ref="BU35">INDEX(BT34:BT$101,ROWS($A36))</f>
        <v>2.9474214617809136E-2</v>
      </c>
      <c r="BV35" cm="1">
        <f t="array" ref="BV35">INDEX(BU34:BU$101,ROWS($A36))</f>
        <v>-0.12177560279280279</v>
      </c>
      <c r="BW35" cm="1">
        <f t="array" ref="BW35">INDEX(BV34:BV$101,ROWS($A36))</f>
        <v>-0.12372641346062392</v>
      </c>
      <c r="BX35" cm="1">
        <f t="array" ref="BX35">INDEX(BW34:BW$101,ROWS($A36))</f>
        <v>-4.4645286767713031E-2</v>
      </c>
      <c r="BY35" cm="1">
        <f t="array" ref="BY35">INDEX(BX34:BX$101,ROWS($A36))</f>
        <v>2.2472413339714708E-2</v>
      </c>
      <c r="BZ35" cm="1">
        <f t="array" ref="BZ35">INDEX(BY34:BY$101,ROWS($A36))</f>
        <v>2.4042253334814117E-2</v>
      </c>
      <c r="CA35" cm="1">
        <f t="array" ref="CA35">INDEX(BZ34:BZ$101,ROWS($A36))</f>
        <v>-1.6117846468699182E-2</v>
      </c>
      <c r="CB35" cm="1">
        <f t="array" ref="CB35">INDEX(CA34:CA$101,ROWS($A36))</f>
        <v>-1.3146260150111435E-2</v>
      </c>
      <c r="CC35" cm="1">
        <f t="array" ref="CC35">INDEX(CB34:CB$101,ROWS($A36))</f>
        <v>-4.2611769578632983E-2</v>
      </c>
      <c r="CD35" cm="1">
        <f t="array" ref="CD35">INDEX(CC34:CC$101,ROWS($A36))</f>
        <v>-8.2088083297975605E-3</v>
      </c>
      <c r="CE35" cm="1">
        <f t="array" ref="CE35">INDEX(CD34:CD$101,ROWS($A36))</f>
        <v>7.0343913977613914E-2</v>
      </c>
      <c r="CF35" cm="1">
        <f t="array" ref="CF35">INDEX(CE34:CE$101,ROWS($A36))</f>
        <v>8.1095536068336749E-2</v>
      </c>
      <c r="CG35" cm="1">
        <f t="array" ref="CG35">INDEX(CF34:CF$101,ROWS($A36))</f>
        <v>0.10653002802592371</v>
      </c>
      <c r="CH35" cm="1">
        <f t="array" ref="CH35">INDEX(CG34:CG$101,ROWS($A36))</f>
        <v>6.9172172021400427E-2</v>
      </c>
      <c r="CI35" cm="1">
        <f t="array" ref="CI35">INDEX(CH34:CH$101,ROWS($A36))</f>
        <v>4.5356651955948825E-2</v>
      </c>
      <c r="CJ35" cm="1">
        <f t="array" ref="CJ35">INDEX(CI34:CI$101,ROWS($A36))</f>
        <v>2.572326503835937E-2</v>
      </c>
      <c r="CK35" cm="1">
        <f t="array" ref="CK35">INDEX(CJ34:CJ$101,ROWS($A36))</f>
        <v>-4.52418626056501E-3</v>
      </c>
      <c r="CL35" cm="1">
        <f t="array" ref="CL35">INDEX(CK34:CK$101,ROWS($A36))</f>
        <v>5.695446189506833E-2</v>
      </c>
      <c r="CM35" cm="1">
        <f t="array" ref="CM35">INDEX(CL34:CL$101,ROWS($A36))</f>
        <v>2.4418181143092907E-4</v>
      </c>
      <c r="CN35" cm="1">
        <f t="array" ref="CN35">INDEX(CM34:CM$101,ROWS($A36))</f>
        <v>-7.9011018034384223E-3</v>
      </c>
      <c r="CO35" cm="1">
        <f t="array" ref="CO35">INDEX(CN34:CN$101,ROWS($A36))</f>
        <v>-6.1517600725887717E-2</v>
      </c>
      <c r="CP35" cm="1">
        <f t="array" ref="CP35">INDEX(CO34:CO$101,ROWS($A36))</f>
        <v>-2.4597005930040487E-2</v>
      </c>
      <c r="CQ35" cm="1">
        <f t="array" ref="CQ35">INDEX(CP34:CP$101,ROWS($A36))</f>
        <v>-2.9913035966842957E-2</v>
      </c>
      <c r="CR35" cm="1">
        <f t="array" ref="CR35">INDEX(CQ34:CQ$101,ROWS($A36))</f>
        <v>-3.4355579644787179E-3</v>
      </c>
      <c r="CS35" cm="1">
        <f t="array" ref="CS35">INDEX(CR34:CR$101,ROWS($A36))</f>
        <v>-1.052338420005056E-2</v>
      </c>
      <c r="CT35" cm="1">
        <f t="array" ref="CT35">INDEX(CS34:CS$101,ROWS($A36))</f>
        <v>5.6418526686066756E-2</v>
      </c>
      <c r="CU35" cm="1">
        <f t="array" ref="CU35">INDEX(CT34:CT$101,ROWS($A36))</f>
        <v>-6.117608288508168E-3</v>
      </c>
      <c r="CV35" cm="1">
        <f t="array" ref="CV35">INDEX(CU34:CU$101,ROWS($A36))</f>
        <v>-9.6352721316774401E-2</v>
      </c>
      <c r="CW35" cm="1">
        <f t="array" ref="CW35">INDEX(CV34:CV$101,ROWS($A36))</f>
        <v>-9.5791748059318602E-2</v>
      </c>
      <c r="CX35" cm="1">
        <f t="array" ref="CX35">INDEX(CW34:CW$101,ROWS($A36))</f>
        <v>-7.9382443856476692E-2</v>
      </c>
      <c r="CY35" cm="1">
        <f t="array" ref="CY35">INDEX(CX34:CX$101,ROWS($A36))</f>
        <v>7.2025657485670386E-2</v>
      </c>
      <c r="CZ35" cm="1">
        <f t="array" ref="CZ35">INDEX(CY34:CY$101,ROWS($A36))</f>
        <v>6.2230718236564189E-2</v>
      </c>
      <c r="DA35" cm="1">
        <f t="array" ref="DA35">INDEX(CZ34:CZ$101,ROWS($A36))</f>
        <v>5.1009490677601008E-2</v>
      </c>
      <c r="DB35" cm="1">
        <f t="array" ref="DB35">INDEX(DA34:DA$101,ROWS($A36))</f>
        <v>1.3729332929021208E-2</v>
      </c>
      <c r="DC35" cm="1">
        <f t="array" ref="DC35">INDEX(DB34:DB$101,ROWS($A36))</f>
        <v>2.2155790129058831E-2</v>
      </c>
      <c r="DD35" cm="1">
        <f t="array" ref="DD35">INDEX(DC34:DC$101,ROWS($A36))</f>
        <v>-3.0367441430410622E-2</v>
      </c>
      <c r="DE35" cm="1">
        <f t="array" ref="DE35">INDEX(DD34:DD$101,ROWS($A36))</f>
        <v>-8.1871675226921556E-3</v>
      </c>
      <c r="DF35" cm="1">
        <f t="array" ref="DF35">INDEX(DE34:DE$101,ROWS($A36))</f>
        <v>-3.5502314476504467E-3</v>
      </c>
      <c r="DG35" cm="1">
        <f t="array" ref="DG35">INDEX(DF34:DF$101,ROWS($A36))</f>
        <v>-3.9898965001476813E-2</v>
      </c>
    </row>
    <row r="36" spans="1:111" x14ac:dyDescent="0.25">
      <c r="A36" s="17">
        <v>35</v>
      </c>
      <c r="B36">
        <v>-0.76622722824356515</v>
      </c>
      <c r="C36" s="16">
        <f t="shared" si="0"/>
        <v>-0.75719212164312455</v>
      </c>
      <c r="D36" s="19">
        <f>SUMPRODUCT($C$2:INDEX($C$2:$C$327,ROWS(C37:C$327)),$C37:C$327)/DEVSQ($C$2:$C$327)</f>
        <v>-1.3146260150111435E-2</v>
      </c>
      <c r="E36">
        <f>SQRT((1/COUNT($B$2:$B$327))*(1+(2*SUMSQ($D$2:D35))))</f>
        <v>7.1800600284018051E-2</v>
      </c>
      <c r="F36">
        <f>-SQRT((1/COUNT($B$2:$B$327))*(1+(2*SUMSQ($D$2:D35))))</f>
        <v>-7.1800600284018051E-2</v>
      </c>
      <c r="H36" cm="1">
        <f t="array" aca="1" ref="H36" ca="1">INDEX(MMULT(MINVERSE(OFFSET($K$1,0,0,A36,A36)),OFFSET($K$1,1,0,A36,1)),A36)</f>
        <v>1.667165886795758E-2</v>
      </c>
      <c r="I36">
        <f t="shared" si="4"/>
        <v>5.5384877562171128E-2</v>
      </c>
      <c r="J36">
        <f t="shared" si="5"/>
        <v>-5.5384877562171128E-2</v>
      </c>
      <c r="K36" s="18">
        <f t="shared" si="6"/>
        <v>-1.3146260150111435E-2</v>
      </c>
      <c r="L36" cm="1">
        <f t="array" ref="L36">INDEX(K35:K$101,ROWS($A37))</f>
        <v>-1.6117846468699182E-2</v>
      </c>
      <c r="M36" cm="1">
        <f t="array" ref="M36">INDEX(L35:L$101,ROWS($A37))</f>
        <v>2.4042253334814117E-2</v>
      </c>
      <c r="N36" cm="1">
        <f t="array" ref="N36">INDEX(M35:M$101,ROWS($A37))</f>
        <v>2.2472413339714708E-2</v>
      </c>
      <c r="O36" cm="1">
        <f t="array" ref="O36">INDEX(N35:N$101,ROWS($A37))</f>
        <v>-4.4645286767713031E-2</v>
      </c>
      <c r="P36" cm="1">
        <f t="array" ref="P36">INDEX(O35:O$101,ROWS($A37))</f>
        <v>-0.12372641346062392</v>
      </c>
      <c r="Q36" cm="1">
        <f t="array" ref="Q36">INDEX(P35:P$101,ROWS($A37))</f>
        <v>-0.12177560279280279</v>
      </c>
      <c r="R36" cm="1">
        <f t="array" ref="R36">INDEX(Q35:Q$101,ROWS($A37))</f>
        <v>2.9474214617809136E-2</v>
      </c>
      <c r="S36" cm="1">
        <f t="array" ref="S36">INDEX(R35:R$101,ROWS($A37))</f>
        <v>7.0392205077482436E-2</v>
      </c>
      <c r="T36" cm="1">
        <f t="array" ref="T36">INDEX(S35:S$101,ROWS($A37))</f>
        <v>1.4667612138507162E-2</v>
      </c>
      <c r="U36" cm="1">
        <f t="array" ref="U36">INDEX(T35:T$101,ROWS($A37))</f>
        <v>-8.07663118808679E-2</v>
      </c>
      <c r="V36" cm="1">
        <f t="array" ref="V36">INDEX(U35:U$101,ROWS($A37))</f>
        <v>-7.3703419990607505E-2</v>
      </c>
      <c r="W36" cm="1">
        <f t="array" ref="W36">INDEX(V35:V$101,ROWS($A37))</f>
        <v>-4.3918438765605264E-2</v>
      </c>
      <c r="X36" cm="1">
        <f t="array" ref="X36">INDEX(W35:W$101,ROWS($A37))</f>
        <v>3.9071305306950813E-2</v>
      </c>
      <c r="Y36" cm="1">
        <f t="array" ref="Y36">INDEX(X35:X$101,ROWS($A37))</f>
        <v>4.1933472856106685E-2</v>
      </c>
      <c r="Z36" cm="1">
        <f t="array" ref="Z36">INDEX(Y35:Y$101,ROWS($A37))</f>
        <v>9.1859430410886747E-2</v>
      </c>
      <c r="AA36" cm="1">
        <f t="array" ref="AA36">INDEX(Z35:Z$101,ROWS($A37))</f>
        <v>8.4160700746083769E-2</v>
      </c>
      <c r="AB36" cm="1">
        <f t="array" ref="AB36">INDEX(AA35:AA$101,ROWS($A37))</f>
        <v>7.621720958584112E-2</v>
      </c>
      <c r="AC36" cm="1">
        <f t="array" ref="AC36">INDEX(AB35:AB$101,ROWS($A37))</f>
        <v>6.3852420251502675E-3</v>
      </c>
      <c r="AD36" cm="1">
        <f t="array" ref="AD36">INDEX(AC35:AC$101,ROWS($A37))</f>
        <v>-2.9137812001062583E-2</v>
      </c>
      <c r="AE36" cm="1">
        <f t="array" ref="AE36">INDEX(AD35:AD$101,ROWS($A37))</f>
        <v>2.8721448308013767E-2</v>
      </c>
      <c r="AF36" cm="1">
        <f t="array" ref="AF36">INDEX(AE35:AE$101,ROWS($A37))</f>
        <v>-3.456326362918621E-3</v>
      </c>
      <c r="AG36" cm="1">
        <f t="array" ref="AG36">INDEX(AF35:AF$101,ROWS($A37))</f>
        <v>5.6837875880982429E-2</v>
      </c>
      <c r="AH36" cm="1">
        <f t="array" ref="AH36">INDEX(AG35:AG$101,ROWS($A37))</f>
        <v>1.9671785536275461E-3</v>
      </c>
      <c r="AI36" cm="1">
        <f t="array" ref="AI36">INDEX(AH35:AH$101,ROWS($A37))</f>
        <v>-1.4926223783087878E-2</v>
      </c>
      <c r="AJ36" cm="1">
        <f t="array" ref="AJ36">INDEX(AI35:AI$101,ROWS($A37))</f>
        <v>-5.2382672610496436E-2</v>
      </c>
      <c r="AK36" cm="1">
        <f t="array" ref="AK36">INDEX(AJ35:AJ$101,ROWS($A37))</f>
        <v>-6.2429136560775492E-3</v>
      </c>
      <c r="AL36" cm="1">
        <f t="array" ref="AL36">INDEX(AK35:AK$101,ROWS($A37))</f>
        <v>2.6936806066919458E-3</v>
      </c>
      <c r="AM36" cm="1">
        <f t="array" ref="AM36">INDEX(AL35:AL$101,ROWS($A37))</f>
        <v>6.0709088443285947E-3</v>
      </c>
      <c r="AN36" cm="1">
        <f t="array" ref="AN36">INDEX(AM35:AM$101,ROWS($A37))</f>
        <v>1.5683425673848382E-3</v>
      </c>
      <c r="AO36" cm="1">
        <f t="array" ref="AO36">INDEX(AN35:AN$101,ROWS($A37))</f>
        <v>-5.4638879822004695E-2</v>
      </c>
      <c r="AP36" cm="1">
        <f t="array" ref="AP36">INDEX(AO35:AO$101,ROWS($A37))</f>
        <v>-5.8455048259506058E-2</v>
      </c>
      <c r="AQ36" cm="1">
        <f t="array" ref="AQ36">INDEX(AP35:AP$101,ROWS($A37))</f>
        <v>-3.9786713136974849E-2</v>
      </c>
      <c r="AR36" cm="1">
        <f t="array" ref="AR36">INDEX(AQ35:AQ$101,ROWS($A37))</f>
        <v>0.19076008747508422</v>
      </c>
      <c r="AS36" cm="1">
        <f t="array" ref="AS36">INDEX(AR35:AR$101,ROWS($A37))</f>
        <v>0.45816820676262499</v>
      </c>
      <c r="AT36" cm="1">
        <f t="array" ref="AT36">INDEX(AS35:AS$101,ROWS($A37))</f>
        <v>1</v>
      </c>
      <c r="AU36" cm="1">
        <f t="array" ref="AU36">INDEX(AT35:AT$101,ROWS($A37))</f>
        <v>0.45816820676262499</v>
      </c>
      <c r="AV36" cm="1">
        <f t="array" ref="AV36">INDEX(AU35:AU$101,ROWS($A37))</f>
        <v>0.19076008747508422</v>
      </c>
      <c r="AW36" cm="1">
        <f t="array" ref="AW36">INDEX(AV35:AV$101,ROWS($A37))</f>
        <v>-3.9786713136974849E-2</v>
      </c>
      <c r="AX36" cm="1">
        <f t="array" ref="AX36">INDEX(AW35:AW$101,ROWS($A37))</f>
        <v>-5.8455048259506058E-2</v>
      </c>
      <c r="AY36" cm="1">
        <f t="array" ref="AY36">INDEX(AX35:AX$101,ROWS($A37))</f>
        <v>-5.4638879822004695E-2</v>
      </c>
      <c r="AZ36" cm="1">
        <f t="array" ref="AZ36">INDEX(AY35:AY$101,ROWS($A37))</f>
        <v>1.5683425673848382E-3</v>
      </c>
      <c r="BA36" cm="1">
        <f t="array" ref="BA36">INDEX(AZ35:AZ$101,ROWS($A37))</f>
        <v>6.0709088443285947E-3</v>
      </c>
      <c r="BB36" cm="1">
        <f t="array" ref="BB36">INDEX(BA35:BA$101,ROWS($A37))</f>
        <v>2.6936806066919458E-3</v>
      </c>
      <c r="BC36" cm="1">
        <f t="array" ref="BC36">INDEX(BB35:BB$101,ROWS($A37))</f>
        <v>-6.2429136560775492E-3</v>
      </c>
      <c r="BD36" cm="1">
        <f t="array" ref="BD36">INDEX(BC35:BC$101,ROWS($A37))</f>
        <v>-5.2382672610496436E-2</v>
      </c>
      <c r="BE36" cm="1">
        <f t="array" ref="BE36">INDEX(BD35:BD$101,ROWS($A37))</f>
        <v>-1.4926223783087878E-2</v>
      </c>
      <c r="BF36" cm="1">
        <f t="array" ref="BF36">INDEX(BE35:BE$101,ROWS($A37))</f>
        <v>1.9671785536275461E-3</v>
      </c>
      <c r="BG36" cm="1">
        <f t="array" ref="BG36">INDEX(BF35:BF$101,ROWS($A37))</f>
        <v>5.6837875880982429E-2</v>
      </c>
      <c r="BH36" cm="1">
        <f t="array" ref="BH36">INDEX(BG35:BG$101,ROWS($A37))</f>
        <v>-3.456326362918621E-3</v>
      </c>
      <c r="BI36" cm="1">
        <f t="array" ref="BI36">INDEX(BH35:BH$101,ROWS($A37))</f>
        <v>2.8721448308013767E-2</v>
      </c>
      <c r="BJ36" cm="1">
        <f t="array" ref="BJ36">INDEX(BI35:BI$101,ROWS($A37))</f>
        <v>-2.9137812001062583E-2</v>
      </c>
      <c r="BK36" cm="1">
        <f t="array" ref="BK36">INDEX(BJ35:BJ$101,ROWS($A37))</f>
        <v>6.3852420251502675E-3</v>
      </c>
      <c r="BL36" cm="1">
        <f t="array" ref="BL36">INDEX(BK35:BK$101,ROWS($A37))</f>
        <v>7.621720958584112E-2</v>
      </c>
      <c r="BM36" cm="1">
        <f t="array" ref="BM36">INDEX(BL35:BL$101,ROWS($A37))</f>
        <v>8.4160700746083769E-2</v>
      </c>
      <c r="BN36" cm="1">
        <f t="array" ref="BN36">INDEX(BM35:BM$101,ROWS($A37))</f>
        <v>9.1859430410886747E-2</v>
      </c>
      <c r="BO36" cm="1">
        <f t="array" ref="BO36">INDEX(BN35:BN$101,ROWS($A37))</f>
        <v>4.1933472856106685E-2</v>
      </c>
      <c r="BP36" cm="1">
        <f t="array" ref="BP36">INDEX(BO35:BO$101,ROWS($A37))</f>
        <v>3.9071305306950813E-2</v>
      </c>
      <c r="BQ36" cm="1">
        <f t="array" ref="BQ36">INDEX(BP35:BP$101,ROWS($A37))</f>
        <v>-4.3918438765605264E-2</v>
      </c>
      <c r="BR36" cm="1">
        <f t="array" ref="BR36">INDEX(BQ35:BQ$101,ROWS($A37))</f>
        <v>-7.3703419990607505E-2</v>
      </c>
      <c r="BS36" cm="1">
        <f t="array" ref="BS36">INDEX(BR35:BR$101,ROWS($A37))</f>
        <v>-8.07663118808679E-2</v>
      </c>
      <c r="BT36" cm="1">
        <f t="array" ref="BT36">INDEX(BS35:BS$101,ROWS($A37))</f>
        <v>1.4667612138507162E-2</v>
      </c>
      <c r="BU36" cm="1">
        <f t="array" ref="BU36">INDEX(BT35:BT$101,ROWS($A37))</f>
        <v>7.0392205077482436E-2</v>
      </c>
      <c r="BV36" cm="1">
        <f t="array" ref="BV36">INDEX(BU35:BU$101,ROWS($A37))</f>
        <v>2.9474214617809136E-2</v>
      </c>
      <c r="BW36" cm="1">
        <f t="array" ref="BW36">INDEX(BV35:BV$101,ROWS($A37))</f>
        <v>-0.12177560279280279</v>
      </c>
      <c r="BX36" cm="1">
        <f t="array" ref="BX36">INDEX(BW35:BW$101,ROWS($A37))</f>
        <v>-0.12372641346062392</v>
      </c>
      <c r="BY36" cm="1">
        <f t="array" ref="BY36">INDEX(BX35:BX$101,ROWS($A37))</f>
        <v>-4.4645286767713031E-2</v>
      </c>
      <c r="BZ36" cm="1">
        <f t="array" ref="BZ36">INDEX(BY35:BY$101,ROWS($A37))</f>
        <v>2.2472413339714708E-2</v>
      </c>
      <c r="CA36" cm="1">
        <f t="array" ref="CA36">INDEX(BZ35:BZ$101,ROWS($A37))</f>
        <v>2.4042253334814117E-2</v>
      </c>
      <c r="CB36" cm="1">
        <f t="array" ref="CB36">INDEX(CA35:CA$101,ROWS($A37))</f>
        <v>-1.6117846468699182E-2</v>
      </c>
      <c r="CC36" cm="1">
        <f t="array" ref="CC36">INDEX(CB35:CB$101,ROWS($A37))</f>
        <v>-1.3146260150111435E-2</v>
      </c>
      <c r="CD36" cm="1">
        <f t="array" ref="CD36">INDEX(CC35:CC$101,ROWS($A37))</f>
        <v>-4.2611769578632983E-2</v>
      </c>
      <c r="CE36" cm="1">
        <f t="array" ref="CE36">INDEX(CD35:CD$101,ROWS($A37))</f>
        <v>-8.2088083297975605E-3</v>
      </c>
      <c r="CF36" cm="1">
        <f t="array" ref="CF36">INDEX(CE35:CE$101,ROWS($A37))</f>
        <v>7.0343913977613914E-2</v>
      </c>
      <c r="CG36" cm="1">
        <f t="array" ref="CG36">INDEX(CF35:CF$101,ROWS($A37))</f>
        <v>8.1095536068336749E-2</v>
      </c>
      <c r="CH36" cm="1">
        <f t="array" ref="CH36">INDEX(CG35:CG$101,ROWS($A37))</f>
        <v>0.10653002802592371</v>
      </c>
      <c r="CI36" cm="1">
        <f t="array" ref="CI36">INDEX(CH35:CH$101,ROWS($A37))</f>
        <v>6.9172172021400427E-2</v>
      </c>
      <c r="CJ36" cm="1">
        <f t="array" ref="CJ36">INDEX(CI35:CI$101,ROWS($A37))</f>
        <v>4.5356651955948825E-2</v>
      </c>
      <c r="CK36" cm="1">
        <f t="array" ref="CK36">INDEX(CJ35:CJ$101,ROWS($A37))</f>
        <v>2.572326503835937E-2</v>
      </c>
      <c r="CL36" cm="1">
        <f t="array" ref="CL36">INDEX(CK35:CK$101,ROWS($A37))</f>
        <v>-4.52418626056501E-3</v>
      </c>
      <c r="CM36" cm="1">
        <f t="array" ref="CM36">INDEX(CL35:CL$101,ROWS($A37))</f>
        <v>5.695446189506833E-2</v>
      </c>
      <c r="CN36" cm="1">
        <f t="array" ref="CN36">INDEX(CM35:CM$101,ROWS($A37))</f>
        <v>2.4418181143092907E-4</v>
      </c>
      <c r="CO36" cm="1">
        <f t="array" ref="CO36">INDEX(CN35:CN$101,ROWS($A37))</f>
        <v>-7.9011018034384223E-3</v>
      </c>
      <c r="CP36" cm="1">
        <f t="array" ref="CP36">INDEX(CO35:CO$101,ROWS($A37))</f>
        <v>-6.1517600725887717E-2</v>
      </c>
      <c r="CQ36" cm="1">
        <f t="array" ref="CQ36">INDEX(CP35:CP$101,ROWS($A37))</f>
        <v>-2.4597005930040487E-2</v>
      </c>
      <c r="CR36" cm="1">
        <f t="array" ref="CR36">INDEX(CQ35:CQ$101,ROWS($A37))</f>
        <v>-2.9913035966842957E-2</v>
      </c>
      <c r="CS36" cm="1">
        <f t="array" ref="CS36">INDEX(CR35:CR$101,ROWS($A37))</f>
        <v>-3.4355579644787179E-3</v>
      </c>
      <c r="CT36" cm="1">
        <f t="array" ref="CT36">INDEX(CS35:CS$101,ROWS($A37))</f>
        <v>-1.052338420005056E-2</v>
      </c>
      <c r="CU36" cm="1">
        <f t="array" ref="CU36">INDEX(CT35:CT$101,ROWS($A37))</f>
        <v>5.6418526686066756E-2</v>
      </c>
      <c r="CV36" cm="1">
        <f t="array" ref="CV36">INDEX(CU35:CU$101,ROWS($A37))</f>
        <v>-6.117608288508168E-3</v>
      </c>
      <c r="CW36" cm="1">
        <f t="array" ref="CW36">INDEX(CV35:CV$101,ROWS($A37))</f>
        <v>-9.6352721316774401E-2</v>
      </c>
      <c r="CX36" cm="1">
        <f t="array" ref="CX36">INDEX(CW35:CW$101,ROWS($A37))</f>
        <v>-9.5791748059318602E-2</v>
      </c>
      <c r="CY36" cm="1">
        <f t="array" ref="CY36">INDEX(CX35:CX$101,ROWS($A37))</f>
        <v>-7.9382443856476692E-2</v>
      </c>
      <c r="CZ36" cm="1">
        <f t="array" ref="CZ36">INDEX(CY35:CY$101,ROWS($A37))</f>
        <v>7.2025657485670386E-2</v>
      </c>
      <c r="DA36" cm="1">
        <f t="array" ref="DA36">INDEX(CZ35:CZ$101,ROWS($A37))</f>
        <v>6.2230718236564189E-2</v>
      </c>
      <c r="DB36" cm="1">
        <f t="array" ref="DB36">INDEX(DA35:DA$101,ROWS($A37))</f>
        <v>5.1009490677601008E-2</v>
      </c>
      <c r="DC36" cm="1">
        <f t="array" ref="DC36">INDEX(DB35:DB$101,ROWS($A37))</f>
        <v>1.3729332929021208E-2</v>
      </c>
      <c r="DD36" cm="1">
        <f t="array" ref="DD36">INDEX(DC35:DC$101,ROWS($A37))</f>
        <v>2.2155790129058831E-2</v>
      </c>
      <c r="DE36" cm="1">
        <f t="array" ref="DE36">INDEX(DD35:DD$101,ROWS($A37))</f>
        <v>-3.0367441430410622E-2</v>
      </c>
      <c r="DF36" cm="1">
        <f t="array" ref="DF36">INDEX(DE35:DE$101,ROWS($A37))</f>
        <v>-8.1871675226921556E-3</v>
      </c>
      <c r="DG36" cm="1">
        <f t="array" ref="DG36">INDEX(DF35:DF$101,ROWS($A37))</f>
        <v>-3.5502314476504467E-3</v>
      </c>
    </row>
    <row r="37" spans="1:111" x14ac:dyDescent="0.25">
      <c r="A37" s="17">
        <v>36</v>
      </c>
      <c r="B37">
        <v>-2.2759606173942473</v>
      </c>
      <c r="C37" s="16">
        <f t="shared" si="0"/>
        <v>-2.2669255107938069</v>
      </c>
      <c r="D37" s="19">
        <f>SUMPRODUCT($C$2:INDEX($C$2:$C$327,ROWS(C38:C$327)),$C38:C$327)/DEVSQ($C$2:$C$327)</f>
        <v>-4.2611769578632983E-2</v>
      </c>
      <c r="E37">
        <f>SQRT((1/COUNT($B$2:$B$327))*(1+(2*SUMSQ($D$2:D36))))</f>
        <v>7.1807983344755175E-2</v>
      </c>
      <c r="F37">
        <f>-SQRT((1/COUNT($B$2:$B$327))*(1+(2*SUMSQ($D$2:D36))))</f>
        <v>-7.1807983344755175E-2</v>
      </c>
      <c r="H37" cm="1">
        <f t="array" aca="1" ref="H37" ca="1">INDEX(MMULT(MINVERSE(OFFSET($K$1,0,0,A37,A37)),OFFSET($K$1,1,0,A37,1)),A37)</f>
        <v>-2.0027044132231789E-2</v>
      </c>
      <c r="I37">
        <f t="shared" si="4"/>
        <v>5.5384877562171128E-2</v>
      </c>
      <c r="J37">
        <f t="shared" si="5"/>
        <v>-5.5384877562171128E-2</v>
      </c>
      <c r="K37" s="18">
        <f t="shared" si="6"/>
        <v>-4.2611769578632983E-2</v>
      </c>
      <c r="L37" cm="1">
        <f t="array" ref="L37">INDEX(K36:K$101,ROWS($A38))</f>
        <v>-1.3146260150111435E-2</v>
      </c>
      <c r="M37" cm="1">
        <f t="array" ref="M37">INDEX(L36:L$101,ROWS($A38))</f>
        <v>-1.6117846468699182E-2</v>
      </c>
      <c r="N37" cm="1">
        <f t="array" ref="N37">INDEX(M36:M$101,ROWS($A38))</f>
        <v>2.4042253334814117E-2</v>
      </c>
      <c r="O37" cm="1">
        <f t="array" ref="O37">INDEX(N36:N$101,ROWS($A38))</f>
        <v>2.2472413339714708E-2</v>
      </c>
      <c r="P37" cm="1">
        <f t="array" ref="P37">INDEX(O36:O$101,ROWS($A38))</f>
        <v>-4.4645286767713031E-2</v>
      </c>
      <c r="Q37" cm="1">
        <f t="array" ref="Q37">INDEX(P36:P$101,ROWS($A38))</f>
        <v>-0.12372641346062392</v>
      </c>
      <c r="R37" cm="1">
        <f t="array" ref="R37">INDEX(Q36:Q$101,ROWS($A38))</f>
        <v>-0.12177560279280279</v>
      </c>
      <c r="S37" cm="1">
        <f t="array" ref="S37">INDEX(R36:R$101,ROWS($A38))</f>
        <v>2.9474214617809136E-2</v>
      </c>
      <c r="T37" cm="1">
        <f t="array" ref="T37">INDEX(S36:S$101,ROWS($A38))</f>
        <v>7.0392205077482436E-2</v>
      </c>
      <c r="U37" cm="1">
        <f t="array" ref="U37">INDEX(T36:T$101,ROWS($A38))</f>
        <v>1.4667612138507162E-2</v>
      </c>
      <c r="V37" cm="1">
        <f t="array" ref="V37">INDEX(U36:U$101,ROWS($A38))</f>
        <v>-8.07663118808679E-2</v>
      </c>
      <c r="W37" cm="1">
        <f t="array" ref="W37">INDEX(V36:V$101,ROWS($A38))</f>
        <v>-7.3703419990607505E-2</v>
      </c>
      <c r="X37" cm="1">
        <f t="array" ref="X37">INDEX(W36:W$101,ROWS($A38))</f>
        <v>-4.3918438765605264E-2</v>
      </c>
      <c r="Y37" cm="1">
        <f t="array" ref="Y37">INDEX(X36:X$101,ROWS($A38))</f>
        <v>3.9071305306950813E-2</v>
      </c>
      <c r="Z37" cm="1">
        <f t="array" ref="Z37">INDEX(Y36:Y$101,ROWS($A38))</f>
        <v>4.1933472856106685E-2</v>
      </c>
      <c r="AA37" cm="1">
        <f t="array" ref="AA37">INDEX(Z36:Z$101,ROWS($A38))</f>
        <v>9.1859430410886747E-2</v>
      </c>
      <c r="AB37" cm="1">
        <f t="array" ref="AB37">INDEX(AA36:AA$101,ROWS($A38))</f>
        <v>8.4160700746083769E-2</v>
      </c>
      <c r="AC37" cm="1">
        <f t="array" ref="AC37">INDEX(AB36:AB$101,ROWS($A38))</f>
        <v>7.621720958584112E-2</v>
      </c>
      <c r="AD37" cm="1">
        <f t="array" ref="AD37">INDEX(AC36:AC$101,ROWS($A38))</f>
        <v>6.3852420251502675E-3</v>
      </c>
      <c r="AE37" cm="1">
        <f t="array" ref="AE37">INDEX(AD36:AD$101,ROWS($A38))</f>
        <v>-2.9137812001062583E-2</v>
      </c>
      <c r="AF37" cm="1">
        <f t="array" ref="AF37">INDEX(AE36:AE$101,ROWS($A38))</f>
        <v>2.8721448308013767E-2</v>
      </c>
      <c r="AG37" cm="1">
        <f t="array" ref="AG37">INDEX(AF36:AF$101,ROWS($A38))</f>
        <v>-3.456326362918621E-3</v>
      </c>
      <c r="AH37" cm="1">
        <f t="array" ref="AH37">INDEX(AG36:AG$101,ROWS($A38))</f>
        <v>5.6837875880982429E-2</v>
      </c>
      <c r="AI37" cm="1">
        <f t="array" ref="AI37">INDEX(AH36:AH$101,ROWS($A38))</f>
        <v>1.9671785536275461E-3</v>
      </c>
      <c r="AJ37" cm="1">
        <f t="array" ref="AJ37">INDEX(AI36:AI$101,ROWS($A38))</f>
        <v>-1.4926223783087878E-2</v>
      </c>
      <c r="AK37" cm="1">
        <f t="array" ref="AK37">INDEX(AJ36:AJ$101,ROWS($A38))</f>
        <v>-5.2382672610496436E-2</v>
      </c>
      <c r="AL37" cm="1">
        <f t="array" ref="AL37">INDEX(AK36:AK$101,ROWS($A38))</f>
        <v>-6.2429136560775492E-3</v>
      </c>
      <c r="AM37" cm="1">
        <f t="array" ref="AM37">INDEX(AL36:AL$101,ROWS($A38))</f>
        <v>2.6936806066919458E-3</v>
      </c>
      <c r="AN37" cm="1">
        <f t="array" ref="AN37">INDEX(AM36:AM$101,ROWS($A38))</f>
        <v>6.0709088443285947E-3</v>
      </c>
      <c r="AO37" cm="1">
        <f t="array" ref="AO37">INDEX(AN36:AN$101,ROWS($A38))</f>
        <v>1.5683425673848382E-3</v>
      </c>
      <c r="AP37" cm="1">
        <f t="array" ref="AP37">INDEX(AO36:AO$101,ROWS($A38))</f>
        <v>-5.4638879822004695E-2</v>
      </c>
      <c r="AQ37" cm="1">
        <f t="array" ref="AQ37">INDEX(AP36:AP$101,ROWS($A38))</f>
        <v>-5.8455048259506058E-2</v>
      </c>
      <c r="AR37" cm="1">
        <f t="array" ref="AR37">INDEX(AQ36:AQ$101,ROWS($A38))</f>
        <v>-3.9786713136974849E-2</v>
      </c>
      <c r="AS37" cm="1">
        <f t="array" ref="AS37">INDEX(AR36:AR$101,ROWS($A38))</f>
        <v>0.19076008747508422</v>
      </c>
      <c r="AT37" cm="1">
        <f t="array" ref="AT37">INDEX(AS36:AS$101,ROWS($A38))</f>
        <v>0.45816820676262499</v>
      </c>
      <c r="AU37" cm="1">
        <f t="array" ref="AU37">INDEX(AT36:AT$101,ROWS($A38))</f>
        <v>1</v>
      </c>
      <c r="AV37" cm="1">
        <f t="array" ref="AV37">INDEX(AU36:AU$101,ROWS($A38))</f>
        <v>0.45816820676262499</v>
      </c>
      <c r="AW37" cm="1">
        <f t="array" ref="AW37">INDEX(AV36:AV$101,ROWS($A38))</f>
        <v>0.19076008747508422</v>
      </c>
      <c r="AX37" cm="1">
        <f t="array" ref="AX37">INDEX(AW36:AW$101,ROWS($A38))</f>
        <v>-3.9786713136974849E-2</v>
      </c>
      <c r="AY37" cm="1">
        <f t="array" ref="AY37">INDEX(AX36:AX$101,ROWS($A38))</f>
        <v>-5.8455048259506058E-2</v>
      </c>
      <c r="AZ37" cm="1">
        <f t="array" ref="AZ37">INDEX(AY36:AY$101,ROWS($A38))</f>
        <v>-5.4638879822004695E-2</v>
      </c>
      <c r="BA37" cm="1">
        <f t="array" ref="BA37">INDEX(AZ36:AZ$101,ROWS($A38))</f>
        <v>1.5683425673848382E-3</v>
      </c>
      <c r="BB37" cm="1">
        <f t="array" ref="BB37">INDEX(BA36:BA$101,ROWS($A38))</f>
        <v>6.0709088443285947E-3</v>
      </c>
      <c r="BC37" cm="1">
        <f t="array" ref="BC37">INDEX(BB36:BB$101,ROWS($A38))</f>
        <v>2.6936806066919458E-3</v>
      </c>
      <c r="BD37" cm="1">
        <f t="array" ref="BD37">INDEX(BC36:BC$101,ROWS($A38))</f>
        <v>-6.2429136560775492E-3</v>
      </c>
      <c r="BE37" cm="1">
        <f t="array" ref="BE37">INDEX(BD36:BD$101,ROWS($A38))</f>
        <v>-5.2382672610496436E-2</v>
      </c>
      <c r="BF37" cm="1">
        <f t="array" ref="BF37">INDEX(BE36:BE$101,ROWS($A38))</f>
        <v>-1.4926223783087878E-2</v>
      </c>
      <c r="BG37" cm="1">
        <f t="array" ref="BG37">INDEX(BF36:BF$101,ROWS($A38))</f>
        <v>1.9671785536275461E-3</v>
      </c>
      <c r="BH37" cm="1">
        <f t="array" ref="BH37">INDEX(BG36:BG$101,ROWS($A38))</f>
        <v>5.6837875880982429E-2</v>
      </c>
      <c r="BI37" cm="1">
        <f t="array" ref="BI37">INDEX(BH36:BH$101,ROWS($A38))</f>
        <v>-3.456326362918621E-3</v>
      </c>
      <c r="BJ37" cm="1">
        <f t="array" ref="BJ37">INDEX(BI36:BI$101,ROWS($A38))</f>
        <v>2.8721448308013767E-2</v>
      </c>
      <c r="BK37" cm="1">
        <f t="array" ref="BK37">INDEX(BJ36:BJ$101,ROWS($A38))</f>
        <v>-2.9137812001062583E-2</v>
      </c>
      <c r="BL37" cm="1">
        <f t="array" ref="BL37">INDEX(BK36:BK$101,ROWS($A38))</f>
        <v>6.3852420251502675E-3</v>
      </c>
      <c r="BM37" cm="1">
        <f t="array" ref="BM37">INDEX(BL36:BL$101,ROWS($A38))</f>
        <v>7.621720958584112E-2</v>
      </c>
      <c r="BN37" cm="1">
        <f t="array" ref="BN37">INDEX(BM36:BM$101,ROWS($A38))</f>
        <v>8.4160700746083769E-2</v>
      </c>
      <c r="BO37" cm="1">
        <f t="array" ref="BO37">INDEX(BN36:BN$101,ROWS($A38))</f>
        <v>9.1859430410886747E-2</v>
      </c>
      <c r="BP37" cm="1">
        <f t="array" ref="BP37">INDEX(BO36:BO$101,ROWS($A38))</f>
        <v>4.1933472856106685E-2</v>
      </c>
      <c r="BQ37" cm="1">
        <f t="array" ref="BQ37">INDEX(BP36:BP$101,ROWS($A38))</f>
        <v>3.9071305306950813E-2</v>
      </c>
      <c r="BR37" cm="1">
        <f t="array" ref="BR37">INDEX(BQ36:BQ$101,ROWS($A38))</f>
        <v>-4.3918438765605264E-2</v>
      </c>
      <c r="BS37" cm="1">
        <f t="array" ref="BS37">INDEX(BR36:BR$101,ROWS($A38))</f>
        <v>-7.3703419990607505E-2</v>
      </c>
      <c r="BT37" cm="1">
        <f t="array" ref="BT37">INDEX(BS36:BS$101,ROWS($A38))</f>
        <v>-8.07663118808679E-2</v>
      </c>
      <c r="BU37" cm="1">
        <f t="array" ref="BU37">INDEX(BT36:BT$101,ROWS($A38))</f>
        <v>1.4667612138507162E-2</v>
      </c>
      <c r="BV37" cm="1">
        <f t="array" ref="BV37">INDEX(BU36:BU$101,ROWS($A38))</f>
        <v>7.0392205077482436E-2</v>
      </c>
      <c r="BW37" cm="1">
        <f t="array" ref="BW37">INDEX(BV36:BV$101,ROWS($A38))</f>
        <v>2.9474214617809136E-2</v>
      </c>
      <c r="BX37" cm="1">
        <f t="array" ref="BX37">INDEX(BW36:BW$101,ROWS($A38))</f>
        <v>-0.12177560279280279</v>
      </c>
      <c r="BY37" cm="1">
        <f t="array" ref="BY37">INDEX(BX36:BX$101,ROWS($A38))</f>
        <v>-0.12372641346062392</v>
      </c>
      <c r="BZ37" cm="1">
        <f t="array" ref="BZ37">INDEX(BY36:BY$101,ROWS($A38))</f>
        <v>-4.4645286767713031E-2</v>
      </c>
      <c r="CA37" cm="1">
        <f t="array" ref="CA37">INDEX(BZ36:BZ$101,ROWS($A38))</f>
        <v>2.2472413339714708E-2</v>
      </c>
      <c r="CB37" cm="1">
        <f t="array" ref="CB37">INDEX(CA36:CA$101,ROWS($A38))</f>
        <v>2.4042253334814117E-2</v>
      </c>
      <c r="CC37" cm="1">
        <f t="array" ref="CC37">INDEX(CB36:CB$101,ROWS($A38))</f>
        <v>-1.6117846468699182E-2</v>
      </c>
      <c r="CD37" cm="1">
        <f t="array" ref="CD37">INDEX(CC36:CC$101,ROWS($A38))</f>
        <v>-1.3146260150111435E-2</v>
      </c>
      <c r="CE37" cm="1">
        <f t="array" ref="CE37">INDEX(CD36:CD$101,ROWS($A38))</f>
        <v>-4.2611769578632983E-2</v>
      </c>
      <c r="CF37" cm="1">
        <f t="array" ref="CF37">INDEX(CE36:CE$101,ROWS($A38))</f>
        <v>-8.2088083297975605E-3</v>
      </c>
      <c r="CG37" cm="1">
        <f t="array" ref="CG37">INDEX(CF36:CF$101,ROWS($A38))</f>
        <v>7.0343913977613914E-2</v>
      </c>
      <c r="CH37" cm="1">
        <f t="array" ref="CH37">INDEX(CG36:CG$101,ROWS($A38))</f>
        <v>8.1095536068336749E-2</v>
      </c>
      <c r="CI37" cm="1">
        <f t="array" ref="CI37">INDEX(CH36:CH$101,ROWS($A38))</f>
        <v>0.10653002802592371</v>
      </c>
      <c r="CJ37" cm="1">
        <f t="array" ref="CJ37">INDEX(CI36:CI$101,ROWS($A38))</f>
        <v>6.9172172021400427E-2</v>
      </c>
      <c r="CK37" cm="1">
        <f t="array" ref="CK37">INDEX(CJ36:CJ$101,ROWS($A38))</f>
        <v>4.5356651955948825E-2</v>
      </c>
      <c r="CL37" cm="1">
        <f t="array" ref="CL37">INDEX(CK36:CK$101,ROWS($A38))</f>
        <v>2.572326503835937E-2</v>
      </c>
      <c r="CM37" cm="1">
        <f t="array" ref="CM37">INDEX(CL36:CL$101,ROWS($A38))</f>
        <v>-4.52418626056501E-3</v>
      </c>
      <c r="CN37" cm="1">
        <f t="array" ref="CN37">INDEX(CM36:CM$101,ROWS($A38))</f>
        <v>5.695446189506833E-2</v>
      </c>
      <c r="CO37" cm="1">
        <f t="array" ref="CO37">INDEX(CN36:CN$101,ROWS($A38))</f>
        <v>2.4418181143092907E-4</v>
      </c>
      <c r="CP37" cm="1">
        <f t="array" ref="CP37">INDEX(CO36:CO$101,ROWS($A38))</f>
        <v>-7.9011018034384223E-3</v>
      </c>
      <c r="CQ37" cm="1">
        <f t="array" ref="CQ37">INDEX(CP36:CP$101,ROWS($A38))</f>
        <v>-6.1517600725887717E-2</v>
      </c>
      <c r="CR37" cm="1">
        <f t="array" ref="CR37">INDEX(CQ36:CQ$101,ROWS($A38))</f>
        <v>-2.4597005930040487E-2</v>
      </c>
      <c r="CS37" cm="1">
        <f t="array" ref="CS37">INDEX(CR36:CR$101,ROWS($A38))</f>
        <v>-2.9913035966842957E-2</v>
      </c>
      <c r="CT37" cm="1">
        <f t="array" ref="CT37">INDEX(CS36:CS$101,ROWS($A38))</f>
        <v>-3.4355579644787179E-3</v>
      </c>
      <c r="CU37" cm="1">
        <f t="array" ref="CU37">INDEX(CT36:CT$101,ROWS($A38))</f>
        <v>-1.052338420005056E-2</v>
      </c>
      <c r="CV37" cm="1">
        <f t="array" ref="CV37">INDEX(CU36:CU$101,ROWS($A38))</f>
        <v>5.6418526686066756E-2</v>
      </c>
      <c r="CW37" cm="1">
        <f t="array" ref="CW37">INDEX(CV36:CV$101,ROWS($A38))</f>
        <v>-6.117608288508168E-3</v>
      </c>
      <c r="CX37" cm="1">
        <f t="array" ref="CX37">INDEX(CW36:CW$101,ROWS($A38))</f>
        <v>-9.6352721316774401E-2</v>
      </c>
      <c r="CY37" cm="1">
        <f t="array" ref="CY37">INDEX(CX36:CX$101,ROWS($A38))</f>
        <v>-9.5791748059318602E-2</v>
      </c>
      <c r="CZ37" cm="1">
        <f t="array" ref="CZ37">INDEX(CY36:CY$101,ROWS($A38))</f>
        <v>-7.9382443856476692E-2</v>
      </c>
      <c r="DA37" cm="1">
        <f t="array" ref="DA37">INDEX(CZ36:CZ$101,ROWS($A38))</f>
        <v>7.2025657485670386E-2</v>
      </c>
      <c r="DB37" cm="1">
        <f t="array" ref="DB37">INDEX(DA36:DA$101,ROWS($A38))</f>
        <v>6.2230718236564189E-2</v>
      </c>
      <c r="DC37" cm="1">
        <f t="array" ref="DC37">INDEX(DB36:DB$101,ROWS($A38))</f>
        <v>5.1009490677601008E-2</v>
      </c>
      <c r="DD37" cm="1">
        <f t="array" ref="DD37">INDEX(DC36:DC$101,ROWS($A38))</f>
        <v>1.3729332929021208E-2</v>
      </c>
      <c r="DE37" cm="1">
        <f t="array" ref="DE37">INDEX(DD36:DD$101,ROWS($A38))</f>
        <v>2.2155790129058831E-2</v>
      </c>
      <c r="DF37" cm="1">
        <f t="array" ref="DF37">INDEX(DE36:DE$101,ROWS($A38))</f>
        <v>-3.0367441430410622E-2</v>
      </c>
      <c r="DG37" cm="1">
        <f t="array" ref="DG37">INDEX(DF36:DF$101,ROWS($A38))</f>
        <v>-8.1871675226921556E-3</v>
      </c>
    </row>
    <row r="38" spans="1:111" x14ac:dyDescent="0.25">
      <c r="A38" s="17">
        <v>37</v>
      </c>
      <c r="B38">
        <v>-0.8262700821019564</v>
      </c>
      <c r="C38" s="16">
        <f t="shared" si="0"/>
        <v>-0.8172349755015158</v>
      </c>
      <c r="D38" s="19">
        <f>SUMPRODUCT($C$2:INDEX($C$2:$C$327,ROWS(C39:C$327)),$C39:C$327)/DEVSQ($C$2:$C$327)</f>
        <v>-8.2088083297975605E-3</v>
      </c>
      <c r="E38">
        <f>SQRT((1/COUNT($B$2:$B$327))*(1+(2*SUMSQ($D$2:D37))))</f>
        <v>7.1885507035664126E-2</v>
      </c>
      <c r="F38">
        <f>-SQRT((1/COUNT($B$2:$B$327))*(1+(2*SUMSQ($D$2:D37))))</f>
        <v>-7.1885507035664126E-2</v>
      </c>
      <c r="H38" cm="1">
        <f t="array" aca="1" ref="H38" ca="1">INDEX(MMULT(MINVERSE(OFFSET($K$1,0,0,A38,A38)),OFFSET($K$1,1,0,A38,1)),A38)</f>
        <v>2.3333791197706469E-2</v>
      </c>
      <c r="I38">
        <f t="shared" si="4"/>
        <v>5.5384877562171128E-2</v>
      </c>
      <c r="J38">
        <f t="shared" si="5"/>
        <v>-5.5384877562171128E-2</v>
      </c>
      <c r="K38" s="18">
        <f t="shared" si="6"/>
        <v>-8.2088083297975605E-3</v>
      </c>
      <c r="L38" cm="1">
        <f t="array" ref="L38">INDEX(K37:K$101,ROWS($A39))</f>
        <v>-4.2611769578632983E-2</v>
      </c>
      <c r="M38" cm="1">
        <f t="array" ref="M38">INDEX(L37:L$101,ROWS($A39))</f>
        <v>-1.3146260150111435E-2</v>
      </c>
      <c r="N38" cm="1">
        <f t="array" ref="N38">INDEX(M37:M$101,ROWS($A39))</f>
        <v>-1.6117846468699182E-2</v>
      </c>
      <c r="O38" cm="1">
        <f t="array" ref="O38">INDEX(N37:N$101,ROWS($A39))</f>
        <v>2.4042253334814117E-2</v>
      </c>
      <c r="P38" cm="1">
        <f t="array" ref="P38">INDEX(O37:O$101,ROWS($A39))</f>
        <v>2.2472413339714708E-2</v>
      </c>
      <c r="Q38" cm="1">
        <f t="array" ref="Q38">INDEX(P37:P$101,ROWS($A39))</f>
        <v>-4.4645286767713031E-2</v>
      </c>
      <c r="R38" cm="1">
        <f t="array" ref="R38">INDEX(Q37:Q$101,ROWS($A39))</f>
        <v>-0.12372641346062392</v>
      </c>
      <c r="S38" cm="1">
        <f t="array" ref="S38">INDEX(R37:R$101,ROWS($A39))</f>
        <v>-0.12177560279280279</v>
      </c>
      <c r="T38" cm="1">
        <f t="array" ref="T38">INDEX(S37:S$101,ROWS($A39))</f>
        <v>2.9474214617809136E-2</v>
      </c>
      <c r="U38" cm="1">
        <f t="array" ref="U38">INDEX(T37:T$101,ROWS($A39))</f>
        <v>7.0392205077482436E-2</v>
      </c>
      <c r="V38" cm="1">
        <f t="array" ref="V38">INDEX(U37:U$101,ROWS($A39))</f>
        <v>1.4667612138507162E-2</v>
      </c>
      <c r="W38" cm="1">
        <f t="array" ref="W38">INDEX(V37:V$101,ROWS($A39))</f>
        <v>-8.07663118808679E-2</v>
      </c>
      <c r="X38" cm="1">
        <f t="array" ref="X38">INDEX(W37:W$101,ROWS($A39))</f>
        <v>-7.3703419990607505E-2</v>
      </c>
      <c r="Y38" cm="1">
        <f t="array" ref="Y38">INDEX(X37:X$101,ROWS($A39))</f>
        <v>-4.3918438765605264E-2</v>
      </c>
      <c r="Z38" cm="1">
        <f t="array" ref="Z38">INDEX(Y37:Y$101,ROWS($A39))</f>
        <v>3.9071305306950813E-2</v>
      </c>
      <c r="AA38" cm="1">
        <f t="array" ref="AA38">INDEX(Z37:Z$101,ROWS($A39))</f>
        <v>4.1933472856106685E-2</v>
      </c>
      <c r="AB38" cm="1">
        <f t="array" ref="AB38">INDEX(AA37:AA$101,ROWS($A39))</f>
        <v>9.1859430410886747E-2</v>
      </c>
      <c r="AC38" cm="1">
        <f t="array" ref="AC38">INDEX(AB37:AB$101,ROWS($A39))</f>
        <v>8.4160700746083769E-2</v>
      </c>
      <c r="AD38" cm="1">
        <f t="array" ref="AD38">INDEX(AC37:AC$101,ROWS($A39))</f>
        <v>7.621720958584112E-2</v>
      </c>
      <c r="AE38" cm="1">
        <f t="array" ref="AE38">INDEX(AD37:AD$101,ROWS($A39))</f>
        <v>6.3852420251502675E-3</v>
      </c>
      <c r="AF38" cm="1">
        <f t="array" ref="AF38">INDEX(AE37:AE$101,ROWS($A39))</f>
        <v>-2.9137812001062583E-2</v>
      </c>
      <c r="AG38" cm="1">
        <f t="array" ref="AG38">INDEX(AF37:AF$101,ROWS($A39))</f>
        <v>2.8721448308013767E-2</v>
      </c>
      <c r="AH38" cm="1">
        <f t="array" ref="AH38">INDEX(AG37:AG$101,ROWS($A39))</f>
        <v>-3.456326362918621E-3</v>
      </c>
      <c r="AI38" cm="1">
        <f t="array" ref="AI38">INDEX(AH37:AH$101,ROWS($A39))</f>
        <v>5.6837875880982429E-2</v>
      </c>
      <c r="AJ38" cm="1">
        <f t="array" ref="AJ38">INDEX(AI37:AI$101,ROWS($A39))</f>
        <v>1.9671785536275461E-3</v>
      </c>
      <c r="AK38" cm="1">
        <f t="array" ref="AK38">INDEX(AJ37:AJ$101,ROWS($A39))</f>
        <v>-1.4926223783087878E-2</v>
      </c>
      <c r="AL38" cm="1">
        <f t="array" ref="AL38">INDEX(AK37:AK$101,ROWS($A39))</f>
        <v>-5.2382672610496436E-2</v>
      </c>
      <c r="AM38" cm="1">
        <f t="array" ref="AM38">INDEX(AL37:AL$101,ROWS($A39))</f>
        <v>-6.2429136560775492E-3</v>
      </c>
      <c r="AN38" cm="1">
        <f t="array" ref="AN38">INDEX(AM37:AM$101,ROWS($A39))</f>
        <v>2.6936806066919458E-3</v>
      </c>
      <c r="AO38" cm="1">
        <f t="array" ref="AO38">INDEX(AN37:AN$101,ROWS($A39))</f>
        <v>6.0709088443285947E-3</v>
      </c>
      <c r="AP38" cm="1">
        <f t="array" ref="AP38">INDEX(AO37:AO$101,ROWS($A39))</f>
        <v>1.5683425673848382E-3</v>
      </c>
      <c r="AQ38" cm="1">
        <f t="array" ref="AQ38">INDEX(AP37:AP$101,ROWS($A39))</f>
        <v>-5.4638879822004695E-2</v>
      </c>
      <c r="AR38" cm="1">
        <f t="array" ref="AR38">INDEX(AQ37:AQ$101,ROWS($A39))</f>
        <v>-5.8455048259506058E-2</v>
      </c>
      <c r="AS38" cm="1">
        <f t="array" ref="AS38">INDEX(AR37:AR$101,ROWS($A39))</f>
        <v>-3.9786713136974849E-2</v>
      </c>
      <c r="AT38" cm="1">
        <f t="array" ref="AT38">INDEX(AS37:AS$101,ROWS($A39))</f>
        <v>0.19076008747508422</v>
      </c>
      <c r="AU38" cm="1">
        <f t="array" ref="AU38">INDEX(AT37:AT$101,ROWS($A39))</f>
        <v>0.45816820676262499</v>
      </c>
      <c r="AV38" cm="1">
        <f t="array" ref="AV38">INDEX(AU37:AU$101,ROWS($A39))</f>
        <v>1</v>
      </c>
      <c r="AW38" cm="1">
        <f t="array" ref="AW38">INDEX(AV37:AV$101,ROWS($A39))</f>
        <v>0.45816820676262499</v>
      </c>
      <c r="AX38" cm="1">
        <f t="array" ref="AX38">INDEX(AW37:AW$101,ROWS($A39))</f>
        <v>0.19076008747508422</v>
      </c>
      <c r="AY38" cm="1">
        <f t="array" ref="AY38">INDEX(AX37:AX$101,ROWS($A39))</f>
        <v>-3.9786713136974849E-2</v>
      </c>
      <c r="AZ38" cm="1">
        <f t="array" ref="AZ38">INDEX(AY37:AY$101,ROWS($A39))</f>
        <v>-5.8455048259506058E-2</v>
      </c>
      <c r="BA38" cm="1">
        <f t="array" ref="BA38">INDEX(AZ37:AZ$101,ROWS($A39))</f>
        <v>-5.4638879822004695E-2</v>
      </c>
      <c r="BB38" cm="1">
        <f t="array" ref="BB38">INDEX(BA37:BA$101,ROWS($A39))</f>
        <v>1.5683425673848382E-3</v>
      </c>
      <c r="BC38" cm="1">
        <f t="array" ref="BC38">INDEX(BB37:BB$101,ROWS($A39))</f>
        <v>6.0709088443285947E-3</v>
      </c>
      <c r="BD38" cm="1">
        <f t="array" ref="BD38">INDEX(BC37:BC$101,ROWS($A39))</f>
        <v>2.6936806066919458E-3</v>
      </c>
      <c r="BE38" cm="1">
        <f t="array" ref="BE38">INDEX(BD37:BD$101,ROWS($A39))</f>
        <v>-6.2429136560775492E-3</v>
      </c>
      <c r="BF38" cm="1">
        <f t="array" ref="BF38">INDEX(BE37:BE$101,ROWS($A39))</f>
        <v>-5.2382672610496436E-2</v>
      </c>
      <c r="BG38" cm="1">
        <f t="array" ref="BG38">INDEX(BF37:BF$101,ROWS($A39))</f>
        <v>-1.4926223783087878E-2</v>
      </c>
      <c r="BH38" cm="1">
        <f t="array" ref="BH38">INDEX(BG37:BG$101,ROWS($A39))</f>
        <v>1.9671785536275461E-3</v>
      </c>
      <c r="BI38" cm="1">
        <f t="array" ref="BI38">INDEX(BH37:BH$101,ROWS($A39))</f>
        <v>5.6837875880982429E-2</v>
      </c>
      <c r="BJ38" cm="1">
        <f t="array" ref="BJ38">INDEX(BI37:BI$101,ROWS($A39))</f>
        <v>-3.456326362918621E-3</v>
      </c>
      <c r="BK38" cm="1">
        <f t="array" ref="BK38">INDEX(BJ37:BJ$101,ROWS($A39))</f>
        <v>2.8721448308013767E-2</v>
      </c>
      <c r="BL38" cm="1">
        <f t="array" ref="BL38">INDEX(BK37:BK$101,ROWS($A39))</f>
        <v>-2.9137812001062583E-2</v>
      </c>
      <c r="BM38" cm="1">
        <f t="array" ref="BM38">INDEX(BL37:BL$101,ROWS($A39))</f>
        <v>6.3852420251502675E-3</v>
      </c>
      <c r="BN38" cm="1">
        <f t="array" ref="BN38">INDEX(BM37:BM$101,ROWS($A39))</f>
        <v>7.621720958584112E-2</v>
      </c>
      <c r="BO38" cm="1">
        <f t="array" ref="BO38">INDEX(BN37:BN$101,ROWS($A39))</f>
        <v>8.4160700746083769E-2</v>
      </c>
      <c r="BP38" cm="1">
        <f t="array" ref="BP38">INDEX(BO37:BO$101,ROWS($A39))</f>
        <v>9.1859430410886747E-2</v>
      </c>
      <c r="BQ38" cm="1">
        <f t="array" ref="BQ38">INDEX(BP37:BP$101,ROWS($A39))</f>
        <v>4.1933472856106685E-2</v>
      </c>
      <c r="BR38" cm="1">
        <f t="array" ref="BR38">INDEX(BQ37:BQ$101,ROWS($A39))</f>
        <v>3.9071305306950813E-2</v>
      </c>
      <c r="BS38" cm="1">
        <f t="array" ref="BS38">INDEX(BR37:BR$101,ROWS($A39))</f>
        <v>-4.3918438765605264E-2</v>
      </c>
      <c r="BT38" cm="1">
        <f t="array" ref="BT38">INDEX(BS37:BS$101,ROWS($A39))</f>
        <v>-7.3703419990607505E-2</v>
      </c>
      <c r="BU38" cm="1">
        <f t="array" ref="BU38">INDEX(BT37:BT$101,ROWS($A39))</f>
        <v>-8.07663118808679E-2</v>
      </c>
      <c r="BV38" cm="1">
        <f t="array" ref="BV38">INDEX(BU37:BU$101,ROWS($A39))</f>
        <v>1.4667612138507162E-2</v>
      </c>
      <c r="BW38" cm="1">
        <f t="array" ref="BW38">INDEX(BV37:BV$101,ROWS($A39))</f>
        <v>7.0392205077482436E-2</v>
      </c>
      <c r="BX38" cm="1">
        <f t="array" ref="BX38">INDEX(BW37:BW$101,ROWS($A39))</f>
        <v>2.9474214617809136E-2</v>
      </c>
      <c r="BY38" cm="1">
        <f t="array" ref="BY38">INDEX(BX37:BX$101,ROWS($A39))</f>
        <v>-0.12177560279280279</v>
      </c>
      <c r="BZ38" cm="1">
        <f t="array" ref="BZ38">INDEX(BY37:BY$101,ROWS($A39))</f>
        <v>-0.12372641346062392</v>
      </c>
      <c r="CA38" cm="1">
        <f t="array" ref="CA38">INDEX(BZ37:BZ$101,ROWS($A39))</f>
        <v>-4.4645286767713031E-2</v>
      </c>
      <c r="CB38" cm="1">
        <f t="array" ref="CB38">INDEX(CA37:CA$101,ROWS($A39))</f>
        <v>2.2472413339714708E-2</v>
      </c>
      <c r="CC38" cm="1">
        <f t="array" ref="CC38">INDEX(CB37:CB$101,ROWS($A39))</f>
        <v>2.4042253334814117E-2</v>
      </c>
      <c r="CD38" cm="1">
        <f t="array" ref="CD38">INDEX(CC37:CC$101,ROWS($A39))</f>
        <v>-1.6117846468699182E-2</v>
      </c>
      <c r="CE38" cm="1">
        <f t="array" ref="CE38">INDEX(CD37:CD$101,ROWS($A39))</f>
        <v>-1.3146260150111435E-2</v>
      </c>
      <c r="CF38" cm="1">
        <f t="array" ref="CF38">INDEX(CE37:CE$101,ROWS($A39))</f>
        <v>-4.2611769578632983E-2</v>
      </c>
      <c r="CG38" cm="1">
        <f t="array" ref="CG38">INDEX(CF37:CF$101,ROWS($A39))</f>
        <v>-8.2088083297975605E-3</v>
      </c>
      <c r="CH38" cm="1">
        <f t="array" ref="CH38">INDEX(CG37:CG$101,ROWS($A39))</f>
        <v>7.0343913977613914E-2</v>
      </c>
      <c r="CI38" cm="1">
        <f t="array" ref="CI38">INDEX(CH37:CH$101,ROWS($A39))</f>
        <v>8.1095536068336749E-2</v>
      </c>
      <c r="CJ38" cm="1">
        <f t="array" ref="CJ38">INDEX(CI37:CI$101,ROWS($A39))</f>
        <v>0.10653002802592371</v>
      </c>
      <c r="CK38" cm="1">
        <f t="array" ref="CK38">INDEX(CJ37:CJ$101,ROWS($A39))</f>
        <v>6.9172172021400427E-2</v>
      </c>
      <c r="CL38" cm="1">
        <f t="array" ref="CL38">INDEX(CK37:CK$101,ROWS($A39))</f>
        <v>4.5356651955948825E-2</v>
      </c>
      <c r="CM38" cm="1">
        <f t="array" ref="CM38">INDEX(CL37:CL$101,ROWS($A39))</f>
        <v>2.572326503835937E-2</v>
      </c>
      <c r="CN38" cm="1">
        <f t="array" ref="CN38">INDEX(CM37:CM$101,ROWS($A39))</f>
        <v>-4.52418626056501E-3</v>
      </c>
      <c r="CO38" cm="1">
        <f t="array" ref="CO38">INDEX(CN37:CN$101,ROWS($A39))</f>
        <v>5.695446189506833E-2</v>
      </c>
      <c r="CP38" cm="1">
        <f t="array" ref="CP38">INDEX(CO37:CO$101,ROWS($A39))</f>
        <v>2.4418181143092907E-4</v>
      </c>
      <c r="CQ38" cm="1">
        <f t="array" ref="CQ38">INDEX(CP37:CP$101,ROWS($A39))</f>
        <v>-7.9011018034384223E-3</v>
      </c>
      <c r="CR38" cm="1">
        <f t="array" ref="CR38">INDEX(CQ37:CQ$101,ROWS($A39))</f>
        <v>-6.1517600725887717E-2</v>
      </c>
      <c r="CS38" cm="1">
        <f t="array" ref="CS38">INDEX(CR37:CR$101,ROWS($A39))</f>
        <v>-2.4597005930040487E-2</v>
      </c>
      <c r="CT38" cm="1">
        <f t="array" ref="CT38">INDEX(CS37:CS$101,ROWS($A39))</f>
        <v>-2.9913035966842957E-2</v>
      </c>
      <c r="CU38" cm="1">
        <f t="array" ref="CU38">INDEX(CT37:CT$101,ROWS($A39))</f>
        <v>-3.4355579644787179E-3</v>
      </c>
      <c r="CV38" cm="1">
        <f t="array" ref="CV38">INDEX(CU37:CU$101,ROWS($A39))</f>
        <v>-1.052338420005056E-2</v>
      </c>
      <c r="CW38" cm="1">
        <f t="array" ref="CW38">INDEX(CV37:CV$101,ROWS($A39))</f>
        <v>5.6418526686066756E-2</v>
      </c>
      <c r="CX38" cm="1">
        <f t="array" ref="CX38">INDEX(CW37:CW$101,ROWS($A39))</f>
        <v>-6.117608288508168E-3</v>
      </c>
      <c r="CY38" cm="1">
        <f t="array" ref="CY38">INDEX(CX37:CX$101,ROWS($A39))</f>
        <v>-9.6352721316774401E-2</v>
      </c>
      <c r="CZ38" cm="1">
        <f t="array" ref="CZ38">INDEX(CY37:CY$101,ROWS($A39))</f>
        <v>-9.5791748059318602E-2</v>
      </c>
      <c r="DA38" cm="1">
        <f t="array" ref="DA38">INDEX(CZ37:CZ$101,ROWS($A39))</f>
        <v>-7.9382443856476692E-2</v>
      </c>
      <c r="DB38" cm="1">
        <f t="array" ref="DB38">INDEX(DA37:DA$101,ROWS($A39))</f>
        <v>7.2025657485670386E-2</v>
      </c>
      <c r="DC38" cm="1">
        <f t="array" ref="DC38">INDEX(DB37:DB$101,ROWS($A39))</f>
        <v>6.2230718236564189E-2</v>
      </c>
      <c r="DD38" cm="1">
        <f t="array" ref="DD38">INDEX(DC37:DC$101,ROWS($A39))</f>
        <v>5.1009490677601008E-2</v>
      </c>
      <c r="DE38" cm="1">
        <f t="array" ref="DE38">INDEX(DD37:DD$101,ROWS($A39))</f>
        <v>1.3729332929021208E-2</v>
      </c>
      <c r="DF38" cm="1">
        <f t="array" ref="DF38">INDEX(DE37:DE$101,ROWS($A39))</f>
        <v>2.2155790129058831E-2</v>
      </c>
      <c r="DG38" cm="1">
        <f t="array" ref="DG38">INDEX(DF37:DF$101,ROWS($A39))</f>
        <v>-3.0367441430410622E-2</v>
      </c>
    </row>
    <row r="39" spans="1:111" x14ac:dyDescent="0.25">
      <c r="A39" s="17">
        <v>38</v>
      </c>
      <c r="B39">
        <v>-1.700712705536489</v>
      </c>
      <c r="C39" s="16">
        <f t="shared" si="0"/>
        <v>-1.6916775989360484</v>
      </c>
      <c r="D39" s="19">
        <f>SUMPRODUCT($C$2:INDEX($C$2:$C$327,ROWS(C40:C$327)),$C40:C$327)/DEVSQ($C$2:$C$327)</f>
        <v>7.0343913977613914E-2</v>
      </c>
      <c r="E39">
        <f>SQRT((1/COUNT($B$2:$B$327))*(1+(2*SUMSQ($D$2:D38))))</f>
        <v>7.1888382398164974E-2</v>
      </c>
      <c r="F39">
        <f>-SQRT((1/COUNT($B$2:$B$327))*(1+(2*SUMSQ($D$2:D38))))</f>
        <v>-7.1888382398164974E-2</v>
      </c>
      <c r="H39" cm="1">
        <f t="array" aca="1" ref="H39" ca="1">INDEX(MMULT(MINVERSE(OFFSET($K$1,0,0,A39,A39)),OFFSET($K$1,1,0,A39,1)),A39)</f>
        <v>9.504383197526324E-2</v>
      </c>
      <c r="I39">
        <f t="shared" si="4"/>
        <v>5.5384877562171128E-2</v>
      </c>
      <c r="J39">
        <f t="shared" si="5"/>
        <v>-5.5384877562171128E-2</v>
      </c>
      <c r="K39" s="18">
        <f t="shared" si="6"/>
        <v>7.0343913977613914E-2</v>
      </c>
      <c r="L39" cm="1">
        <f t="array" ref="L39">INDEX(K38:K$101,ROWS($A40))</f>
        <v>-8.2088083297975605E-3</v>
      </c>
      <c r="M39" cm="1">
        <f t="array" ref="M39">INDEX(L38:L$101,ROWS($A40))</f>
        <v>-4.2611769578632983E-2</v>
      </c>
      <c r="N39" cm="1">
        <f t="array" ref="N39">INDEX(M38:M$101,ROWS($A40))</f>
        <v>-1.3146260150111435E-2</v>
      </c>
      <c r="O39" cm="1">
        <f t="array" ref="O39">INDEX(N38:N$101,ROWS($A40))</f>
        <v>-1.6117846468699182E-2</v>
      </c>
      <c r="P39" cm="1">
        <f t="array" ref="P39">INDEX(O38:O$101,ROWS($A40))</f>
        <v>2.4042253334814117E-2</v>
      </c>
      <c r="Q39" cm="1">
        <f t="array" ref="Q39">INDEX(P38:P$101,ROWS($A40))</f>
        <v>2.2472413339714708E-2</v>
      </c>
      <c r="R39" cm="1">
        <f t="array" ref="R39">INDEX(Q38:Q$101,ROWS($A40))</f>
        <v>-4.4645286767713031E-2</v>
      </c>
      <c r="S39" cm="1">
        <f t="array" ref="S39">INDEX(R38:R$101,ROWS($A40))</f>
        <v>-0.12372641346062392</v>
      </c>
      <c r="T39" cm="1">
        <f t="array" ref="T39">INDEX(S38:S$101,ROWS($A40))</f>
        <v>-0.12177560279280279</v>
      </c>
      <c r="U39" cm="1">
        <f t="array" ref="U39">INDEX(T38:T$101,ROWS($A40))</f>
        <v>2.9474214617809136E-2</v>
      </c>
      <c r="V39" cm="1">
        <f t="array" ref="V39">INDEX(U38:U$101,ROWS($A40))</f>
        <v>7.0392205077482436E-2</v>
      </c>
      <c r="W39" cm="1">
        <f t="array" ref="W39">INDEX(V38:V$101,ROWS($A40))</f>
        <v>1.4667612138507162E-2</v>
      </c>
      <c r="X39" cm="1">
        <f t="array" ref="X39">INDEX(W38:W$101,ROWS($A40))</f>
        <v>-8.07663118808679E-2</v>
      </c>
      <c r="Y39" cm="1">
        <f t="array" ref="Y39">INDEX(X38:X$101,ROWS($A40))</f>
        <v>-7.3703419990607505E-2</v>
      </c>
      <c r="Z39" cm="1">
        <f t="array" ref="Z39">INDEX(Y38:Y$101,ROWS($A40))</f>
        <v>-4.3918438765605264E-2</v>
      </c>
      <c r="AA39" cm="1">
        <f t="array" ref="AA39">INDEX(Z38:Z$101,ROWS($A40))</f>
        <v>3.9071305306950813E-2</v>
      </c>
      <c r="AB39" cm="1">
        <f t="array" ref="AB39">INDEX(AA38:AA$101,ROWS($A40))</f>
        <v>4.1933472856106685E-2</v>
      </c>
      <c r="AC39" cm="1">
        <f t="array" ref="AC39">INDEX(AB38:AB$101,ROWS($A40))</f>
        <v>9.1859430410886747E-2</v>
      </c>
      <c r="AD39" cm="1">
        <f t="array" ref="AD39">INDEX(AC38:AC$101,ROWS($A40))</f>
        <v>8.4160700746083769E-2</v>
      </c>
      <c r="AE39" cm="1">
        <f t="array" ref="AE39">INDEX(AD38:AD$101,ROWS($A40))</f>
        <v>7.621720958584112E-2</v>
      </c>
      <c r="AF39" cm="1">
        <f t="array" ref="AF39">INDEX(AE38:AE$101,ROWS($A40))</f>
        <v>6.3852420251502675E-3</v>
      </c>
      <c r="AG39" cm="1">
        <f t="array" ref="AG39">INDEX(AF38:AF$101,ROWS($A40))</f>
        <v>-2.9137812001062583E-2</v>
      </c>
      <c r="AH39" cm="1">
        <f t="array" ref="AH39">INDEX(AG38:AG$101,ROWS($A40))</f>
        <v>2.8721448308013767E-2</v>
      </c>
      <c r="AI39" cm="1">
        <f t="array" ref="AI39">INDEX(AH38:AH$101,ROWS($A40))</f>
        <v>-3.456326362918621E-3</v>
      </c>
      <c r="AJ39" cm="1">
        <f t="array" ref="AJ39">INDEX(AI38:AI$101,ROWS($A40))</f>
        <v>5.6837875880982429E-2</v>
      </c>
      <c r="AK39" cm="1">
        <f t="array" ref="AK39">INDEX(AJ38:AJ$101,ROWS($A40))</f>
        <v>1.9671785536275461E-3</v>
      </c>
      <c r="AL39" cm="1">
        <f t="array" ref="AL39">INDEX(AK38:AK$101,ROWS($A40))</f>
        <v>-1.4926223783087878E-2</v>
      </c>
      <c r="AM39" cm="1">
        <f t="array" ref="AM39">INDEX(AL38:AL$101,ROWS($A40))</f>
        <v>-5.2382672610496436E-2</v>
      </c>
      <c r="AN39" cm="1">
        <f t="array" ref="AN39">INDEX(AM38:AM$101,ROWS($A40))</f>
        <v>-6.2429136560775492E-3</v>
      </c>
      <c r="AO39" cm="1">
        <f t="array" ref="AO39">INDEX(AN38:AN$101,ROWS($A40))</f>
        <v>2.6936806066919458E-3</v>
      </c>
      <c r="AP39" cm="1">
        <f t="array" ref="AP39">INDEX(AO38:AO$101,ROWS($A40))</f>
        <v>6.0709088443285947E-3</v>
      </c>
      <c r="AQ39" cm="1">
        <f t="array" ref="AQ39">INDEX(AP38:AP$101,ROWS($A40))</f>
        <v>1.5683425673848382E-3</v>
      </c>
      <c r="AR39" cm="1">
        <f t="array" ref="AR39">INDEX(AQ38:AQ$101,ROWS($A40))</f>
        <v>-5.4638879822004695E-2</v>
      </c>
      <c r="AS39" cm="1">
        <f t="array" ref="AS39">INDEX(AR38:AR$101,ROWS($A40))</f>
        <v>-5.8455048259506058E-2</v>
      </c>
      <c r="AT39" cm="1">
        <f t="array" ref="AT39">INDEX(AS38:AS$101,ROWS($A40))</f>
        <v>-3.9786713136974849E-2</v>
      </c>
      <c r="AU39" cm="1">
        <f t="array" ref="AU39">INDEX(AT38:AT$101,ROWS($A40))</f>
        <v>0.19076008747508422</v>
      </c>
      <c r="AV39" cm="1">
        <f t="array" ref="AV39">INDEX(AU38:AU$101,ROWS($A40))</f>
        <v>0.45816820676262499</v>
      </c>
      <c r="AW39" cm="1">
        <f t="array" ref="AW39">INDEX(AV38:AV$101,ROWS($A40))</f>
        <v>1</v>
      </c>
      <c r="AX39" cm="1">
        <f t="array" ref="AX39">INDEX(AW38:AW$101,ROWS($A40))</f>
        <v>0.45816820676262499</v>
      </c>
      <c r="AY39" cm="1">
        <f t="array" ref="AY39">INDEX(AX38:AX$101,ROWS($A40))</f>
        <v>0.19076008747508422</v>
      </c>
      <c r="AZ39" cm="1">
        <f t="array" ref="AZ39">INDEX(AY38:AY$101,ROWS($A40))</f>
        <v>-3.9786713136974849E-2</v>
      </c>
      <c r="BA39" cm="1">
        <f t="array" ref="BA39">INDEX(AZ38:AZ$101,ROWS($A40))</f>
        <v>-5.8455048259506058E-2</v>
      </c>
      <c r="BB39" cm="1">
        <f t="array" ref="BB39">INDEX(BA38:BA$101,ROWS($A40))</f>
        <v>-5.4638879822004695E-2</v>
      </c>
      <c r="BC39" cm="1">
        <f t="array" ref="BC39">INDEX(BB38:BB$101,ROWS($A40))</f>
        <v>1.5683425673848382E-3</v>
      </c>
      <c r="BD39" cm="1">
        <f t="array" ref="BD39">INDEX(BC38:BC$101,ROWS($A40))</f>
        <v>6.0709088443285947E-3</v>
      </c>
      <c r="BE39" cm="1">
        <f t="array" ref="BE39">INDEX(BD38:BD$101,ROWS($A40))</f>
        <v>2.6936806066919458E-3</v>
      </c>
      <c r="BF39" cm="1">
        <f t="array" ref="BF39">INDEX(BE38:BE$101,ROWS($A40))</f>
        <v>-6.2429136560775492E-3</v>
      </c>
      <c r="BG39" cm="1">
        <f t="array" ref="BG39">INDEX(BF38:BF$101,ROWS($A40))</f>
        <v>-5.2382672610496436E-2</v>
      </c>
      <c r="BH39" cm="1">
        <f t="array" ref="BH39">INDEX(BG38:BG$101,ROWS($A40))</f>
        <v>-1.4926223783087878E-2</v>
      </c>
      <c r="BI39" cm="1">
        <f t="array" ref="BI39">INDEX(BH38:BH$101,ROWS($A40))</f>
        <v>1.9671785536275461E-3</v>
      </c>
      <c r="BJ39" cm="1">
        <f t="array" ref="BJ39">INDEX(BI38:BI$101,ROWS($A40))</f>
        <v>5.6837875880982429E-2</v>
      </c>
      <c r="BK39" cm="1">
        <f t="array" ref="BK39">INDEX(BJ38:BJ$101,ROWS($A40))</f>
        <v>-3.456326362918621E-3</v>
      </c>
      <c r="BL39" cm="1">
        <f t="array" ref="BL39">INDEX(BK38:BK$101,ROWS($A40))</f>
        <v>2.8721448308013767E-2</v>
      </c>
      <c r="BM39" cm="1">
        <f t="array" ref="BM39">INDEX(BL38:BL$101,ROWS($A40))</f>
        <v>-2.9137812001062583E-2</v>
      </c>
      <c r="BN39" cm="1">
        <f t="array" ref="BN39">INDEX(BM38:BM$101,ROWS($A40))</f>
        <v>6.3852420251502675E-3</v>
      </c>
      <c r="BO39" cm="1">
        <f t="array" ref="BO39">INDEX(BN38:BN$101,ROWS($A40))</f>
        <v>7.621720958584112E-2</v>
      </c>
      <c r="BP39" cm="1">
        <f t="array" ref="BP39">INDEX(BO38:BO$101,ROWS($A40))</f>
        <v>8.4160700746083769E-2</v>
      </c>
      <c r="BQ39" cm="1">
        <f t="array" ref="BQ39">INDEX(BP38:BP$101,ROWS($A40))</f>
        <v>9.1859430410886747E-2</v>
      </c>
      <c r="BR39" cm="1">
        <f t="array" ref="BR39">INDEX(BQ38:BQ$101,ROWS($A40))</f>
        <v>4.1933472856106685E-2</v>
      </c>
      <c r="BS39" cm="1">
        <f t="array" ref="BS39">INDEX(BR38:BR$101,ROWS($A40))</f>
        <v>3.9071305306950813E-2</v>
      </c>
      <c r="BT39" cm="1">
        <f t="array" ref="BT39">INDEX(BS38:BS$101,ROWS($A40))</f>
        <v>-4.3918438765605264E-2</v>
      </c>
      <c r="BU39" cm="1">
        <f t="array" ref="BU39">INDEX(BT38:BT$101,ROWS($A40))</f>
        <v>-7.3703419990607505E-2</v>
      </c>
      <c r="BV39" cm="1">
        <f t="array" ref="BV39">INDEX(BU38:BU$101,ROWS($A40))</f>
        <v>-8.07663118808679E-2</v>
      </c>
      <c r="BW39" cm="1">
        <f t="array" ref="BW39">INDEX(BV38:BV$101,ROWS($A40))</f>
        <v>1.4667612138507162E-2</v>
      </c>
      <c r="BX39" cm="1">
        <f t="array" ref="BX39">INDEX(BW38:BW$101,ROWS($A40))</f>
        <v>7.0392205077482436E-2</v>
      </c>
      <c r="BY39" cm="1">
        <f t="array" ref="BY39">INDEX(BX38:BX$101,ROWS($A40))</f>
        <v>2.9474214617809136E-2</v>
      </c>
      <c r="BZ39" cm="1">
        <f t="array" ref="BZ39">INDEX(BY38:BY$101,ROWS($A40))</f>
        <v>-0.12177560279280279</v>
      </c>
      <c r="CA39" cm="1">
        <f t="array" ref="CA39">INDEX(BZ38:BZ$101,ROWS($A40))</f>
        <v>-0.12372641346062392</v>
      </c>
      <c r="CB39" cm="1">
        <f t="array" ref="CB39">INDEX(CA38:CA$101,ROWS($A40))</f>
        <v>-4.4645286767713031E-2</v>
      </c>
      <c r="CC39" cm="1">
        <f t="array" ref="CC39">INDEX(CB38:CB$101,ROWS($A40))</f>
        <v>2.2472413339714708E-2</v>
      </c>
      <c r="CD39" cm="1">
        <f t="array" ref="CD39">INDEX(CC38:CC$101,ROWS($A40))</f>
        <v>2.4042253334814117E-2</v>
      </c>
      <c r="CE39" cm="1">
        <f t="array" ref="CE39">INDEX(CD38:CD$101,ROWS($A40))</f>
        <v>-1.6117846468699182E-2</v>
      </c>
      <c r="CF39" cm="1">
        <f t="array" ref="CF39">INDEX(CE38:CE$101,ROWS($A40))</f>
        <v>-1.3146260150111435E-2</v>
      </c>
      <c r="CG39" cm="1">
        <f t="array" ref="CG39">INDEX(CF38:CF$101,ROWS($A40))</f>
        <v>-4.2611769578632983E-2</v>
      </c>
      <c r="CH39" cm="1">
        <f t="array" ref="CH39">INDEX(CG38:CG$101,ROWS($A40))</f>
        <v>-8.2088083297975605E-3</v>
      </c>
      <c r="CI39" cm="1">
        <f t="array" ref="CI39">INDEX(CH38:CH$101,ROWS($A40))</f>
        <v>7.0343913977613914E-2</v>
      </c>
      <c r="CJ39" cm="1">
        <f t="array" ref="CJ39">INDEX(CI38:CI$101,ROWS($A40))</f>
        <v>8.1095536068336749E-2</v>
      </c>
      <c r="CK39" cm="1">
        <f t="array" ref="CK39">INDEX(CJ38:CJ$101,ROWS($A40))</f>
        <v>0.10653002802592371</v>
      </c>
      <c r="CL39" cm="1">
        <f t="array" ref="CL39">INDEX(CK38:CK$101,ROWS($A40))</f>
        <v>6.9172172021400427E-2</v>
      </c>
      <c r="CM39" cm="1">
        <f t="array" ref="CM39">INDEX(CL38:CL$101,ROWS($A40))</f>
        <v>4.5356651955948825E-2</v>
      </c>
      <c r="CN39" cm="1">
        <f t="array" ref="CN39">INDEX(CM38:CM$101,ROWS($A40))</f>
        <v>2.572326503835937E-2</v>
      </c>
      <c r="CO39" cm="1">
        <f t="array" ref="CO39">INDEX(CN38:CN$101,ROWS($A40))</f>
        <v>-4.52418626056501E-3</v>
      </c>
      <c r="CP39" cm="1">
        <f t="array" ref="CP39">INDEX(CO38:CO$101,ROWS($A40))</f>
        <v>5.695446189506833E-2</v>
      </c>
      <c r="CQ39" cm="1">
        <f t="array" ref="CQ39">INDEX(CP38:CP$101,ROWS($A40))</f>
        <v>2.4418181143092907E-4</v>
      </c>
      <c r="CR39" cm="1">
        <f t="array" ref="CR39">INDEX(CQ38:CQ$101,ROWS($A40))</f>
        <v>-7.9011018034384223E-3</v>
      </c>
      <c r="CS39" cm="1">
        <f t="array" ref="CS39">INDEX(CR38:CR$101,ROWS($A40))</f>
        <v>-6.1517600725887717E-2</v>
      </c>
      <c r="CT39" cm="1">
        <f t="array" ref="CT39">INDEX(CS38:CS$101,ROWS($A40))</f>
        <v>-2.4597005930040487E-2</v>
      </c>
      <c r="CU39" cm="1">
        <f t="array" ref="CU39">INDEX(CT38:CT$101,ROWS($A40))</f>
        <v>-2.9913035966842957E-2</v>
      </c>
      <c r="CV39" cm="1">
        <f t="array" ref="CV39">INDEX(CU38:CU$101,ROWS($A40))</f>
        <v>-3.4355579644787179E-3</v>
      </c>
      <c r="CW39" cm="1">
        <f t="array" ref="CW39">INDEX(CV38:CV$101,ROWS($A40))</f>
        <v>-1.052338420005056E-2</v>
      </c>
      <c r="CX39" cm="1">
        <f t="array" ref="CX39">INDEX(CW38:CW$101,ROWS($A40))</f>
        <v>5.6418526686066756E-2</v>
      </c>
      <c r="CY39" cm="1">
        <f t="array" ref="CY39">INDEX(CX38:CX$101,ROWS($A40))</f>
        <v>-6.117608288508168E-3</v>
      </c>
      <c r="CZ39" cm="1">
        <f t="array" ref="CZ39">INDEX(CY38:CY$101,ROWS($A40))</f>
        <v>-9.6352721316774401E-2</v>
      </c>
      <c r="DA39" cm="1">
        <f t="array" ref="DA39">INDEX(CZ38:CZ$101,ROWS($A40))</f>
        <v>-9.5791748059318602E-2</v>
      </c>
      <c r="DB39" cm="1">
        <f t="array" ref="DB39">INDEX(DA38:DA$101,ROWS($A40))</f>
        <v>-7.9382443856476692E-2</v>
      </c>
      <c r="DC39" cm="1">
        <f t="array" ref="DC39">INDEX(DB38:DB$101,ROWS($A40))</f>
        <v>7.2025657485670386E-2</v>
      </c>
      <c r="DD39" cm="1">
        <f t="array" ref="DD39">INDEX(DC38:DC$101,ROWS($A40))</f>
        <v>6.2230718236564189E-2</v>
      </c>
      <c r="DE39" cm="1">
        <f t="array" ref="DE39">INDEX(DD38:DD$101,ROWS($A40))</f>
        <v>5.1009490677601008E-2</v>
      </c>
      <c r="DF39" cm="1">
        <f t="array" ref="DF39">INDEX(DE38:DE$101,ROWS($A40))</f>
        <v>1.3729332929021208E-2</v>
      </c>
      <c r="DG39" cm="1">
        <f t="array" ref="DG39">INDEX(DF38:DF$101,ROWS($A40))</f>
        <v>2.2155790129058831E-2</v>
      </c>
    </row>
    <row r="40" spans="1:111" x14ac:dyDescent="0.25">
      <c r="A40" s="17">
        <v>39</v>
      </c>
      <c r="B40">
        <v>7.7346568709288022E-2</v>
      </c>
      <c r="C40" s="16">
        <f t="shared" si="0"/>
        <v>8.6381675309728581E-2</v>
      </c>
      <c r="D40" s="19">
        <f>SUMPRODUCT($C$2:INDEX($C$2:$C$327,ROWS(C41:C$327)),$C41:C$327)/DEVSQ($C$2:$C$327)</f>
        <v>8.1095536068336749E-2</v>
      </c>
      <c r="E40">
        <f>SQRT((1/COUNT($B$2:$B$327))*(1+(2*SUMSQ($D$2:D39))))</f>
        <v>7.2099216260519614E-2</v>
      </c>
      <c r="F40">
        <f>-SQRT((1/COUNT($B$2:$B$327))*(1+(2*SUMSQ($D$2:D39))))</f>
        <v>-7.2099216260519614E-2</v>
      </c>
      <c r="H40" cm="1">
        <f t="array" aca="1" ref="H40" ca="1">INDEX(MMULT(MINVERSE(OFFSET($K$1,0,0,A40,A40)),OFFSET($K$1,1,0,A40,1)),A40)</f>
        <v>-2.7006873921429808E-2</v>
      </c>
      <c r="I40">
        <f t="shared" si="4"/>
        <v>5.5384877562171128E-2</v>
      </c>
      <c r="J40">
        <f t="shared" si="5"/>
        <v>-5.5384877562171128E-2</v>
      </c>
      <c r="K40" s="18">
        <f t="shared" si="6"/>
        <v>8.1095536068336749E-2</v>
      </c>
      <c r="L40" cm="1">
        <f t="array" ref="L40">INDEX(K39:K$101,ROWS($A41))</f>
        <v>7.0343913977613914E-2</v>
      </c>
      <c r="M40" cm="1">
        <f t="array" ref="M40">INDEX(L39:L$101,ROWS($A41))</f>
        <v>-8.2088083297975605E-3</v>
      </c>
      <c r="N40" cm="1">
        <f t="array" ref="N40">INDEX(M39:M$101,ROWS($A41))</f>
        <v>-4.2611769578632983E-2</v>
      </c>
      <c r="O40" cm="1">
        <f t="array" ref="O40">INDEX(N39:N$101,ROWS($A41))</f>
        <v>-1.3146260150111435E-2</v>
      </c>
      <c r="P40" cm="1">
        <f t="array" ref="P40">INDEX(O39:O$101,ROWS($A41))</f>
        <v>-1.6117846468699182E-2</v>
      </c>
      <c r="Q40" cm="1">
        <f t="array" ref="Q40">INDEX(P39:P$101,ROWS($A41))</f>
        <v>2.4042253334814117E-2</v>
      </c>
      <c r="R40" cm="1">
        <f t="array" ref="R40">INDEX(Q39:Q$101,ROWS($A41))</f>
        <v>2.2472413339714708E-2</v>
      </c>
      <c r="S40" cm="1">
        <f t="array" ref="S40">INDEX(R39:R$101,ROWS($A41))</f>
        <v>-4.4645286767713031E-2</v>
      </c>
      <c r="T40" cm="1">
        <f t="array" ref="T40">INDEX(S39:S$101,ROWS($A41))</f>
        <v>-0.12372641346062392</v>
      </c>
      <c r="U40" cm="1">
        <f t="array" ref="U40">INDEX(T39:T$101,ROWS($A41))</f>
        <v>-0.12177560279280279</v>
      </c>
      <c r="V40" cm="1">
        <f t="array" ref="V40">INDEX(U39:U$101,ROWS($A41))</f>
        <v>2.9474214617809136E-2</v>
      </c>
      <c r="W40" cm="1">
        <f t="array" ref="W40">INDEX(V39:V$101,ROWS($A41))</f>
        <v>7.0392205077482436E-2</v>
      </c>
      <c r="X40" cm="1">
        <f t="array" ref="X40">INDEX(W39:W$101,ROWS($A41))</f>
        <v>1.4667612138507162E-2</v>
      </c>
      <c r="Y40" cm="1">
        <f t="array" ref="Y40">INDEX(X39:X$101,ROWS($A41))</f>
        <v>-8.07663118808679E-2</v>
      </c>
      <c r="Z40" cm="1">
        <f t="array" ref="Z40">INDEX(Y39:Y$101,ROWS($A41))</f>
        <v>-7.3703419990607505E-2</v>
      </c>
      <c r="AA40" cm="1">
        <f t="array" ref="AA40">INDEX(Z39:Z$101,ROWS($A41))</f>
        <v>-4.3918438765605264E-2</v>
      </c>
      <c r="AB40" cm="1">
        <f t="array" ref="AB40">INDEX(AA39:AA$101,ROWS($A41))</f>
        <v>3.9071305306950813E-2</v>
      </c>
      <c r="AC40" cm="1">
        <f t="array" ref="AC40">INDEX(AB39:AB$101,ROWS($A41))</f>
        <v>4.1933472856106685E-2</v>
      </c>
      <c r="AD40" cm="1">
        <f t="array" ref="AD40">INDEX(AC39:AC$101,ROWS($A41))</f>
        <v>9.1859430410886747E-2</v>
      </c>
      <c r="AE40" cm="1">
        <f t="array" ref="AE40">INDEX(AD39:AD$101,ROWS($A41))</f>
        <v>8.4160700746083769E-2</v>
      </c>
      <c r="AF40" cm="1">
        <f t="array" ref="AF40">INDEX(AE39:AE$101,ROWS($A41))</f>
        <v>7.621720958584112E-2</v>
      </c>
      <c r="AG40" cm="1">
        <f t="array" ref="AG40">INDEX(AF39:AF$101,ROWS($A41))</f>
        <v>6.3852420251502675E-3</v>
      </c>
      <c r="AH40" cm="1">
        <f t="array" ref="AH40">INDEX(AG39:AG$101,ROWS($A41))</f>
        <v>-2.9137812001062583E-2</v>
      </c>
      <c r="AI40" cm="1">
        <f t="array" ref="AI40">INDEX(AH39:AH$101,ROWS($A41))</f>
        <v>2.8721448308013767E-2</v>
      </c>
      <c r="AJ40" cm="1">
        <f t="array" ref="AJ40">INDEX(AI39:AI$101,ROWS($A41))</f>
        <v>-3.456326362918621E-3</v>
      </c>
      <c r="AK40" cm="1">
        <f t="array" ref="AK40">INDEX(AJ39:AJ$101,ROWS($A41))</f>
        <v>5.6837875880982429E-2</v>
      </c>
      <c r="AL40" cm="1">
        <f t="array" ref="AL40">INDEX(AK39:AK$101,ROWS($A41))</f>
        <v>1.9671785536275461E-3</v>
      </c>
      <c r="AM40" cm="1">
        <f t="array" ref="AM40">INDEX(AL39:AL$101,ROWS($A41))</f>
        <v>-1.4926223783087878E-2</v>
      </c>
      <c r="AN40" cm="1">
        <f t="array" ref="AN40">INDEX(AM39:AM$101,ROWS($A41))</f>
        <v>-5.2382672610496436E-2</v>
      </c>
      <c r="AO40" cm="1">
        <f t="array" ref="AO40">INDEX(AN39:AN$101,ROWS($A41))</f>
        <v>-6.2429136560775492E-3</v>
      </c>
      <c r="AP40" cm="1">
        <f t="array" ref="AP40">INDEX(AO39:AO$101,ROWS($A41))</f>
        <v>2.6936806066919458E-3</v>
      </c>
      <c r="AQ40" cm="1">
        <f t="array" ref="AQ40">INDEX(AP39:AP$101,ROWS($A41))</f>
        <v>6.0709088443285947E-3</v>
      </c>
      <c r="AR40" cm="1">
        <f t="array" ref="AR40">INDEX(AQ39:AQ$101,ROWS($A41))</f>
        <v>1.5683425673848382E-3</v>
      </c>
      <c r="AS40" cm="1">
        <f t="array" ref="AS40">INDEX(AR39:AR$101,ROWS($A41))</f>
        <v>-5.4638879822004695E-2</v>
      </c>
      <c r="AT40" cm="1">
        <f t="array" ref="AT40">INDEX(AS39:AS$101,ROWS($A41))</f>
        <v>-5.8455048259506058E-2</v>
      </c>
      <c r="AU40" cm="1">
        <f t="array" ref="AU40">INDEX(AT39:AT$101,ROWS($A41))</f>
        <v>-3.9786713136974849E-2</v>
      </c>
      <c r="AV40" cm="1">
        <f t="array" ref="AV40">INDEX(AU39:AU$101,ROWS($A41))</f>
        <v>0.19076008747508422</v>
      </c>
      <c r="AW40" cm="1">
        <f t="array" ref="AW40">INDEX(AV39:AV$101,ROWS($A41))</f>
        <v>0.45816820676262499</v>
      </c>
      <c r="AX40" cm="1">
        <f t="array" ref="AX40">INDEX(AW39:AW$101,ROWS($A41))</f>
        <v>1</v>
      </c>
      <c r="AY40" cm="1">
        <f t="array" ref="AY40">INDEX(AX39:AX$101,ROWS($A41))</f>
        <v>0.45816820676262499</v>
      </c>
      <c r="AZ40" cm="1">
        <f t="array" ref="AZ40">INDEX(AY39:AY$101,ROWS($A41))</f>
        <v>0.19076008747508422</v>
      </c>
      <c r="BA40" cm="1">
        <f t="array" ref="BA40">INDEX(AZ39:AZ$101,ROWS($A41))</f>
        <v>-3.9786713136974849E-2</v>
      </c>
      <c r="BB40" cm="1">
        <f t="array" ref="BB40">INDEX(BA39:BA$101,ROWS($A41))</f>
        <v>-5.8455048259506058E-2</v>
      </c>
      <c r="BC40" cm="1">
        <f t="array" ref="BC40">INDEX(BB39:BB$101,ROWS($A41))</f>
        <v>-5.4638879822004695E-2</v>
      </c>
      <c r="BD40" cm="1">
        <f t="array" ref="BD40">INDEX(BC39:BC$101,ROWS($A41))</f>
        <v>1.5683425673848382E-3</v>
      </c>
      <c r="BE40" cm="1">
        <f t="array" ref="BE40">INDEX(BD39:BD$101,ROWS($A41))</f>
        <v>6.0709088443285947E-3</v>
      </c>
      <c r="BF40" cm="1">
        <f t="array" ref="BF40">INDEX(BE39:BE$101,ROWS($A41))</f>
        <v>2.6936806066919458E-3</v>
      </c>
      <c r="BG40" cm="1">
        <f t="array" ref="BG40">INDEX(BF39:BF$101,ROWS($A41))</f>
        <v>-6.2429136560775492E-3</v>
      </c>
      <c r="BH40" cm="1">
        <f t="array" ref="BH40">INDEX(BG39:BG$101,ROWS($A41))</f>
        <v>-5.2382672610496436E-2</v>
      </c>
      <c r="BI40" cm="1">
        <f t="array" ref="BI40">INDEX(BH39:BH$101,ROWS($A41))</f>
        <v>-1.4926223783087878E-2</v>
      </c>
      <c r="BJ40" cm="1">
        <f t="array" ref="BJ40">INDEX(BI39:BI$101,ROWS($A41))</f>
        <v>1.9671785536275461E-3</v>
      </c>
      <c r="BK40" cm="1">
        <f t="array" ref="BK40">INDEX(BJ39:BJ$101,ROWS($A41))</f>
        <v>5.6837875880982429E-2</v>
      </c>
      <c r="BL40" cm="1">
        <f t="array" ref="BL40">INDEX(BK39:BK$101,ROWS($A41))</f>
        <v>-3.456326362918621E-3</v>
      </c>
      <c r="BM40" cm="1">
        <f t="array" ref="BM40">INDEX(BL39:BL$101,ROWS($A41))</f>
        <v>2.8721448308013767E-2</v>
      </c>
      <c r="BN40" cm="1">
        <f t="array" ref="BN40">INDEX(BM39:BM$101,ROWS($A41))</f>
        <v>-2.9137812001062583E-2</v>
      </c>
      <c r="BO40" cm="1">
        <f t="array" ref="BO40">INDEX(BN39:BN$101,ROWS($A41))</f>
        <v>6.3852420251502675E-3</v>
      </c>
      <c r="BP40" cm="1">
        <f t="array" ref="BP40">INDEX(BO39:BO$101,ROWS($A41))</f>
        <v>7.621720958584112E-2</v>
      </c>
      <c r="BQ40" cm="1">
        <f t="array" ref="BQ40">INDEX(BP39:BP$101,ROWS($A41))</f>
        <v>8.4160700746083769E-2</v>
      </c>
      <c r="BR40" cm="1">
        <f t="array" ref="BR40">INDEX(BQ39:BQ$101,ROWS($A41))</f>
        <v>9.1859430410886747E-2</v>
      </c>
      <c r="BS40" cm="1">
        <f t="array" ref="BS40">INDEX(BR39:BR$101,ROWS($A41))</f>
        <v>4.1933472856106685E-2</v>
      </c>
      <c r="BT40" cm="1">
        <f t="array" ref="BT40">INDEX(BS39:BS$101,ROWS($A41))</f>
        <v>3.9071305306950813E-2</v>
      </c>
      <c r="BU40" cm="1">
        <f t="array" ref="BU40">INDEX(BT39:BT$101,ROWS($A41))</f>
        <v>-4.3918438765605264E-2</v>
      </c>
      <c r="BV40" cm="1">
        <f t="array" ref="BV40">INDEX(BU39:BU$101,ROWS($A41))</f>
        <v>-7.3703419990607505E-2</v>
      </c>
      <c r="BW40" cm="1">
        <f t="array" ref="BW40">INDEX(BV39:BV$101,ROWS($A41))</f>
        <v>-8.07663118808679E-2</v>
      </c>
      <c r="BX40" cm="1">
        <f t="array" ref="BX40">INDEX(BW39:BW$101,ROWS($A41))</f>
        <v>1.4667612138507162E-2</v>
      </c>
      <c r="BY40" cm="1">
        <f t="array" ref="BY40">INDEX(BX39:BX$101,ROWS($A41))</f>
        <v>7.0392205077482436E-2</v>
      </c>
      <c r="BZ40" cm="1">
        <f t="array" ref="BZ40">INDEX(BY39:BY$101,ROWS($A41))</f>
        <v>2.9474214617809136E-2</v>
      </c>
      <c r="CA40" cm="1">
        <f t="array" ref="CA40">INDEX(BZ39:BZ$101,ROWS($A41))</f>
        <v>-0.12177560279280279</v>
      </c>
      <c r="CB40" cm="1">
        <f t="array" ref="CB40">INDEX(CA39:CA$101,ROWS($A41))</f>
        <v>-0.12372641346062392</v>
      </c>
      <c r="CC40" cm="1">
        <f t="array" ref="CC40">INDEX(CB39:CB$101,ROWS($A41))</f>
        <v>-4.4645286767713031E-2</v>
      </c>
      <c r="CD40" cm="1">
        <f t="array" ref="CD40">INDEX(CC39:CC$101,ROWS($A41))</f>
        <v>2.2472413339714708E-2</v>
      </c>
      <c r="CE40" cm="1">
        <f t="array" ref="CE40">INDEX(CD39:CD$101,ROWS($A41))</f>
        <v>2.4042253334814117E-2</v>
      </c>
      <c r="CF40" cm="1">
        <f t="array" ref="CF40">INDEX(CE39:CE$101,ROWS($A41))</f>
        <v>-1.6117846468699182E-2</v>
      </c>
      <c r="CG40" cm="1">
        <f t="array" ref="CG40">INDEX(CF39:CF$101,ROWS($A41))</f>
        <v>-1.3146260150111435E-2</v>
      </c>
      <c r="CH40" cm="1">
        <f t="array" ref="CH40">INDEX(CG39:CG$101,ROWS($A41))</f>
        <v>-4.2611769578632983E-2</v>
      </c>
      <c r="CI40" cm="1">
        <f t="array" ref="CI40">INDEX(CH39:CH$101,ROWS($A41))</f>
        <v>-8.2088083297975605E-3</v>
      </c>
      <c r="CJ40" cm="1">
        <f t="array" ref="CJ40">INDEX(CI39:CI$101,ROWS($A41))</f>
        <v>7.0343913977613914E-2</v>
      </c>
      <c r="CK40" cm="1">
        <f t="array" ref="CK40">INDEX(CJ39:CJ$101,ROWS($A41))</f>
        <v>8.1095536068336749E-2</v>
      </c>
      <c r="CL40" cm="1">
        <f t="array" ref="CL40">INDEX(CK39:CK$101,ROWS($A41))</f>
        <v>0.10653002802592371</v>
      </c>
      <c r="CM40" cm="1">
        <f t="array" ref="CM40">INDEX(CL39:CL$101,ROWS($A41))</f>
        <v>6.9172172021400427E-2</v>
      </c>
      <c r="CN40" cm="1">
        <f t="array" ref="CN40">INDEX(CM39:CM$101,ROWS($A41))</f>
        <v>4.5356651955948825E-2</v>
      </c>
      <c r="CO40" cm="1">
        <f t="array" ref="CO40">INDEX(CN39:CN$101,ROWS($A41))</f>
        <v>2.572326503835937E-2</v>
      </c>
      <c r="CP40" cm="1">
        <f t="array" ref="CP40">INDEX(CO39:CO$101,ROWS($A41))</f>
        <v>-4.52418626056501E-3</v>
      </c>
      <c r="CQ40" cm="1">
        <f t="array" ref="CQ40">INDEX(CP39:CP$101,ROWS($A41))</f>
        <v>5.695446189506833E-2</v>
      </c>
      <c r="CR40" cm="1">
        <f t="array" ref="CR40">INDEX(CQ39:CQ$101,ROWS($A41))</f>
        <v>2.4418181143092907E-4</v>
      </c>
      <c r="CS40" cm="1">
        <f t="array" ref="CS40">INDEX(CR39:CR$101,ROWS($A41))</f>
        <v>-7.9011018034384223E-3</v>
      </c>
      <c r="CT40" cm="1">
        <f t="array" ref="CT40">INDEX(CS39:CS$101,ROWS($A41))</f>
        <v>-6.1517600725887717E-2</v>
      </c>
      <c r="CU40" cm="1">
        <f t="array" ref="CU40">INDEX(CT39:CT$101,ROWS($A41))</f>
        <v>-2.4597005930040487E-2</v>
      </c>
      <c r="CV40" cm="1">
        <f t="array" ref="CV40">INDEX(CU39:CU$101,ROWS($A41))</f>
        <v>-2.9913035966842957E-2</v>
      </c>
      <c r="CW40" cm="1">
        <f t="array" ref="CW40">INDEX(CV39:CV$101,ROWS($A41))</f>
        <v>-3.4355579644787179E-3</v>
      </c>
      <c r="CX40" cm="1">
        <f t="array" ref="CX40">INDEX(CW39:CW$101,ROWS($A41))</f>
        <v>-1.052338420005056E-2</v>
      </c>
      <c r="CY40" cm="1">
        <f t="array" ref="CY40">INDEX(CX39:CX$101,ROWS($A41))</f>
        <v>5.6418526686066756E-2</v>
      </c>
      <c r="CZ40" cm="1">
        <f t="array" ref="CZ40">INDEX(CY39:CY$101,ROWS($A41))</f>
        <v>-6.117608288508168E-3</v>
      </c>
      <c r="DA40" cm="1">
        <f t="array" ref="DA40">INDEX(CZ39:CZ$101,ROWS($A41))</f>
        <v>-9.6352721316774401E-2</v>
      </c>
      <c r="DB40" cm="1">
        <f t="array" ref="DB40">INDEX(DA39:DA$101,ROWS($A41))</f>
        <v>-9.5791748059318602E-2</v>
      </c>
      <c r="DC40" cm="1">
        <f t="array" ref="DC40">INDEX(DB39:DB$101,ROWS($A41))</f>
        <v>-7.9382443856476692E-2</v>
      </c>
      <c r="DD40" cm="1">
        <f t="array" ref="DD40">INDEX(DC39:DC$101,ROWS($A41))</f>
        <v>7.2025657485670386E-2</v>
      </c>
      <c r="DE40" cm="1">
        <f t="array" ref="DE40">INDEX(DD39:DD$101,ROWS($A41))</f>
        <v>6.2230718236564189E-2</v>
      </c>
      <c r="DF40" cm="1">
        <f t="array" ref="DF40">INDEX(DE39:DE$101,ROWS($A41))</f>
        <v>5.1009490677601008E-2</v>
      </c>
      <c r="DG40" cm="1">
        <f t="array" ref="DG40">INDEX(DF39:DF$101,ROWS($A41))</f>
        <v>1.3729332929021208E-2</v>
      </c>
    </row>
    <row r="41" spans="1:111" x14ac:dyDescent="0.25">
      <c r="A41" s="17">
        <v>40</v>
      </c>
      <c r="B41">
        <v>-1.5257821509765392</v>
      </c>
      <c r="C41" s="16">
        <f t="shared" si="0"/>
        <v>-1.5167470443760986</v>
      </c>
      <c r="D41" s="19">
        <f>SUMPRODUCT($C$2:INDEX($C$2:$C$327,ROWS(C42:C$327)),$C42:C$327)/DEVSQ($C$2:$C$327)</f>
        <v>0.10653002802592371</v>
      </c>
      <c r="E41">
        <f>SQRT((1/COUNT($B$2:$B$327))*(1+(2*SUMSQ($D$2:D40))))</f>
        <v>7.2378474183114147E-2</v>
      </c>
      <c r="F41">
        <f>-SQRT((1/COUNT($B$2:$B$327))*(1+(2*SUMSQ($D$2:D40))))</f>
        <v>-7.2378474183114147E-2</v>
      </c>
      <c r="H41" cm="1">
        <f t="array" aca="1" ref="H41" ca="1">INDEX(MMULT(MINVERSE(OFFSET($K$1,0,0,A41,A41)),OFFSET($K$1,1,0,A41,1)),A41)</f>
        <v>4.8017762020653193E-2</v>
      </c>
      <c r="I41">
        <f t="shared" si="4"/>
        <v>5.5384877562171128E-2</v>
      </c>
      <c r="J41">
        <f t="shared" si="5"/>
        <v>-5.5384877562171128E-2</v>
      </c>
      <c r="K41" s="18">
        <f t="shared" si="6"/>
        <v>0.10653002802592371</v>
      </c>
      <c r="L41" cm="1">
        <f t="array" ref="L41">INDEX(K40:K$101,ROWS($A42))</f>
        <v>8.1095536068336749E-2</v>
      </c>
      <c r="M41" cm="1">
        <f t="array" ref="M41">INDEX(L40:L$101,ROWS($A42))</f>
        <v>7.0343913977613914E-2</v>
      </c>
      <c r="N41" cm="1">
        <f t="array" ref="N41">INDEX(M40:M$101,ROWS($A42))</f>
        <v>-8.2088083297975605E-3</v>
      </c>
      <c r="O41" cm="1">
        <f t="array" ref="O41">INDEX(N40:N$101,ROWS($A42))</f>
        <v>-4.2611769578632983E-2</v>
      </c>
      <c r="P41" cm="1">
        <f t="array" ref="P41">INDEX(O40:O$101,ROWS($A42))</f>
        <v>-1.3146260150111435E-2</v>
      </c>
      <c r="Q41" cm="1">
        <f t="array" ref="Q41">INDEX(P40:P$101,ROWS($A42))</f>
        <v>-1.6117846468699182E-2</v>
      </c>
      <c r="R41" cm="1">
        <f t="array" ref="R41">INDEX(Q40:Q$101,ROWS($A42))</f>
        <v>2.4042253334814117E-2</v>
      </c>
      <c r="S41" cm="1">
        <f t="array" ref="S41">INDEX(R40:R$101,ROWS($A42))</f>
        <v>2.2472413339714708E-2</v>
      </c>
      <c r="T41" cm="1">
        <f t="array" ref="T41">INDEX(S40:S$101,ROWS($A42))</f>
        <v>-4.4645286767713031E-2</v>
      </c>
      <c r="U41" cm="1">
        <f t="array" ref="U41">INDEX(T40:T$101,ROWS($A42))</f>
        <v>-0.12372641346062392</v>
      </c>
      <c r="V41" cm="1">
        <f t="array" ref="V41">INDEX(U40:U$101,ROWS($A42))</f>
        <v>-0.12177560279280279</v>
      </c>
      <c r="W41" cm="1">
        <f t="array" ref="W41">INDEX(V40:V$101,ROWS($A42))</f>
        <v>2.9474214617809136E-2</v>
      </c>
      <c r="X41" cm="1">
        <f t="array" ref="X41">INDEX(W40:W$101,ROWS($A42))</f>
        <v>7.0392205077482436E-2</v>
      </c>
      <c r="Y41" cm="1">
        <f t="array" ref="Y41">INDEX(X40:X$101,ROWS($A42))</f>
        <v>1.4667612138507162E-2</v>
      </c>
      <c r="Z41" cm="1">
        <f t="array" ref="Z41">INDEX(Y40:Y$101,ROWS($A42))</f>
        <v>-8.07663118808679E-2</v>
      </c>
      <c r="AA41" cm="1">
        <f t="array" ref="AA41">INDEX(Z40:Z$101,ROWS($A42))</f>
        <v>-7.3703419990607505E-2</v>
      </c>
      <c r="AB41" cm="1">
        <f t="array" ref="AB41">INDEX(AA40:AA$101,ROWS($A42))</f>
        <v>-4.3918438765605264E-2</v>
      </c>
      <c r="AC41" cm="1">
        <f t="array" ref="AC41">INDEX(AB40:AB$101,ROWS($A42))</f>
        <v>3.9071305306950813E-2</v>
      </c>
      <c r="AD41" cm="1">
        <f t="array" ref="AD41">INDEX(AC40:AC$101,ROWS($A42))</f>
        <v>4.1933472856106685E-2</v>
      </c>
      <c r="AE41" cm="1">
        <f t="array" ref="AE41">INDEX(AD40:AD$101,ROWS($A42))</f>
        <v>9.1859430410886747E-2</v>
      </c>
      <c r="AF41" cm="1">
        <f t="array" ref="AF41">INDEX(AE40:AE$101,ROWS($A42))</f>
        <v>8.4160700746083769E-2</v>
      </c>
      <c r="AG41" cm="1">
        <f t="array" ref="AG41">INDEX(AF40:AF$101,ROWS($A42))</f>
        <v>7.621720958584112E-2</v>
      </c>
      <c r="AH41" cm="1">
        <f t="array" ref="AH41">INDEX(AG40:AG$101,ROWS($A42))</f>
        <v>6.3852420251502675E-3</v>
      </c>
      <c r="AI41" cm="1">
        <f t="array" ref="AI41">INDEX(AH40:AH$101,ROWS($A42))</f>
        <v>-2.9137812001062583E-2</v>
      </c>
      <c r="AJ41" cm="1">
        <f t="array" ref="AJ41">INDEX(AI40:AI$101,ROWS($A42))</f>
        <v>2.8721448308013767E-2</v>
      </c>
      <c r="AK41" cm="1">
        <f t="array" ref="AK41">INDEX(AJ40:AJ$101,ROWS($A42))</f>
        <v>-3.456326362918621E-3</v>
      </c>
      <c r="AL41" cm="1">
        <f t="array" ref="AL41">INDEX(AK40:AK$101,ROWS($A42))</f>
        <v>5.6837875880982429E-2</v>
      </c>
      <c r="AM41" cm="1">
        <f t="array" ref="AM41">INDEX(AL40:AL$101,ROWS($A42))</f>
        <v>1.9671785536275461E-3</v>
      </c>
      <c r="AN41" cm="1">
        <f t="array" ref="AN41">INDEX(AM40:AM$101,ROWS($A42))</f>
        <v>-1.4926223783087878E-2</v>
      </c>
      <c r="AO41" cm="1">
        <f t="array" ref="AO41">INDEX(AN40:AN$101,ROWS($A42))</f>
        <v>-5.2382672610496436E-2</v>
      </c>
      <c r="AP41" cm="1">
        <f t="array" ref="AP41">INDEX(AO40:AO$101,ROWS($A42))</f>
        <v>-6.2429136560775492E-3</v>
      </c>
      <c r="AQ41" cm="1">
        <f t="array" ref="AQ41">INDEX(AP40:AP$101,ROWS($A42))</f>
        <v>2.6936806066919458E-3</v>
      </c>
      <c r="AR41" cm="1">
        <f t="array" ref="AR41">INDEX(AQ40:AQ$101,ROWS($A42))</f>
        <v>6.0709088443285947E-3</v>
      </c>
      <c r="AS41" cm="1">
        <f t="array" ref="AS41">INDEX(AR40:AR$101,ROWS($A42))</f>
        <v>1.5683425673848382E-3</v>
      </c>
      <c r="AT41" cm="1">
        <f t="array" ref="AT41">INDEX(AS40:AS$101,ROWS($A42))</f>
        <v>-5.4638879822004695E-2</v>
      </c>
      <c r="AU41" cm="1">
        <f t="array" ref="AU41">INDEX(AT40:AT$101,ROWS($A42))</f>
        <v>-5.8455048259506058E-2</v>
      </c>
      <c r="AV41" cm="1">
        <f t="array" ref="AV41">INDEX(AU40:AU$101,ROWS($A42))</f>
        <v>-3.9786713136974849E-2</v>
      </c>
      <c r="AW41" cm="1">
        <f t="array" ref="AW41">INDEX(AV40:AV$101,ROWS($A42))</f>
        <v>0.19076008747508422</v>
      </c>
      <c r="AX41" cm="1">
        <f t="array" ref="AX41">INDEX(AW40:AW$101,ROWS($A42))</f>
        <v>0.45816820676262499</v>
      </c>
      <c r="AY41" cm="1">
        <f t="array" ref="AY41">INDEX(AX40:AX$101,ROWS($A42))</f>
        <v>1</v>
      </c>
      <c r="AZ41" cm="1">
        <f t="array" ref="AZ41">INDEX(AY40:AY$101,ROWS($A42))</f>
        <v>0.45816820676262499</v>
      </c>
      <c r="BA41" cm="1">
        <f t="array" ref="BA41">INDEX(AZ40:AZ$101,ROWS($A42))</f>
        <v>0.19076008747508422</v>
      </c>
      <c r="BB41" cm="1">
        <f t="array" ref="BB41">INDEX(BA40:BA$101,ROWS($A42))</f>
        <v>-3.9786713136974849E-2</v>
      </c>
      <c r="BC41" cm="1">
        <f t="array" ref="BC41">INDEX(BB40:BB$101,ROWS($A42))</f>
        <v>-5.8455048259506058E-2</v>
      </c>
      <c r="BD41" cm="1">
        <f t="array" ref="BD41">INDEX(BC40:BC$101,ROWS($A42))</f>
        <v>-5.4638879822004695E-2</v>
      </c>
      <c r="BE41" cm="1">
        <f t="array" ref="BE41">INDEX(BD40:BD$101,ROWS($A42))</f>
        <v>1.5683425673848382E-3</v>
      </c>
      <c r="BF41" cm="1">
        <f t="array" ref="BF41">INDEX(BE40:BE$101,ROWS($A42))</f>
        <v>6.0709088443285947E-3</v>
      </c>
      <c r="BG41" cm="1">
        <f t="array" ref="BG41">INDEX(BF40:BF$101,ROWS($A42))</f>
        <v>2.6936806066919458E-3</v>
      </c>
      <c r="BH41" cm="1">
        <f t="array" ref="BH41">INDEX(BG40:BG$101,ROWS($A42))</f>
        <v>-6.2429136560775492E-3</v>
      </c>
      <c r="BI41" cm="1">
        <f t="array" ref="BI41">INDEX(BH40:BH$101,ROWS($A42))</f>
        <v>-5.2382672610496436E-2</v>
      </c>
      <c r="BJ41" cm="1">
        <f t="array" ref="BJ41">INDEX(BI40:BI$101,ROWS($A42))</f>
        <v>-1.4926223783087878E-2</v>
      </c>
      <c r="BK41" cm="1">
        <f t="array" ref="BK41">INDEX(BJ40:BJ$101,ROWS($A42))</f>
        <v>1.9671785536275461E-3</v>
      </c>
      <c r="BL41" cm="1">
        <f t="array" ref="BL41">INDEX(BK40:BK$101,ROWS($A42))</f>
        <v>5.6837875880982429E-2</v>
      </c>
      <c r="BM41" cm="1">
        <f t="array" ref="BM41">INDEX(BL40:BL$101,ROWS($A42))</f>
        <v>-3.456326362918621E-3</v>
      </c>
      <c r="BN41" cm="1">
        <f t="array" ref="BN41">INDEX(BM40:BM$101,ROWS($A42))</f>
        <v>2.8721448308013767E-2</v>
      </c>
      <c r="BO41" cm="1">
        <f t="array" ref="BO41">INDEX(BN40:BN$101,ROWS($A42))</f>
        <v>-2.9137812001062583E-2</v>
      </c>
      <c r="BP41" cm="1">
        <f t="array" ref="BP41">INDEX(BO40:BO$101,ROWS($A42))</f>
        <v>6.3852420251502675E-3</v>
      </c>
      <c r="BQ41" cm="1">
        <f t="array" ref="BQ41">INDEX(BP40:BP$101,ROWS($A42))</f>
        <v>7.621720958584112E-2</v>
      </c>
      <c r="BR41" cm="1">
        <f t="array" ref="BR41">INDEX(BQ40:BQ$101,ROWS($A42))</f>
        <v>8.4160700746083769E-2</v>
      </c>
      <c r="BS41" cm="1">
        <f t="array" ref="BS41">INDEX(BR40:BR$101,ROWS($A42))</f>
        <v>9.1859430410886747E-2</v>
      </c>
      <c r="BT41" cm="1">
        <f t="array" ref="BT41">INDEX(BS40:BS$101,ROWS($A42))</f>
        <v>4.1933472856106685E-2</v>
      </c>
      <c r="BU41" cm="1">
        <f t="array" ref="BU41">INDEX(BT40:BT$101,ROWS($A42))</f>
        <v>3.9071305306950813E-2</v>
      </c>
      <c r="BV41" cm="1">
        <f t="array" ref="BV41">INDEX(BU40:BU$101,ROWS($A42))</f>
        <v>-4.3918438765605264E-2</v>
      </c>
      <c r="BW41" cm="1">
        <f t="array" ref="BW41">INDEX(BV40:BV$101,ROWS($A42))</f>
        <v>-7.3703419990607505E-2</v>
      </c>
      <c r="BX41" cm="1">
        <f t="array" ref="BX41">INDEX(BW40:BW$101,ROWS($A42))</f>
        <v>-8.07663118808679E-2</v>
      </c>
      <c r="BY41" cm="1">
        <f t="array" ref="BY41">INDEX(BX40:BX$101,ROWS($A42))</f>
        <v>1.4667612138507162E-2</v>
      </c>
      <c r="BZ41" cm="1">
        <f t="array" ref="BZ41">INDEX(BY40:BY$101,ROWS($A42))</f>
        <v>7.0392205077482436E-2</v>
      </c>
      <c r="CA41" cm="1">
        <f t="array" ref="CA41">INDEX(BZ40:BZ$101,ROWS($A42))</f>
        <v>2.9474214617809136E-2</v>
      </c>
      <c r="CB41" cm="1">
        <f t="array" ref="CB41">INDEX(CA40:CA$101,ROWS($A42))</f>
        <v>-0.12177560279280279</v>
      </c>
      <c r="CC41" cm="1">
        <f t="array" ref="CC41">INDEX(CB40:CB$101,ROWS($A42))</f>
        <v>-0.12372641346062392</v>
      </c>
      <c r="CD41" cm="1">
        <f t="array" ref="CD41">INDEX(CC40:CC$101,ROWS($A42))</f>
        <v>-4.4645286767713031E-2</v>
      </c>
      <c r="CE41" cm="1">
        <f t="array" ref="CE41">INDEX(CD40:CD$101,ROWS($A42))</f>
        <v>2.2472413339714708E-2</v>
      </c>
      <c r="CF41" cm="1">
        <f t="array" ref="CF41">INDEX(CE40:CE$101,ROWS($A42))</f>
        <v>2.4042253334814117E-2</v>
      </c>
      <c r="CG41" cm="1">
        <f t="array" ref="CG41">INDEX(CF40:CF$101,ROWS($A42))</f>
        <v>-1.6117846468699182E-2</v>
      </c>
      <c r="CH41" cm="1">
        <f t="array" ref="CH41">INDEX(CG40:CG$101,ROWS($A42))</f>
        <v>-1.3146260150111435E-2</v>
      </c>
      <c r="CI41" cm="1">
        <f t="array" ref="CI41">INDEX(CH40:CH$101,ROWS($A42))</f>
        <v>-4.2611769578632983E-2</v>
      </c>
      <c r="CJ41" cm="1">
        <f t="array" ref="CJ41">INDEX(CI40:CI$101,ROWS($A42))</f>
        <v>-8.2088083297975605E-3</v>
      </c>
      <c r="CK41" cm="1">
        <f t="array" ref="CK41">INDEX(CJ40:CJ$101,ROWS($A42))</f>
        <v>7.0343913977613914E-2</v>
      </c>
      <c r="CL41" cm="1">
        <f t="array" ref="CL41">INDEX(CK40:CK$101,ROWS($A42))</f>
        <v>8.1095536068336749E-2</v>
      </c>
      <c r="CM41" cm="1">
        <f t="array" ref="CM41">INDEX(CL40:CL$101,ROWS($A42))</f>
        <v>0.10653002802592371</v>
      </c>
      <c r="CN41" cm="1">
        <f t="array" ref="CN41">INDEX(CM40:CM$101,ROWS($A42))</f>
        <v>6.9172172021400427E-2</v>
      </c>
      <c r="CO41" cm="1">
        <f t="array" ref="CO41">INDEX(CN40:CN$101,ROWS($A42))</f>
        <v>4.5356651955948825E-2</v>
      </c>
      <c r="CP41" cm="1">
        <f t="array" ref="CP41">INDEX(CO40:CO$101,ROWS($A42))</f>
        <v>2.572326503835937E-2</v>
      </c>
      <c r="CQ41" cm="1">
        <f t="array" ref="CQ41">INDEX(CP40:CP$101,ROWS($A42))</f>
        <v>-4.52418626056501E-3</v>
      </c>
      <c r="CR41" cm="1">
        <f t="array" ref="CR41">INDEX(CQ40:CQ$101,ROWS($A42))</f>
        <v>5.695446189506833E-2</v>
      </c>
      <c r="CS41" cm="1">
        <f t="array" ref="CS41">INDEX(CR40:CR$101,ROWS($A42))</f>
        <v>2.4418181143092907E-4</v>
      </c>
      <c r="CT41" cm="1">
        <f t="array" ref="CT41">INDEX(CS40:CS$101,ROWS($A42))</f>
        <v>-7.9011018034384223E-3</v>
      </c>
      <c r="CU41" cm="1">
        <f t="array" ref="CU41">INDEX(CT40:CT$101,ROWS($A42))</f>
        <v>-6.1517600725887717E-2</v>
      </c>
      <c r="CV41" cm="1">
        <f t="array" ref="CV41">INDEX(CU40:CU$101,ROWS($A42))</f>
        <v>-2.4597005930040487E-2</v>
      </c>
      <c r="CW41" cm="1">
        <f t="array" ref="CW41">INDEX(CV40:CV$101,ROWS($A42))</f>
        <v>-2.9913035966842957E-2</v>
      </c>
      <c r="CX41" cm="1">
        <f t="array" ref="CX41">INDEX(CW40:CW$101,ROWS($A42))</f>
        <v>-3.4355579644787179E-3</v>
      </c>
      <c r="CY41" cm="1">
        <f t="array" ref="CY41">INDEX(CX40:CX$101,ROWS($A42))</f>
        <v>-1.052338420005056E-2</v>
      </c>
      <c r="CZ41" cm="1">
        <f t="array" ref="CZ41">INDEX(CY40:CY$101,ROWS($A42))</f>
        <v>5.6418526686066756E-2</v>
      </c>
      <c r="DA41" cm="1">
        <f t="array" ref="DA41">INDEX(CZ40:CZ$101,ROWS($A42))</f>
        <v>-6.117608288508168E-3</v>
      </c>
      <c r="DB41" cm="1">
        <f t="array" ref="DB41">INDEX(DA40:DA$101,ROWS($A42))</f>
        <v>-9.6352721316774401E-2</v>
      </c>
      <c r="DC41" cm="1">
        <f t="array" ref="DC41">INDEX(DB40:DB$101,ROWS($A42))</f>
        <v>-9.5791748059318602E-2</v>
      </c>
      <c r="DD41" cm="1">
        <f t="array" ref="DD41">INDEX(DC40:DC$101,ROWS($A42))</f>
        <v>-7.9382443856476692E-2</v>
      </c>
      <c r="DE41" cm="1">
        <f t="array" ref="DE41">INDEX(DD40:DD$101,ROWS($A42))</f>
        <v>7.2025657485670386E-2</v>
      </c>
      <c r="DF41" cm="1">
        <f t="array" ref="DF41">INDEX(DE40:DE$101,ROWS($A42))</f>
        <v>6.2230718236564189E-2</v>
      </c>
      <c r="DG41" cm="1">
        <f t="array" ref="DG41">INDEX(DF40:DF$101,ROWS($A42))</f>
        <v>5.1009490677601008E-2</v>
      </c>
    </row>
    <row r="42" spans="1:111" x14ac:dyDescent="0.25">
      <c r="A42" s="17">
        <v>41</v>
      </c>
      <c r="B42">
        <v>5.9965341757754516</v>
      </c>
      <c r="C42" s="16">
        <f t="shared" si="0"/>
        <v>6.0055692823758919</v>
      </c>
      <c r="D42" s="19">
        <f>SUMPRODUCT($C$2:INDEX($C$2:$C$327,ROWS(C43:C$327)),$C43:C$327)/DEVSQ($C$2:$C$327)</f>
        <v>6.9172172021400427E-2</v>
      </c>
      <c r="E42">
        <f>SQRT((1/COUNT($B$2:$B$327))*(1+(2*SUMSQ($D$2:D41))))</f>
        <v>7.285785561977895E-2</v>
      </c>
      <c r="F42">
        <f>-SQRT((1/COUNT($B$2:$B$327))*(1+(2*SUMSQ($D$2:D41))))</f>
        <v>-7.285785561977895E-2</v>
      </c>
      <c r="H42" cm="1">
        <f t="array" aca="1" ref="H42" ca="1">INDEX(MMULT(MINVERSE(OFFSET($K$1,0,0,A42,A42)),OFFSET($K$1,1,0,A42,1)),A42)</f>
        <v>1.9871495612802215E-2</v>
      </c>
      <c r="I42">
        <f t="shared" si="4"/>
        <v>5.5384877562171128E-2</v>
      </c>
      <c r="J42">
        <f t="shared" si="5"/>
        <v>-5.5384877562171128E-2</v>
      </c>
      <c r="K42" s="18">
        <f t="shared" si="6"/>
        <v>6.9172172021400427E-2</v>
      </c>
      <c r="L42" cm="1">
        <f t="array" ref="L42">INDEX(K41:K$101,ROWS($A43))</f>
        <v>0.10653002802592371</v>
      </c>
      <c r="M42" cm="1">
        <f t="array" ref="M42">INDEX(L41:L$101,ROWS($A43))</f>
        <v>8.1095536068336749E-2</v>
      </c>
      <c r="N42" cm="1">
        <f t="array" ref="N42">INDEX(M41:M$101,ROWS($A43))</f>
        <v>7.0343913977613914E-2</v>
      </c>
      <c r="O42" cm="1">
        <f t="array" ref="O42">INDEX(N41:N$101,ROWS($A43))</f>
        <v>-8.2088083297975605E-3</v>
      </c>
      <c r="P42" cm="1">
        <f t="array" ref="P42">INDEX(O41:O$101,ROWS($A43))</f>
        <v>-4.2611769578632983E-2</v>
      </c>
      <c r="Q42" cm="1">
        <f t="array" ref="Q42">INDEX(P41:P$101,ROWS($A43))</f>
        <v>-1.3146260150111435E-2</v>
      </c>
      <c r="R42" cm="1">
        <f t="array" ref="R42">INDEX(Q41:Q$101,ROWS($A43))</f>
        <v>-1.6117846468699182E-2</v>
      </c>
      <c r="S42" cm="1">
        <f t="array" ref="S42">INDEX(R41:R$101,ROWS($A43))</f>
        <v>2.4042253334814117E-2</v>
      </c>
      <c r="T42" cm="1">
        <f t="array" ref="T42">INDEX(S41:S$101,ROWS($A43))</f>
        <v>2.2472413339714708E-2</v>
      </c>
      <c r="U42" cm="1">
        <f t="array" ref="U42">INDEX(T41:T$101,ROWS($A43))</f>
        <v>-4.4645286767713031E-2</v>
      </c>
      <c r="V42" cm="1">
        <f t="array" ref="V42">INDEX(U41:U$101,ROWS($A43))</f>
        <v>-0.12372641346062392</v>
      </c>
      <c r="W42" cm="1">
        <f t="array" ref="W42">INDEX(V41:V$101,ROWS($A43))</f>
        <v>-0.12177560279280279</v>
      </c>
      <c r="X42" cm="1">
        <f t="array" ref="X42">INDEX(W41:W$101,ROWS($A43))</f>
        <v>2.9474214617809136E-2</v>
      </c>
      <c r="Y42" cm="1">
        <f t="array" ref="Y42">INDEX(X41:X$101,ROWS($A43))</f>
        <v>7.0392205077482436E-2</v>
      </c>
      <c r="Z42" cm="1">
        <f t="array" ref="Z42">INDEX(Y41:Y$101,ROWS($A43))</f>
        <v>1.4667612138507162E-2</v>
      </c>
      <c r="AA42" cm="1">
        <f t="array" ref="AA42">INDEX(Z41:Z$101,ROWS($A43))</f>
        <v>-8.07663118808679E-2</v>
      </c>
      <c r="AB42" cm="1">
        <f t="array" ref="AB42">INDEX(AA41:AA$101,ROWS($A43))</f>
        <v>-7.3703419990607505E-2</v>
      </c>
      <c r="AC42" cm="1">
        <f t="array" ref="AC42">INDEX(AB41:AB$101,ROWS($A43))</f>
        <v>-4.3918438765605264E-2</v>
      </c>
      <c r="AD42" cm="1">
        <f t="array" ref="AD42">INDEX(AC41:AC$101,ROWS($A43))</f>
        <v>3.9071305306950813E-2</v>
      </c>
      <c r="AE42" cm="1">
        <f t="array" ref="AE42">INDEX(AD41:AD$101,ROWS($A43))</f>
        <v>4.1933472856106685E-2</v>
      </c>
      <c r="AF42" cm="1">
        <f t="array" ref="AF42">INDEX(AE41:AE$101,ROWS($A43))</f>
        <v>9.1859430410886747E-2</v>
      </c>
      <c r="AG42" cm="1">
        <f t="array" ref="AG42">INDEX(AF41:AF$101,ROWS($A43))</f>
        <v>8.4160700746083769E-2</v>
      </c>
      <c r="AH42" cm="1">
        <f t="array" ref="AH42">INDEX(AG41:AG$101,ROWS($A43))</f>
        <v>7.621720958584112E-2</v>
      </c>
      <c r="AI42" cm="1">
        <f t="array" ref="AI42">INDEX(AH41:AH$101,ROWS($A43))</f>
        <v>6.3852420251502675E-3</v>
      </c>
      <c r="AJ42" cm="1">
        <f t="array" ref="AJ42">INDEX(AI41:AI$101,ROWS($A43))</f>
        <v>-2.9137812001062583E-2</v>
      </c>
      <c r="AK42" cm="1">
        <f t="array" ref="AK42">INDEX(AJ41:AJ$101,ROWS($A43))</f>
        <v>2.8721448308013767E-2</v>
      </c>
      <c r="AL42" cm="1">
        <f t="array" ref="AL42">INDEX(AK41:AK$101,ROWS($A43))</f>
        <v>-3.456326362918621E-3</v>
      </c>
      <c r="AM42" cm="1">
        <f t="array" ref="AM42">INDEX(AL41:AL$101,ROWS($A43))</f>
        <v>5.6837875880982429E-2</v>
      </c>
      <c r="AN42" cm="1">
        <f t="array" ref="AN42">INDEX(AM41:AM$101,ROWS($A43))</f>
        <v>1.9671785536275461E-3</v>
      </c>
      <c r="AO42" cm="1">
        <f t="array" ref="AO42">INDEX(AN41:AN$101,ROWS($A43))</f>
        <v>-1.4926223783087878E-2</v>
      </c>
      <c r="AP42" cm="1">
        <f t="array" ref="AP42">INDEX(AO41:AO$101,ROWS($A43))</f>
        <v>-5.2382672610496436E-2</v>
      </c>
      <c r="AQ42" cm="1">
        <f t="array" ref="AQ42">INDEX(AP41:AP$101,ROWS($A43))</f>
        <v>-6.2429136560775492E-3</v>
      </c>
      <c r="AR42" cm="1">
        <f t="array" ref="AR42">INDEX(AQ41:AQ$101,ROWS($A43))</f>
        <v>2.6936806066919458E-3</v>
      </c>
      <c r="AS42" cm="1">
        <f t="array" ref="AS42">INDEX(AR41:AR$101,ROWS($A43))</f>
        <v>6.0709088443285947E-3</v>
      </c>
      <c r="AT42" cm="1">
        <f t="array" ref="AT42">INDEX(AS41:AS$101,ROWS($A43))</f>
        <v>1.5683425673848382E-3</v>
      </c>
      <c r="AU42" cm="1">
        <f t="array" ref="AU42">INDEX(AT41:AT$101,ROWS($A43))</f>
        <v>-5.4638879822004695E-2</v>
      </c>
      <c r="AV42" cm="1">
        <f t="array" ref="AV42">INDEX(AU41:AU$101,ROWS($A43))</f>
        <v>-5.8455048259506058E-2</v>
      </c>
      <c r="AW42" cm="1">
        <f t="array" ref="AW42">INDEX(AV41:AV$101,ROWS($A43))</f>
        <v>-3.9786713136974849E-2</v>
      </c>
      <c r="AX42" cm="1">
        <f t="array" ref="AX42">INDEX(AW41:AW$101,ROWS($A43))</f>
        <v>0.19076008747508422</v>
      </c>
      <c r="AY42" cm="1">
        <f t="array" ref="AY42">INDEX(AX41:AX$101,ROWS($A43))</f>
        <v>0.45816820676262499</v>
      </c>
      <c r="AZ42" cm="1">
        <f t="array" ref="AZ42">INDEX(AY41:AY$101,ROWS($A43))</f>
        <v>1</v>
      </c>
      <c r="BA42" cm="1">
        <f t="array" ref="BA42">INDEX(AZ41:AZ$101,ROWS($A43))</f>
        <v>0.45816820676262499</v>
      </c>
      <c r="BB42" cm="1">
        <f t="array" ref="BB42">INDEX(BA41:BA$101,ROWS($A43))</f>
        <v>0.19076008747508422</v>
      </c>
      <c r="BC42" cm="1">
        <f t="array" ref="BC42">INDEX(BB41:BB$101,ROWS($A43))</f>
        <v>-3.9786713136974849E-2</v>
      </c>
      <c r="BD42" cm="1">
        <f t="array" ref="BD42">INDEX(BC41:BC$101,ROWS($A43))</f>
        <v>-5.8455048259506058E-2</v>
      </c>
      <c r="BE42" cm="1">
        <f t="array" ref="BE42">INDEX(BD41:BD$101,ROWS($A43))</f>
        <v>-5.4638879822004695E-2</v>
      </c>
      <c r="BF42" cm="1">
        <f t="array" ref="BF42">INDEX(BE41:BE$101,ROWS($A43))</f>
        <v>1.5683425673848382E-3</v>
      </c>
      <c r="BG42" cm="1">
        <f t="array" ref="BG42">INDEX(BF41:BF$101,ROWS($A43))</f>
        <v>6.0709088443285947E-3</v>
      </c>
      <c r="BH42" cm="1">
        <f t="array" ref="BH42">INDEX(BG41:BG$101,ROWS($A43))</f>
        <v>2.6936806066919458E-3</v>
      </c>
      <c r="BI42" cm="1">
        <f t="array" ref="BI42">INDEX(BH41:BH$101,ROWS($A43))</f>
        <v>-6.2429136560775492E-3</v>
      </c>
      <c r="BJ42" cm="1">
        <f t="array" ref="BJ42">INDEX(BI41:BI$101,ROWS($A43))</f>
        <v>-5.2382672610496436E-2</v>
      </c>
      <c r="BK42" cm="1">
        <f t="array" ref="BK42">INDEX(BJ41:BJ$101,ROWS($A43))</f>
        <v>-1.4926223783087878E-2</v>
      </c>
      <c r="BL42" cm="1">
        <f t="array" ref="BL42">INDEX(BK41:BK$101,ROWS($A43))</f>
        <v>1.9671785536275461E-3</v>
      </c>
      <c r="BM42" cm="1">
        <f t="array" ref="BM42">INDEX(BL41:BL$101,ROWS($A43))</f>
        <v>5.6837875880982429E-2</v>
      </c>
      <c r="BN42" cm="1">
        <f t="array" ref="BN42">INDEX(BM41:BM$101,ROWS($A43))</f>
        <v>-3.456326362918621E-3</v>
      </c>
      <c r="BO42" cm="1">
        <f t="array" ref="BO42">INDEX(BN41:BN$101,ROWS($A43))</f>
        <v>2.8721448308013767E-2</v>
      </c>
      <c r="BP42" cm="1">
        <f t="array" ref="BP42">INDEX(BO41:BO$101,ROWS($A43))</f>
        <v>-2.9137812001062583E-2</v>
      </c>
      <c r="BQ42" cm="1">
        <f t="array" ref="BQ42">INDEX(BP41:BP$101,ROWS($A43))</f>
        <v>6.3852420251502675E-3</v>
      </c>
      <c r="BR42" cm="1">
        <f t="array" ref="BR42">INDEX(BQ41:BQ$101,ROWS($A43))</f>
        <v>7.621720958584112E-2</v>
      </c>
      <c r="BS42" cm="1">
        <f t="array" ref="BS42">INDEX(BR41:BR$101,ROWS($A43))</f>
        <v>8.4160700746083769E-2</v>
      </c>
      <c r="BT42" cm="1">
        <f t="array" ref="BT42">INDEX(BS41:BS$101,ROWS($A43))</f>
        <v>9.1859430410886747E-2</v>
      </c>
      <c r="BU42" cm="1">
        <f t="array" ref="BU42">INDEX(BT41:BT$101,ROWS($A43))</f>
        <v>4.1933472856106685E-2</v>
      </c>
      <c r="BV42" cm="1">
        <f t="array" ref="BV42">INDEX(BU41:BU$101,ROWS($A43))</f>
        <v>3.9071305306950813E-2</v>
      </c>
      <c r="BW42" cm="1">
        <f t="array" ref="BW42">INDEX(BV41:BV$101,ROWS($A43))</f>
        <v>-4.3918438765605264E-2</v>
      </c>
      <c r="BX42" cm="1">
        <f t="array" ref="BX42">INDEX(BW41:BW$101,ROWS($A43))</f>
        <v>-7.3703419990607505E-2</v>
      </c>
      <c r="BY42" cm="1">
        <f t="array" ref="BY42">INDEX(BX41:BX$101,ROWS($A43))</f>
        <v>-8.07663118808679E-2</v>
      </c>
      <c r="BZ42" cm="1">
        <f t="array" ref="BZ42">INDEX(BY41:BY$101,ROWS($A43))</f>
        <v>1.4667612138507162E-2</v>
      </c>
      <c r="CA42" cm="1">
        <f t="array" ref="CA42">INDEX(BZ41:BZ$101,ROWS($A43))</f>
        <v>7.0392205077482436E-2</v>
      </c>
      <c r="CB42" cm="1">
        <f t="array" ref="CB42">INDEX(CA41:CA$101,ROWS($A43))</f>
        <v>2.9474214617809136E-2</v>
      </c>
      <c r="CC42" cm="1">
        <f t="array" ref="CC42">INDEX(CB41:CB$101,ROWS($A43))</f>
        <v>-0.12177560279280279</v>
      </c>
      <c r="CD42" cm="1">
        <f t="array" ref="CD42">INDEX(CC41:CC$101,ROWS($A43))</f>
        <v>-0.12372641346062392</v>
      </c>
      <c r="CE42" cm="1">
        <f t="array" ref="CE42">INDEX(CD41:CD$101,ROWS($A43))</f>
        <v>-4.4645286767713031E-2</v>
      </c>
      <c r="CF42" cm="1">
        <f t="array" ref="CF42">INDEX(CE41:CE$101,ROWS($A43))</f>
        <v>2.2472413339714708E-2</v>
      </c>
      <c r="CG42" cm="1">
        <f t="array" ref="CG42">INDEX(CF41:CF$101,ROWS($A43))</f>
        <v>2.4042253334814117E-2</v>
      </c>
      <c r="CH42" cm="1">
        <f t="array" ref="CH42">INDEX(CG41:CG$101,ROWS($A43))</f>
        <v>-1.6117846468699182E-2</v>
      </c>
      <c r="CI42" cm="1">
        <f t="array" ref="CI42">INDEX(CH41:CH$101,ROWS($A43))</f>
        <v>-1.3146260150111435E-2</v>
      </c>
      <c r="CJ42" cm="1">
        <f t="array" ref="CJ42">INDEX(CI41:CI$101,ROWS($A43))</f>
        <v>-4.2611769578632983E-2</v>
      </c>
      <c r="CK42" cm="1">
        <f t="array" ref="CK42">INDEX(CJ41:CJ$101,ROWS($A43))</f>
        <v>-8.2088083297975605E-3</v>
      </c>
      <c r="CL42" cm="1">
        <f t="array" ref="CL42">INDEX(CK41:CK$101,ROWS($A43))</f>
        <v>7.0343913977613914E-2</v>
      </c>
      <c r="CM42" cm="1">
        <f t="array" ref="CM42">INDEX(CL41:CL$101,ROWS($A43))</f>
        <v>8.1095536068336749E-2</v>
      </c>
      <c r="CN42" cm="1">
        <f t="array" ref="CN42">INDEX(CM41:CM$101,ROWS($A43))</f>
        <v>0.10653002802592371</v>
      </c>
      <c r="CO42" cm="1">
        <f t="array" ref="CO42">INDEX(CN41:CN$101,ROWS($A43))</f>
        <v>6.9172172021400427E-2</v>
      </c>
      <c r="CP42" cm="1">
        <f t="array" ref="CP42">INDEX(CO41:CO$101,ROWS($A43))</f>
        <v>4.5356651955948825E-2</v>
      </c>
      <c r="CQ42" cm="1">
        <f t="array" ref="CQ42">INDEX(CP41:CP$101,ROWS($A43))</f>
        <v>2.572326503835937E-2</v>
      </c>
      <c r="CR42" cm="1">
        <f t="array" ref="CR42">INDEX(CQ41:CQ$101,ROWS($A43))</f>
        <v>-4.52418626056501E-3</v>
      </c>
      <c r="CS42" cm="1">
        <f t="array" ref="CS42">INDEX(CR41:CR$101,ROWS($A43))</f>
        <v>5.695446189506833E-2</v>
      </c>
      <c r="CT42" cm="1">
        <f t="array" ref="CT42">INDEX(CS41:CS$101,ROWS($A43))</f>
        <v>2.4418181143092907E-4</v>
      </c>
      <c r="CU42" cm="1">
        <f t="array" ref="CU42">INDEX(CT41:CT$101,ROWS($A43))</f>
        <v>-7.9011018034384223E-3</v>
      </c>
      <c r="CV42" cm="1">
        <f t="array" ref="CV42">INDEX(CU41:CU$101,ROWS($A43))</f>
        <v>-6.1517600725887717E-2</v>
      </c>
      <c r="CW42" cm="1">
        <f t="array" ref="CW42">INDEX(CV41:CV$101,ROWS($A43))</f>
        <v>-2.4597005930040487E-2</v>
      </c>
      <c r="CX42" cm="1">
        <f t="array" ref="CX42">INDEX(CW41:CW$101,ROWS($A43))</f>
        <v>-2.9913035966842957E-2</v>
      </c>
      <c r="CY42" cm="1">
        <f t="array" ref="CY42">INDEX(CX41:CX$101,ROWS($A43))</f>
        <v>-3.4355579644787179E-3</v>
      </c>
      <c r="CZ42" cm="1">
        <f t="array" ref="CZ42">INDEX(CY41:CY$101,ROWS($A43))</f>
        <v>-1.052338420005056E-2</v>
      </c>
      <c r="DA42" cm="1">
        <f t="array" ref="DA42">INDEX(CZ41:CZ$101,ROWS($A43))</f>
        <v>5.6418526686066756E-2</v>
      </c>
      <c r="DB42" cm="1">
        <f t="array" ref="DB42">INDEX(DA41:DA$101,ROWS($A43))</f>
        <v>-6.117608288508168E-3</v>
      </c>
      <c r="DC42" cm="1">
        <f t="array" ref="DC42">INDEX(DB41:DB$101,ROWS($A43))</f>
        <v>-9.6352721316774401E-2</v>
      </c>
      <c r="DD42" cm="1">
        <f t="array" ref="DD42">INDEX(DC41:DC$101,ROWS($A43))</f>
        <v>-9.5791748059318602E-2</v>
      </c>
      <c r="DE42" cm="1">
        <f t="array" ref="DE42">INDEX(DD41:DD$101,ROWS($A43))</f>
        <v>-7.9382443856476692E-2</v>
      </c>
      <c r="DF42" cm="1">
        <f t="array" ref="DF42">INDEX(DE41:DE$101,ROWS($A43))</f>
        <v>7.2025657485670386E-2</v>
      </c>
      <c r="DG42" cm="1">
        <f t="array" ref="DG42">INDEX(DF41:DF$101,ROWS($A43))</f>
        <v>6.2230718236564189E-2</v>
      </c>
    </row>
    <row r="43" spans="1:111" x14ac:dyDescent="0.25">
      <c r="A43" s="17">
        <v>42</v>
      </c>
      <c r="B43">
        <v>5.5854853969808005</v>
      </c>
      <c r="C43" s="16">
        <f t="shared" si="0"/>
        <v>5.5945205035812409</v>
      </c>
      <c r="D43" s="19">
        <f>SUMPRODUCT($C$2:INDEX($C$2:$C$327,ROWS(C44:C$327)),$C44:C$327)/DEVSQ($C$2:$C$327)</f>
        <v>4.5356651955948825E-2</v>
      </c>
      <c r="E43">
        <f>SQRT((1/COUNT($B$2:$B$327))*(1+(2*SUMSQ($D$2:D42))))</f>
        <v>7.3059028611112922E-2</v>
      </c>
      <c r="F43">
        <f>-SQRT((1/COUNT($B$2:$B$327))*(1+(2*SUMSQ($D$2:D42))))</f>
        <v>-7.3059028611112922E-2</v>
      </c>
      <c r="H43" cm="1">
        <f t="array" aca="1" ref="H43" ca="1">INDEX(MMULT(MINVERSE(OFFSET($K$1,0,0,A43,A43)),OFFSET($K$1,1,0,A43,1)),A43)</f>
        <v>4.0889619683018588E-2</v>
      </c>
      <c r="I43">
        <f t="shared" si="4"/>
        <v>5.5384877562171128E-2</v>
      </c>
      <c r="J43">
        <f t="shared" si="5"/>
        <v>-5.5384877562171128E-2</v>
      </c>
      <c r="K43" s="18">
        <f t="shared" si="6"/>
        <v>4.5356651955948825E-2</v>
      </c>
      <c r="L43" cm="1">
        <f t="array" ref="L43">INDEX(K42:K$101,ROWS($A44))</f>
        <v>6.9172172021400427E-2</v>
      </c>
      <c r="M43" cm="1">
        <f t="array" ref="M43">INDEX(L42:L$101,ROWS($A44))</f>
        <v>0.10653002802592371</v>
      </c>
      <c r="N43" cm="1">
        <f t="array" ref="N43">INDEX(M42:M$101,ROWS($A44))</f>
        <v>8.1095536068336749E-2</v>
      </c>
      <c r="O43" cm="1">
        <f t="array" ref="O43">INDEX(N42:N$101,ROWS($A44))</f>
        <v>7.0343913977613914E-2</v>
      </c>
      <c r="P43" cm="1">
        <f t="array" ref="P43">INDEX(O42:O$101,ROWS($A44))</f>
        <v>-8.2088083297975605E-3</v>
      </c>
      <c r="Q43" cm="1">
        <f t="array" ref="Q43">INDEX(P42:P$101,ROWS($A44))</f>
        <v>-4.2611769578632983E-2</v>
      </c>
      <c r="R43" cm="1">
        <f t="array" ref="R43">INDEX(Q42:Q$101,ROWS($A44))</f>
        <v>-1.3146260150111435E-2</v>
      </c>
      <c r="S43" cm="1">
        <f t="array" ref="S43">INDEX(R42:R$101,ROWS($A44))</f>
        <v>-1.6117846468699182E-2</v>
      </c>
      <c r="T43" cm="1">
        <f t="array" ref="T43">INDEX(S42:S$101,ROWS($A44))</f>
        <v>2.4042253334814117E-2</v>
      </c>
      <c r="U43" cm="1">
        <f t="array" ref="U43">INDEX(T42:T$101,ROWS($A44))</f>
        <v>2.2472413339714708E-2</v>
      </c>
      <c r="V43" cm="1">
        <f t="array" ref="V43">INDEX(U42:U$101,ROWS($A44))</f>
        <v>-4.4645286767713031E-2</v>
      </c>
      <c r="W43" cm="1">
        <f t="array" ref="W43">INDEX(V42:V$101,ROWS($A44))</f>
        <v>-0.12372641346062392</v>
      </c>
      <c r="X43" cm="1">
        <f t="array" ref="X43">INDEX(W42:W$101,ROWS($A44))</f>
        <v>-0.12177560279280279</v>
      </c>
      <c r="Y43" cm="1">
        <f t="array" ref="Y43">INDEX(X42:X$101,ROWS($A44))</f>
        <v>2.9474214617809136E-2</v>
      </c>
      <c r="Z43" cm="1">
        <f t="array" ref="Z43">INDEX(Y42:Y$101,ROWS($A44))</f>
        <v>7.0392205077482436E-2</v>
      </c>
      <c r="AA43" cm="1">
        <f t="array" ref="AA43">INDEX(Z42:Z$101,ROWS($A44))</f>
        <v>1.4667612138507162E-2</v>
      </c>
      <c r="AB43" cm="1">
        <f t="array" ref="AB43">INDEX(AA42:AA$101,ROWS($A44))</f>
        <v>-8.07663118808679E-2</v>
      </c>
      <c r="AC43" cm="1">
        <f t="array" ref="AC43">INDEX(AB42:AB$101,ROWS($A44))</f>
        <v>-7.3703419990607505E-2</v>
      </c>
      <c r="AD43" cm="1">
        <f t="array" ref="AD43">INDEX(AC42:AC$101,ROWS($A44))</f>
        <v>-4.3918438765605264E-2</v>
      </c>
      <c r="AE43" cm="1">
        <f t="array" ref="AE43">INDEX(AD42:AD$101,ROWS($A44))</f>
        <v>3.9071305306950813E-2</v>
      </c>
      <c r="AF43" cm="1">
        <f t="array" ref="AF43">INDEX(AE42:AE$101,ROWS($A44))</f>
        <v>4.1933472856106685E-2</v>
      </c>
      <c r="AG43" cm="1">
        <f t="array" ref="AG43">INDEX(AF42:AF$101,ROWS($A44))</f>
        <v>9.1859430410886747E-2</v>
      </c>
      <c r="AH43" cm="1">
        <f t="array" ref="AH43">INDEX(AG42:AG$101,ROWS($A44))</f>
        <v>8.4160700746083769E-2</v>
      </c>
      <c r="AI43" cm="1">
        <f t="array" ref="AI43">INDEX(AH42:AH$101,ROWS($A44))</f>
        <v>7.621720958584112E-2</v>
      </c>
      <c r="AJ43" cm="1">
        <f t="array" ref="AJ43">INDEX(AI42:AI$101,ROWS($A44))</f>
        <v>6.3852420251502675E-3</v>
      </c>
      <c r="AK43" cm="1">
        <f t="array" ref="AK43">INDEX(AJ42:AJ$101,ROWS($A44))</f>
        <v>-2.9137812001062583E-2</v>
      </c>
      <c r="AL43" cm="1">
        <f t="array" ref="AL43">INDEX(AK42:AK$101,ROWS($A44))</f>
        <v>2.8721448308013767E-2</v>
      </c>
      <c r="AM43" cm="1">
        <f t="array" ref="AM43">INDEX(AL42:AL$101,ROWS($A44))</f>
        <v>-3.456326362918621E-3</v>
      </c>
      <c r="AN43" cm="1">
        <f t="array" ref="AN43">INDEX(AM42:AM$101,ROWS($A44))</f>
        <v>5.6837875880982429E-2</v>
      </c>
      <c r="AO43" cm="1">
        <f t="array" ref="AO43">INDEX(AN42:AN$101,ROWS($A44))</f>
        <v>1.9671785536275461E-3</v>
      </c>
      <c r="AP43" cm="1">
        <f t="array" ref="AP43">INDEX(AO42:AO$101,ROWS($A44))</f>
        <v>-1.4926223783087878E-2</v>
      </c>
      <c r="AQ43" cm="1">
        <f t="array" ref="AQ43">INDEX(AP42:AP$101,ROWS($A44))</f>
        <v>-5.2382672610496436E-2</v>
      </c>
      <c r="AR43" cm="1">
        <f t="array" ref="AR43">INDEX(AQ42:AQ$101,ROWS($A44))</f>
        <v>-6.2429136560775492E-3</v>
      </c>
      <c r="AS43" cm="1">
        <f t="array" ref="AS43">INDEX(AR42:AR$101,ROWS($A44))</f>
        <v>2.6936806066919458E-3</v>
      </c>
      <c r="AT43" cm="1">
        <f t="array" ref="AT43">INDEX(AS42:AS$101,ROWS($A44))</f>
        <v>6.0709088443285947E-3</v>
      </c>
      <c r="AU43" cm="1">
        <f t="array" ref="AU43">INDEX(AT42:AT$101,ROWS($A44))</f>
        <v>1.5683425673848382E-3</v>
      </c>
      <c r="AV43" cm="1">
        <f t="array" ref="AV43">INDEX(AU42:AU$101,ROWS($A44))</f>
        <v>-5.4638879822004695E-2</v>
      </c>
      <c r="AW43" cm="1">
        <f t="array" ref="AW43">INDEX(AV42:AV$101,ROWS($A44))</f>
        <v>-5.8455048259506058E-2</v>
      </c>
      <c r="AX43" cm="1">
        <f t="array" ref="AX43">INDEX(AW42:AW$101,ROWS($A44))</f>
        <v>-3.9786713136974849E-2</v>
      </c>
      <c r="AY43" cm="1">
        <f t="array" ref="AY43">INDEX(AX42:AX$101,ROWS($A44))</f>
        <v>0.19076008747508422</v>
      </c>
      <c r="AZ43" cm="1">
        <f t="array" ref="AZ43">INDEX(AY42:AY$101,ROWS($A44))</f>
        <v>0.45816820676262499</v>
      </c>
      <c r="BA43" cm="1">
        <f t="array" ref="BA43">INDEX(AZ42:AZ$101,ROWS($A44))</f>
        <v>1</v>
      </c>
      <c r="BB43" cm="1">
        <f t="array" ref="BB43">INDEX(BA42:BA$101,ROWS($A44))</f>
        <v>0.45816820676262499</v>
      </c>
      <c r="BC43" cm="1">
        <f t="array" ref="BC43">INDEX(BB42:BB$101,ROWS($A44))</f>
        <v>0.19076008747508422</v>
      </c>
      <c r="BD43" cm="1">
        <f t="array" ref="BD43">INDEX(BC42:BC$101,ROWS($A44))</f>
        <v>-3.9786713136974849E-2</v>
      </c>
      <c r="BE43" cm="1">
        <f t="array" ref="BE43">INDEX(BD42:BD$101,ROWS($A44))</f>
        <v>-5.8455048259506058E-2</v>
      </c>
      <c r="BF43" cm="1">
        <f t="array" ref="BF43">INDEX(BE42:BE$101,ROWS($A44))</f>
        <v>-5.4638879822004695E-2</v>
      </c>
      <c r="BG43" cm="1">
        <f t="array" ref="BG43">INDEX(BF42:BF$101,ROWS($A44))</f>
        <v>1.5683425673848382E-3</v>
      </c>
      <c r="BH43" cm="1">
        <f t="array" ref="BH43">INDEX(BG42:BG$101,ROWS($A44))</f>
        <v>6.0709088443285947E-3</v>
      </c>
      <c r="BI43" cm="1">
        <f t="array" ref="BI43">INDEX(BH42:BH$101,ROWS($A44))</f>
        <v>2.6936806066919458E-3</v>
      </c>
      <c r="BJ43" cm="1">
        <f t="array" ref="BJ43">INDEX(BI42:BI$101,ROWS($A44))</f>
        <v>-6.2429136560775492E-3</v>
      </c>
      <c r="BK43" cm="1">
        <f t="array" ref="BK43">INDEX(BJ42:BJ$101,ROWS($A44))</f>
        <v>-5.2382672610496436E-2</v>
      </c>
      <c r="BL43" cm="1">
        <f t="array" ref="BL43">INDEX(BK42:BK$101,ROWS($A44))</f>
        <v>-1.4926223783087878E-2</v>
      </c>
      <c r="BM43" cm="1">
        <f t="array" ref="BM43">INDEX(BL42:BL$101,ROWS($A44))</f>
        <v>1.9671785536275461E-3</v>
      </c>
      <c r="BN43" cm="1">
        <f t="array" ref="BN43">INDEX(BM42:BM$101,ROWS($A44))</f>
        <v>5.6837875880982429E-2</v>
      </c>
      <c r="BO43" cm="1">
        <f t="array" ref="BO43">INDEX(BN42:BN$101,ROWS($A44))</f>
        <v>-3.456326362918621E-3</v>
      </c>
      <c r="BP43" cm="1">
        <f t="array" ref="BP43">INDEX(BO42:BO$101,ROWS($A44))</f>
        <v>2.8721448308013767E-2</v>
      </c>
      <c r="BQ43" cm="1">
        <f t="array" ref="BQ43">INDEX(BP42:BP$101,ROWS($A44))</f>
        <v>-2.9137812001062583E-2</v>
      </c>
      <c r="BR43" cm="1">
        <f t="array" ref="BR43">INDEX(BQ42:BQ$101,ROWS($A44))</f>
        <v>6.3852420251502675E-3</v>
      </c>
      <c r="BS43" cm="1">
        <f t="array" ref="BS43">INDEX(BR42:BR$101,ROWS($A44))</f>
        <v>7.621720958584112E-2</v>
      </c>
      <c r="BT43" cm="1">
        <f t="array" ref="BT43">INDEX(BS42:BS$101,ROWS($A44))</f>
        <v>8.4160700746083769E-2</v>
      </c>
      <c r="BU43" cm="1">
        <f t="array" ref="BU43">INDEX(BT42:BT$101,ROWS($A44))</f>
        <v>9.1859430410886747E-2</v>
      </c>
      <c r="BV43" cm="1">
        <f t="array" ref="BV43">INDEX(BU42:BU$101,ROWS($A44))</f>
        <v>4.1933472856106685E-2</v>
      </c>
      <c r="BW43" cm="1">
        <f t="array" ref="BW43">INDEX(BV42:BV$101,ROWS($A44))</f>
        <v>3.9071305306950813E-2</v>
      </c>
      <c r="BX43" cm="1">
        <f t="array" ref="BX43">INDEX(BW42:BW$101,ROWS($A44))</f>
        <v>-4.3918438765605264E-2</v>
      </c>
      <c r="BY43" cm="1">
        <f t="array" ref="BY43">INDEX(BX42:BX$101,ROWS($A44))</f>
        <v>-7.3703419990607505E-2</v>
      </c>
      <c r="BZ43" cm="1">
        <f t="array" ref="BZ43">INDEX(BY42:BY$101,ROWS($A44))</f>
        <v>-8.07663118808679E-2</v>
      </c>
      <c r="CA43" cm="1">
        <f t="array" ref="CA43">INDEX(BZ42:BZ$101,ROWS($A44))</f>
        <v>1.4667612138507162E-2</v>
      </c>
      <c r="CB43" cm="1">
        <f t="array" ref="CB43">INDEX(CA42:CA$101,ROWS($A44))</f>
        <v>7.0392205077482436E-2</v>
      </c>
      <c r="CC43" cm="1">
        <f t="array" ref="CC43">INDEX(CB42:CB$101,ROWS($A44))</f>
        <v>2.9474214617809136E-2</v>
      </c>
      <c r="CD43" cm="1">
        <f t="array" ref="CD43">INDEX(CC42:CC$101,ROWS($A44))</f>
        <v>-0.12177560279280279</v>
      </c>
      <c r="CE43" cm="1">
        <f t="array" ref="CE43">INDEX(CD42:CD$101,ROWS($A44))</f>
        <v>-0.12372641346062392</v>
      </c>
      <c r="CF43" cm="1">
        <f t="array" ref="CF43">INDEX(CE42:CE$101,ROWS($A44))</f>
        <v>-4.4645286767713031E-2</v>
      </c>
      <c r="CG43" cm="1">
        <f t="array" ref="CG43">INDEX(CF42:CF$101,ROWS($A44))</f>
        <v>2.2472413339714708E-2</v>
      </c>
      <c r="CH43" cm="1">
        <f t="array" ref="CH43">INDEX(CG42:CG$101,ROWS($A44))</f>
        <v>2.4042253334814117E-2</v>
      </c>
      <c r="CI43" cm="1">
        <f t="array" ref="CI43">INDEX(CH42:CH$101,ROWS($A44))</f>
        <v>-1.6117846468699182E-2</v>
      </c>
      <c r="CJ43" cm="1">
        <f t="array" ref="CJ43">INDEX(CI42:CI$101,ROWS($A44))</f>
        <v>-1.3146260150111435E-2</v>
      </c>
      <c r="CK43" cm="1">
        <f t="array" ref="CK43">INDEX(CJ42:CJ$101,ROWS($A44))</f>
        <v>-4.2611769578632983E-2</v>
      </c>
      <c r="CL43" cm="1">
        <f t="array" ref="CL43">INDEX(CK42:CK$101,ROWS($A44))</f>
        <v>-8.2088083297975605E-3</v>
      </c>
      <c r="CM43" cm="1">
        <f t="array" ref="CM43">INDEX(CL42:CL$101,ROWS($A44))</f>
        <v>7.0343913977613914E-2</v>
      </c>
      <c r="CN43" cm="1">
        <f t="array" ref="CN43">INDEX(CM42:CM$101,ROWS($A44))</f>
        <v>8.1095536068336749E-2</v>
      </c>
      <c r="CO43" cm="1">
        <f t="array" ref="CO43">INDEX(CN42:CN$101,ROWS($A44))</f>
        <v>0.10653002802592371</v>
      </c>
      <c r="CP43" cm="1">
        <f t="array" ref="CP43">INDEX(CO42:CO$101,ROWS($A44))</f>
        <v>6.9172172021400427E-2</v>
      </c>
      <c r="CQ43" cm="1">
        <f t="array" ref="CQ43">INDEX(CP42:CP$101,ROWS($A44))</f>
        <v>4.5356651955948825E-2</v>
      </c>
      <c r="CR43" cm="1">
        <f t="array" ref="CR43">INDEX(CQ42:CQ$101,ROWS($A44))</f>
        <v>2.572326503835937E-2</v>
      </c>
      <c r="CS43" cm="1">
        <f t="array" ref="CS43">INDEX(CR42:CR$101,ROWS($A44))</f>
        <v>-4.52418626056501E-3</v>
      </c>
      <c r="CT43" cm="1">
        <f t="array" ref="CT43">INDEX(CS42:CS$101,ROWS($A44))</f>
        <v>5.695446189506833E-2</v>
      </c>
      <c r="CU43" cm="1">
        <f t="array" ref="CU43">INDEX(CT42:CT$101,ROWS($A44))</f>
        <v>2.4418181143092907E-4</v>
      </c>
      <c r="CV43" cm="1">
        <f t="array" ref="CV43">INDEX(CU42:CU$101,ROWS($A44))</f>
        <v>-7.9011018034384223E-3</v>
      </c>
      <c r="CW43" cm="1">
        <f t="array" ref="CW43">INDEX(CV42:CV$101,ROWS($A44))</f>
        <v>-6.1517600725887717E-2</v>
      </c>
      <c r="CX43" cm="1">
        <f t="array" ref="CX43">INDEX(CW42:CW$101,ROWS($A44))</f>
        <v>-2.4597005930040487E-2</v>
      </c>
      <c r="CY43" cm="1">
        <f t="array" ref="CY43">INDEX(CX42:CX$101,ROWS($A44))</f>
        <v>-2.9913035966842957E-2</v>
      </c>
      <c r="CZ43" cm="1">
        <f t="array" ref="CZ43">INDEX(CY42:CY$101,ROWS($A44))</f>
        <v>-3.4355579644787179E-3</v>
      </c>
      <c r="DA43" cm="1">
        <f t="array" ref="DA43">INDEX(CZ42:CZ$101,ROWS($A44))</f>
        <v>-1.052338420005056E-2</v>
      </c>
      <c r="DB43" cm="1">
        <f t="array" ref="DB43">INDEX(DA42:DA$101,ROWS($A44))</f>
        <v>5.6418526686066756E-2</v>
      </c>
      <c r="DC43" cm="1">
        <f t="array" ref="DC43">INDEX(DB42:DB$101,ROWS($A44))</f>
        <v>-6.117608288508168E-3</v>
      </c>
      <c r="DD43" cm="1">
        <f t="array" ref="DD43">INDEX(DC42:DC$101,ROWS($A44))</f>
        <v>-9.6352721316774401E-2</v>
      </c>
      <c r="DE43" cm="1">
        <f t="array" ref="DE43">INDEX(DD42:DD$101,ROWS($A44))</f>
        <v>-9.5791748059318602E-2</v>
      </c>
      <c r="DF43" cm="1">
        <f t="array" ref="DF43">INDEX(DE42:DE$101,ROWS($A44))</f>
        <v>-7.9382443856476692E-2</v>
      </c>
      <c r="DG43" cm="1">
        <f t="array" ref="DG43">INDEX(DF42:DF$101,ROWS($A44))</f>
        <v>7.2025657485670386E-2</v>
      </c>
    </row>
    <row r="44" spans="1:111" x14ac:dyDescent="0.25">
      <c r="A44" s="17">
        <v>43</v>
      </c>
      <c r="B44">
        <v>-2.8263710286460935</v>
      </c>
      <c r="C44" s="16">
        <f t="shared" si="0"/>
        <v>-2.8173359220456531</v>
      </c>
      <c r="D44" s="19">
        <f>SUMPRODUCT($C$2:INDEX($C$2:$C$327,ROWS(C45:C$327)),$C45:C$327)/DEVSQ($C$2:$C$327)</f>
        <v>2.572326503835937E-2</v>
      </c>
      <c r="E44">
        <f>SQRT((1/COUNT($B$2:$B$327))*(1+(2*SUMSQ($D$2:D43))))</f>
        <v>7.3145353094011337E-2</v>
      </c>
      <c r="F44">
        <f>-SQRT((1/COUNT($B$2:$B$327))*(1+(2*SUMSQ($D$2:D43))))</f>
        <v>-7.3145353094011337E-2</v>
      </c>
      <c r="H44" cm="1">
        <f t="array" aca="1" ref="H44" ca="1">INDEX(MMULT(MINVERSE(OFFSET($K$1,0,0,A44,A44)),OFFSET($K$1,1,0,A44,1)),A44)</f>
        <v>2.8478238379830084E-2</v>
      </c>
      <c r="I44">
        <f t="shared" si="4"/>
        <v>5.5384877562171128E-2</v>
      </c>
      <c r="J44">
        <f t="shared" si="5"/>
        <v>-5.5384877562171128E-2</v>
      </c>
      <c r="K44" s="18">
        <f t="shared" si="6"/>
        <v>2.572326503835937E-2</v>
      </c>
      <c r="L44" cm="1">
        <f t="array" ref="L44">INDEX(K43:K$101,ROWS($A45))</f>
        <v>4.5356651955948825E-2</v>
      </c>
      <c r="M44" cm="1">
        <f t="array" ref="M44">INDEX(L43:L$101,ROWS($A45))</f>
        <v>6.9172172021400427E-2</v>
      </c>
      <c r="N44" cm="1">
        <f t="array" ref="N44">INDEX(M43:M$101,ROWS($A45))</f>
        <v>0.10653002802592371</v>
      </c>
      <c r="O44" cm="1">
        <f t="array" ref="O44">INDEX(N43:N$101,ROWS($A45))</f>
        <v>8.1095536068336749E-2</v>
      </c>
      <c r="P44" cm="1">
        <f t="array" ref="P44">INDEX(O43:O$101,ROWS($A45))</f>
        <v>7.0343913977613914E-2</v>
      </c>
      <c r="Q44" cm="1">
        <f t="array" ref="Q44">INDEX(P43:P$101,ROWS($A45))</f>
        <v>-8.2088083297975605E-3</v>
      </c>
      <c r="R44" cm="1">
        <f t="array" ref="R44">INDEX(Q43:Q$101,ROWS($A45))</f>
        <v>-4.2611769578632983E-2</v>
      </c>
      <c r="S44" cm="1">
        <f t="array" ref="S44">INDEX(R43:R$101,ROWS($A45))</f>
        <v>-1.3146260150111435E-2</v>
      </c>
      <c r="T44" cm="1">
        <f t="array" ref="T44">INDEX(S43:S$101,ROWS($A45))</f>
        <v>-1.6117846468699182E-2</v>
      </c>
      <c r="U44" cm="1">
        <f t="array" ref="U44">INDEX(T43:T$101,ROWS($A45))</f>
        <v>2.4042253334814117E-2</v>
      </c>
      <c r="V44" cm="1">
        <f t="array" ref="V44">INDEX(U43:U$101,ROWS($A45))</f>
        <v>2.2472413339714708E-2</v>
      </c>
      <c r="W44" cm="1">
        <f t="array" ref="W44">INDEX(V43:V$101,ROWS($A45))</f>
        <v>-4.4645286767713031E-2</v>
      </c>
      <c r="X44" cm="1">
        <f t="array" ref="X44">INDEX(W43:W$101,ROWS($A45))</f>
        <v>-0.12372641346062392</v>
      </c>
      <c r="Y44" cm="1">
        <f t="array" ref="Y44">INDEX(X43:X$101,ROWS($A45))</f>
        <v>-0.12177560279280279</v>
      </c>
      <c r="Z44" cm="1">
        <f t="array" ref="Z44">INDEX(Y43:Y$101,ROWS($A45))</f>
        <v>2.9474214617809136E-2</v>
      </c>
      <c r="AA44" cm="1">
        <f t="array" ref="AA44">INDEX(Z43:Z$101,ROWS($A45))</f>
        <v>7.0392205077482436E-2</v>
      </c>
      <c r="AB44" cm="1">
        <f t="array" ref="AB44">INDEX(AA43:AA$101,ROWS($A45))</f>
        <v>1.4667612138507162E-2</v>
      </c>
      <c r="AC44" cm="1">
        <f t="array" ref="AC44">INDEX(AB43:AB$101,ROWS($A45))</f>
        <v>-8.07663118808679E-2</v>
      </c>
      <c r="AD44" cm="1">
        <f t="array" ref="AD44">INDEX(AC43:AC$101,ROWS($A45))</f>
        <v>-7.3703419990607505E-2</v>
      </c>
      <c r="AE44" cm="1">
        <f t="array" ref="AE44">INDEX(AD43:AD$101,ROWS($A45))</f>
        <v>-4.3918438765605264E-2</v>
      </c>
      <c r="AF44" cm="1">
        <f t="array" ref="AF44">INDEX(AE43:AE$101,ROWS($A45))</f>
        <v>3.9071305306950813E-2</v>
      </c>
      <c r="AG44" cm="1">
        <f t="array" ref="AG44">INDEX(AF43:AF$101,ROWS($A45))</f>
        <v>4.1933472856106685E-2</v>
      </c>
      <c r="AH44" cm="1">
        <f t="array" ref="AH44">INDEX(AG43:AG$101,ROWS($A45))</f>
        <v>9.1859430410886747E-2</v>
      </c>
      <c r="AI44" cm="1">
        <f t="array" ref="AI44">INDEX(AH43:AH$101,ROWS($A45))</f>
        <v>8.4160700746083769E-2</v>
      </c>
      <c r="AJ44" cm="1">
        <f t="array" ref="AJ44">INDEX(AI43:AI$101,ROWS($A45))</f>
        <v>7.621720958584112E-2</v>
      </c>
      <c r="AK44" cm="1">
        <f t="array" ref="AK44">INDEX(AJ43:AJ$101,ROWS($A45))</f>
        <v>6.3852420251502675E-3</v>
      </c>
      <c r="AL44" cm="1">
        <f t="array" ref="AL44">INDEX(AK43:AK$101,ROWS($A45))</f>
        <v>-2.9137812001062583E-2</v>
      </c>
      <c r="AM44" cm="1">
        <f t="array" ref="AM44">INDEX(AL43:AL$101,ROWS($A45))</f>
        <v>2.8721448308013767E-2</v>
      </c>
      <c r="AN44" cm="1">
        <f t="array" ref="AN44">INDEX(AM43:AM$101,ROWS($A45))</f>
        <v>-3.456326362918621E-3</v>
      </c>
      <c r="AO44" cm="1">
        <f t="array" ref="AO44">INDEX(AN43:AN$101,ROWS($A45))</f>
        <v>5.6837875880982429E-2</v>
      </c>
      <c r="AP44" cm="1">
        <f t="array" ref="AP44">INDEX(AO43:AO$101,ROWS($A45))</f>
        <v>1.9671785536275461E-3</v>
      </c>
      <c r="AQ44" cm="1">
        <f t="array" ref="AQ44">INDEX(AP43:AP$101,ROWS($A45))</f>
        <v>-1.4926223783087878E-2</v>
      </c>
      <c r="AR44" cm="1">
        <f t="array" ref="AR44">INDEX(AQ43:AQ$101,ROWS($A45))</f>
        <v>-5.2382672610496436E-2</v>
      </c>
      <c r="AS44" cm="1">
        <f t="array" ref="AS44">INDEX(AR43:AR$101,ROWS($A45))</f>
        <v>-6.2429136560775492E-3</v>
      </c>
      <c r="AT44" cm="1">
        <f t="array" ref="AT44">INDEX(AS43:AS$101,ROWS($A45))</f>
        <v>2.6936806066919458E-3</v>
      </c>
      <c r="AU44" cm="1">
        <f t="array" ref="AU44">INDEX(AT43:AT$101,ROWS($A45))</f>
        <v>6.0709088443285947E-3</v>
      </c>
      <c r="AV44" cm="1">
        <f t="array" ref="AV44">INDEX(AU43:AU$101,ROWS($A45))</f>
        <v>1.5683425673848382E-3</v>
      </c>
      <c r="AW44" cm="1">
        <f t="array" ref="AW44">INDEX(AV43:AV$101,ROWS($A45))</f>
        <v>-5.4638879822004695E-2</v>
      </c>
      <c r="AX44" cm="1">
        <f t="array" ref="AX44">INDEX(AW43:AW$101,ROWS($A45))</f>
        <v>-5.8455048259506058E-2</v>
      </c>
      <c r="AY44" cm="1">
        <f t="array" ref="AY44">INDEX(AX43:AX$101,ROWS($A45))</f>
        <v>-3.9786713136974849E-2</v>
      </c>
      <c r="AZ44" cm="1">
        <f t="array" ref="AZ44">INDEX(AY43:AY$101,ROWS($A45))</f>
        <v>0.19076008747508422</v>
      </c>
      <c r="BA44" cm="1">
        <f t="array" ref="BA44">INDEX(AZ43:AZ$101,ROWS($A45))</f>
        <v>0.45816820676262499</v>
      </c>
      <c r="BB44" cm="1">
        <f t="array" ref="BB44">INDEX(BA43:BA$101,ROWS($A45))</f>
        <v>1</v>
      </c>
      <c r="BC44" cm="1">
        <f t="array" ref="BC44">INDEX(BB43:BB$101,ROWS($A45))</f>
        <v>0.45816820676262499</v>
      </c>
      <c r="BD44" cm="1">
        <f t="array" ref="BD44">INDEX(BC43:BC$101,ROWS($A45))</f>
        <v>0.19076008747508422</v>
      </c>
      <c r="BE44" cm="1">
        <f t="array" ref="BE44">INDEX(BD43:BD$101,ROWS($A45))</f>
        <v>-3.9786713136974849E-2</v>
      </c>
      <c r="BF44" cm="1">
        <f t="array" ref="BF44">INDEX(BE43:BE$101,ROWS($A45))</f>
        <v>-5.8455048259506058E-2</v>
      </c>
      <c r="BG44" cm="1">
        <f t="array" ref="BG44">INDEX(BF43:BF$101,ROWS($A45))</f>
        <v>-5.4638879822004695E-2</v>
      </c>
      <c r="BH44" cm="1">
        <f t="array" ref="BH44">INDEX(BG43:BG$101,ROWS($A45))</f>
        <v>1.5683425673848382E-3</v>
      </c>
      <c r="BI44" cm="1">
        <f t="array" ref="BI44">INDEX(BH43:BH$101,ROWS($A45))</f>
        <v>6.0709088443285947E-3</v>
      </c>
      <c r="BJ44" cm="1">
        <f t="array" ref="BJ44">INDEX(BI43:BI$101,ROWS($A45))</f>
        <v>2.6936806066919458E-3</v>
      </c>
      <c r="BK44" cm="1">
        <f t="array" ref="BK44">INDEX(BJ43:BJ$101,ROWS($A45))</f>
        <v>-6.2429136560775492E-3</v>
      </c>
      <c r="BL44" cm="1">
        <f t="array" ref="BL44">INDEX(BK43:BK$101,ROWS($A45))</f>
        <v>-5.2382672610496436E-2</v>
      </c>
      <c r="BM44" cm="1">
        <f t="array" ref="BM44">INDEX(BL43:BL$101,ROWS($A45))</f>
        <v>-1.4926223783087878E-2</v>
      </c>
      <c r="BN44" cm="1">
        <f t="array" ref="BN44">INDEX(BM43:BM$101,ROWS($A45))</f>
        <v>1.9671785536275461E-3</v>
      </c>
      <c r="BO44" cm="1">
        <f t="array" ref="BO44">INDEX(BN43:BN$101,ROWS($A45))</f>
        <v>5.6837875880982429E-2</v>
      </c>
      <c r="BP44" cm="1">
        <f t="array" ref="BP44">INDEX(BO43:BO$101,ROWS($A45))</f>
        <v>-3.456326362918621E-3</v>
      </c>
      <c r="BQ44" cm="1">
        <f t="array" ref="BQ44">INDEX(BP43:BP$101,ROWS($A45))</f>
        <v>2.8721448308013767E-2</v>
      </c>
      <c r="BR44" cm="1">
        <f t="array" ref="BR44">INDEX(BQ43:BQ$101,ROWS($A45))</f>
        <v>-2.9137812001062583E-2</v>
      </c>
      <c r="BS44" cm="1">
        <f t="array" ref="BS44">INDEX(BR43:BR$101,ROWS($A45))</f>
        <v>6.3852420251502675E-3</v>
      </c>
      <c r="BT44" cm="1">
        <f t="array" ref="BT44">INDEX(BS43:BS$101,ROWS($A45))</f>
        <v>7.621720958584112E-2</v>
      </c>
      <c r="BU44" cm="1">
        <f t="array" ref="BU44">INDEX(BT43:BT$101,ROWS($A45))</f>
        <v>8.4160700746083769E-2</v>
      </c>
      <c r="BV44" cm="1">
        <f t="array" ref="BV44">INDEX(BU43:BU$101,ROWS($A45))</f>
        <v>9.1859430410886747E-2</v>
      </c>
      <c r="BW44" cm="1">
        <f t="array" ref="BW44">INDEX(BV43:BV$101,ROWS($A45))</f>
        <v>4.1933472856106685E-2</v>
      </c>
      <c r="BX44" cm="1">
        <f t="array" ref="BX44">INDEX(BW43:BW$101,ROWS($A45))</f>
        <v>3.9071305306950813E-2</v>
      </c>
      <c r="BY44" cm="1">
        <f t="array" ref="BY44">INDEX(BX43:BX$101,ROWS($A45))</f>
        <v>-4.3918438765605264E-2</v>
      </c>
      <c r="BZ44" cm="1">
        <f t="array" ref="BZ44">INDEX(BY43:BY$101,ROWS($A45))</f>
        <v>-7.3703419990607505E-2</v>
      </c>
      <c r="CA44" cm="1">
        <f t="array" ref="CA44">INDEX(BZ43:BZ$101,ROWS($A45))</f>
        <v>-8.07663118808679E-2</v>
      </c>
      <c r="CB44" cm="1">
        <f t="array" ref="CB44">INDEX(CA43:CA$101,ROWS($A45))</f>
        <v>1.4667612138507162E-2</v>
      </c>
      <c r="CC44" cm="1">
        <f t="array" ref="CC44">INDEX(CB43:CB$101,ROWS($A45))</f>
        <v>7.0392205077482436E-2</v>
      </c>
      <c r="CD44" cm="1">
        <f t="array" ref="CD44">INDEX(CC43:CC$101,ROWS($A45))</f>
        <v>2.9474214617809136E-2</v>
      </c>
      <c r="CE44" cm="1">
        <f t="array" ref="CE44">INDEX(CD43:CD$101,ROWS($A45))</f>
        <v>-0.12177560279280279</v>
      </c>
      <c r="CF44" cm="1">
        <f t="array" ref="CF44">INDEX(CE43:CE$101,ROWS($A45))</f>
        <v>-0.12372641346062392</v>
      </c>
      <c r="CG44" cm="1">
        <f t="array" ref="CG44">INDEX(CF43:CF$101,ROWS($A45))</f>
        <v>-4.4645286767713031E-2</v>
      </c>
      <c r="CH44" cm="1">
        <f t="array" ref="CH44">INDEX(CG43:CG$101,ROWS($A45))</f>
        <v>2.2472413339714708E-2</v>
      </c>
      <c r="CI44" cm="1">
        <f t="array" ref="CI44">INDEX(CH43:CH$101,ROWS($A45))</f>
        <v>2.4042253334814117E-2</v>
      </c>
      <c r="CJ44" cm="1">
        <f t="array" ref="CJ44">INDEX(CI43:CI$101,ROWS($A45))</f>
        <v>-1.6117846468699182E-2</v>
      </c>
      <c r="CK44" cm="1">
        <f t="array" ref="CK44">INDEX(CJ43:CJ$101,ROWS($A45))</f>
        <v>-1.3146260150111435E-2</v>
      </c>
      <c r="CL44" cm="1">
        <f t="array" ref="CL44">INDEX(CK43:CK$101,ROWS($A45))</f>
        <v>-4.2611769578632983E-2</v>
      </c>
      <c r="CM44" cm="1">
        <f t="array" ref="CM44">INDEX(CL43:CL$101,ROWS($A45))</f>
        <v>-8.2088083297975605E-3</v>
      </c>
      <c r="CN44" cm="1">
        <f t="array" ref="CN44">INDEX(CM43:CM$101,ROWS($A45))</f>
        <v>7.0343913977613914E-2</v>
      </c>
      <c r="CO44" cm="1">
        <f t="array" ref="CO44">INDEX(CN43:CN$101,ROWS($A45))</f>
        <v>8.1095536068336749E-2</v>
      </c>
      <c r="CP44" cm="1">
        <f t="array" ref="CP44">INDEX(CO43:CO$101,ROWS($A45))</f>
        <v>0.10653002802592371</v>
      </c>
      <c r="CQ44" cm="1">
        <f t="array" ref="CQ44">INDEX(CP43:CP$101,ROWS($A45))</f>
        <v>6.9172172021400427E-2</v>
      </c>
      <c r="CR44" cm="1">
        <f t="array" ref="CR44">INDEX(CQ43:CQ$101,ROWS($A45))</f>
        <v>4.5356651955948825E-2</v>
      </c>
      <c r="CS44" cm="1">
        <f t="array" ref="CS44">INDEX(CR43:CR$101,ROWS($A45))</f>
        <v>2.572326503835937E-2</v>
      </c>
      <c r="CT44" cm="1">
        <f t="array" ref="CT44">INDEX(CS43:CS$101,ROWS($A45))</f>
        <v>-4.52418626056501E-3</v>
      </c>
      <c r="CU44" cm="1">
        <f t="array" ref="CU44">INDEX(CT43:CT$101,ROWS($A45))</f>
        <v>5.695446189506833E-2</v>
      </c>
      <c r="CV44" cm="1">
        <f t="array" ref="CV44">INDEX(CU43:CU$101,ROWS($A45))</f>
        <v>2.4418181143092907E-4</v>
      </c>
      <c r="CW44" cm="1">
        <f t="array" ref="CW44">INDEX(CV43:CV$101,ROWS($A45))</f>
        <v>-7.9011018034384223E-3</v>
      </c>
      <c r="CX44" cm="1">
        <f t="array" ref="CX44">INDEX(CW43:CW$101,ROWS($A45))</f>
        <v>-6.1517600725887717E-2</v>
      </c>
      <c r="CY44" cm="1">
        <f t="array" ref="CY44">INDEX(CX43:CX$101,ROWS($A45))</f>
        <v>-2.4597005930040487E-2</v>
      </c>
      <c r="CZ44" cm="1">
        <f t="array" ref="CZ44">INDEX(CY43:CY$101,ROWS($A45))</f>
        <v>-2.9913035966842957E-2</v>
      </c>
      <c r="DA44" cm="1">
        <f t="array" ref="DA44">INDEX(CZ43:CZ$101,ROWS($A45))</f>
        <v>-3.4355579644787179E-3</v>
      </c>
      <c r="DB44" cm="1">
        <f t="array" ref="DB44">INDEX(DA43:DA$101,ROWS($A45))</f>
        <v>-1.052338420005056E-2</v>
      </c>
      <c r="DC44" cm="1">
        <f t="array" ref="DC44">INDEX(DB43:DB$101,ROWS($A45))</f>
        <v>5.6418526686066756E-2</v>
      </c>
      <c r="DD44" cm="1">
        <f t="array" ref="DD44">INDEX(DC43:DC$101,ROWS($A45))</f>
        <v>-6.117608288508168E-3</v>
      </c>
      <c r="DE44" cm="1">
        <f t="array" ref="DE44">INDEX(DD43:DD$101,ROWS($A45))</f>
        <v>-9.6352721316774401E-2</v>
      </c>
      <c r="DF44" cm="1">
        <f t="array" ref="DF44">INDEX(DE43:DE$101,ROWS($A45))</f>
        <v>-9.5791748059318602E-2</v>
      </c>
      <c r="DG44" cm="1">
        <f t="array" ref="DG44">INDEX(DF43:DF$101,ROWS($A45))</f>
        <v>-7.9382443856476692E-2</v>
      </c>
    </row>
    <row r="45" spans="1:111" x14ac:dyDescent="0.25">
      <c r="A45" s="17">
        <v>44</v>
      </c>
      <c r="B45">
        <v>-4.4197078502251088</v>
      </c>
      <c r="C45" s="16">
        <f t="shared" si="0"/>
        <v>-4.4106727436246684</v>
      </c>
      <c r="D45" s="19">
        <f>SUMPRODUCT($C$2:INDEX($C$2:$C$327,ROWS(C46:C$327)),$C46:C$327)/DEVSQ($C$2:$C$327)</f>
        <v>-4.52418626056501E-3</v>
      </c>
      <c r="E45">
        <f>SQRT((1/COUNT($B$2:$B$327))*(1+(2*SUMSQ($D$2:D44))))</f>
        <v>7.3173096864865853E-2</v>
      </c>
      <c r="F45">
        <f>-SQRT((1/COUNT($B$2:$B$327))*(1+(2*SUMSQ($D$2:D44))))</f>
        <v>-7.3173096864865853E-2</v>
      </c>
      <c r="H45" cm="1">
        <f t="array" aca="1" ref="H45" ca="1">INDEX(MMULT(MINVERSE(OFFSET($K$1,0,0,A45,A45)),OFFSET($K$1,1,0,A45,1)),A45)</f>
        <v>-3.4369853587502053E-2</v>
      </c>
      <c r="I45">
        <f t="shared" si="4"/>
        <v>5.5384877562171128E-2</v>
      </c>
      <c r="J45">
        <f t="shared" si="5"/>
        <v>-5.5384877562171128E-2</v>
      </c>
      <c r="K45" s="18">
        <f t="shared" si="6"/>
        <v>-4.52418626056501E-3</v>
      </c>
      <c r="L45" cm="1">
        <f t="array" ref="L45">INDEX(K44:K$101,ROWS($A46))</f>
        <v>2.572326503835937E-2</v>
      </c>
      <c r="M45" cm="1">
        <f t="array" ref="M45">INDEX(L44:L$101,ROWS($A46))</f>
        <v>4.5356651955948825E-2</v>
      </c>
      <c r="N45" cm="1">
        <f t="array" ref="N45">INDEX(M44:M$101,ROWS($A46))</f>
        <v>6.9172172021400427E-2</v>
      </c>
      <c r="O45" cm="1">
        <f t="array" ref="O45">INDEX(N44:N$101,ROWS($A46))</f>
        <v>0.10653002802592371</v>
      </c>
      <c r="P45" cm="1">
        <f t="array" ref="P45">INDEX(O44:O$101,ROWS($A46))</f>
        <v>8.1095536068336749E-2</v>
      </c>
      <c r="Q45" cm="1">
        <f t="array" ref="Q45">INDEX(P44:P$101,ROWS($A46))</f>
        <v>7.0343913977613914E-2</v>
      </c>
      <c r="R45" cm="1">
        <f t="array" ref="R45">INDEX(Q44:Q$101,ROWS($A46))</f>
        <v>-8.2088083297975605E-3</v>
      </c>
      <c r="S45" cm="1">
        <f t="array" ref="S45">INDEX(R44:R$101,ROWS($A46))</f>
        <v>-4.2611769578632983E-2</v>
      </c>
      <c r="T45" cm="1">
        <f t="array" ref="T45">INDEX(S44:S$101,ROWS($A46))</f>
        <v>-1.3146260150111435E-2</v>
      </c>
      <c r="U45" cm="1">
        <f t="array" ref="U45">INDEX(T44:T$101,ROWS($A46))</f>
        <v>-1.6117846468699182E-2</v>
      </c>
      <c r="V45" cm="1">
        <f t="array" ref="V45">INDEX(U44:U$101,ROWS($A46))</f>
        <v>2.4042253334814117E-2</v>
      </c>
      <c r="W45" cm="1">
        <f t="array" ref="W45">INDEX(V44:V$101,ROWS($A46))</f>
        <v>2.2472413339714708E-2</v>
      </c>
      <c r="X45" cm="1">
        <f t="array" ref="X45">INDEX(W44:W$101,ROWS($A46))</f>
        <v>-4.4645286767713031E-2</v>
      </c>
      <c r="Y45" cm="1">
        <f t="array" ref="Y45">INDEX(X44:X$101,ROWS($A46))</f>
        <v>-0.12372641346062392</v>
      </c>
      <c r="Z45" cm="1">
        <f t="array" ref="Z45">INDEX(Y44:Y$101,ROWS($A46))</f>
        <v>-0.12177560279280279</v>
      </c>
      <c r="AA45" cm="1">
        <f t="array" ref="AA45">INDEX(Z44:Z$101,ROWS($A46))</f>
        <v>2.9474214617809136E-2</v>
      </c>
      <c r="AB45" cm="1">
        <f t="array" ref="AB45">INDEX(AA44:AA$101,ROWS($A46))</f>
        <v>7.0392205077482436E-2</v>
      </c>
      <c r="AC45" cm="1">
        <f t="array" ref="AC45">INDEX(AB44:AB$101,ROWS($A46))</f>
        <v>1.4667612138507162E-2</v>
      </c>
      <c r="AD45" cm="1">
        <f t="array" ref="AD45">INDEX(AC44:AC$101,ROWS($A46))</f>
        <v>-8.07663118808679E-2</v>
      </c>
      <c r="AE45" cm="1">
        <f t="array" ref="AE45">INDEX(AD44:AD$101,ROWS($A46))</f>
        <v>-7.3703419990607505E-2</v>
      </c>
      <c r="AF45" cm="1">
        <f t="array" ref="AF45">INDEX(AE44:AE$101,ROWS($A46))</f>
        <v>-4.3918438765605264E-2</v>
      </c>
      <c r="AG45" cm="1">
        <f t="array" ref="AG45">INDEX(AF44:AF$101,ROWS($A46))</f>
        <v>3.9071305306950813E-2</v>
      </c>
      <c r="AH45" cm="1">
        <f t="array" ref="AH45">INDEX(AG44:AG$101,ROWS($A46))</f>
        <v>4.1933472856106685E-2</v>
      </c>
      <c r="AI45" cm="1">
        <f t="array" ref="AI45">INDEX(AH44:AH$101,ROWS($A46))</f>
        <v>9.1859430410886747E-2</v>
      </c>
      <c r="AJ45" cm="1">
        <f t="array" ref="AJ45">INDEX(AI44:AI$101,ROWS($A46))</f>
        <v>8.4160700746083769E-2</v>
      </c>
      <c r="AK45" cm="1">
        <f t="array" ref="AK45">INDEX(AJ44:AJ$101,ROWS($A46))</f>
        <v>7.621720958584112E-2</v>
      </c>
      <c r="AL45" cm="1">
        <f t="array" ref="AL45">INDEX(AK44:AK$101,ROWS($A46))</f>
        <v>6.3852420251502675E-3</v>
      </c>
      <c r="AM45" cm="1">
        <f t="array" ref="AM45">INDEX(AL44:AL$101,ROWS($A46))</f>
        <v>-2.9137812001062583E-2</v>
      </c>
      <c r="AN45" cm="1">
        <f t="array" ref="AN45">INDEX(AM44:AM$101,ROWS($A46))</f>
        <v>2.8721448308013767E-2</v>
      </c>
      <c r="AO45" cm="1">
        <f t="array" ref="AO45">INDEX(AN44:AN$101,ROWS($A46))</f>
        <v>-3.456326362918621E-3</v>
      </c>
      <c r="AP45" cm="1">
        <f t="array" ref="AP45">INDEX(AO44:AO$101,ROWS($A46))</f>
        <v>5.6837875880982429E-2</v>
      </c>
      <c r="AQ45" cm="1">
        <f t="array" ref="AQ45">INDEX(AP44:AP$101,ROWS($A46))</f>
        <v>1.9671785536275461E-3</v>
      </c>
      <c r="AR45" cm="1">
        <f t="array" ref="AR45">INDEX(AQ44:AQ$101,ROWS($A46))</f>
        <v>-1.4926223783087878E-2</v>
      </c>
      <c r="AS45" cm="1">
        <f t="array" ref="AS45">INDEX(AR44:AR$101,ROWS($A46))</f>
        <v>-5.2382672610496436E-2</v>
      </c>
      <c r="AT45" cm="1">
        <f t="array" ref="AT45">INDEX(AS44:AS$101,ROWS($A46))</f>
        <v>-6.2429136560775492E-3</v>
      </c>
      <c r="AU45" cm="1">
        <f t="array" ref="AU45">INDEX(AT44:AT$101,ROWS($A46))</f>
        <v>2.6936806066919458E-3</v>
      </c>
      <c r="AV45" cm="1">
        <f t="array" ref="AV45">INDEX(AU44:AU$101,ROWS($A46))</f>
        <v>6.0709088443285947E-3</v>
      </c>
      <c r="AW45" cm="1">
        <f t="array" ref="AW45">INDEX(AV44:AV$101,ROWS($A46))</f>
        <v>1.5683425673848382E-3</v>
      </c>
      <c r="AX45" cm="1">
        <f t="array" ref="AX45">INDEX(AW44:AW$101,ROWS($A46))</f>
        <v>-5.4638879822004695E-2</v>
      </c>
      <c r="AY45" cm="1">
        <f t="array" ref="AY45">INDEX(AX44:AX$101,ROWS($A46))</f>
        <v>-5.8455048259506058E-2</v>
      </c>
      <c r="AZ45" cm="1">
        <f t="array" ref="AZ45">INDEX(AY44:AY$101,ROWS($A46))</f>
        <v>-3.9786713136974849E-2</v>
      </c>
      <c r="BA45" cm="1">
        <f t="array" ref="BA45">INDEX(AZ44:AZ$101,ROWS($A46))</f>
        <v>0.19076008747508422</v>
      </c>
      <c r="BB45" cm="1">
        <f t="array" ref="BB45">INDEX(BA44:BA$101,ROWS($A46))</f>
        <v>0.45816820676262499</v>
      </c>
      <c r="BC45" cm="1">
        <f t="array" ref="BC45">INDEX(BB44:BB$101,ROWS($A46))</f>
        <v>1</v>
      </c>
      <c r="BD45" cm="1">
        <f t="array" ref="BD45">INDEX(BC44:BC$101,ROWS($A46))</f>
        <v>0.45816820676262499</v>
      </c>
      <c r="BE45" cm="1">
        <f t="array" ref="BE45">INDEX(BD44:BD$101,ROWS($A46))</f>
        <v>0.19076008747508422</v>
      </c>
      <c r="BF45" cm="1">
        <f t="array" ref="BF45">INDEX(BE44:BE$101,ROWS($A46))</f>
        <v>-3.9786713136974849E-2</v>
      </c>
      <c r="BG45" cm="1">
        <f t="array" ref="BG45">INDEX(BF44:BF$101,ROWS($A46))</f>
        <v>-5.8455048259506058E-2</v>
      </c>
      <c r="BH45" cm="1">
        <f t="array" ref="BH45">INDEX(BG44:BG$101,ROWS($A46))</f>
        <v>-5.4638879822004695E-2</v>
      </c>
      <c r="BI45" cm="1">
        <f t="array" ref="BI45">INDEX(BH44:BH$101,ROWS($A46))</f>
        <v>1.5683425673848382E-3</v>
      </c>
      <c r="BJ45" cm="1">
        <f t="array" ref="BJ45">INDEX(BI44:BI$101,ROWS($A46))</f>
        <v>6.0709088443285947E-3</v>
      </c>
      <c r="BK45" cm="1">
        <f t="array" ref="BK45">INDEX(BJ44:BJ$101,ROWS($A46))</f>
        <v>2.6936806066919458E-3</v>
      </c>
      <c r="BL45" cm="1">
        <f t="array" ref="BL45">INDEX(BK44:BK$101,ROWS($A46))</f>
        <v>-6.2429136560775492E-3</v>
      </c>
      <c r="BM45" cm="1">
        <f t="array" ref="BM45">INDEX(BL44:BL$101,ROWS($A46))</f>
        <v>-5.2382672610496436E-2</v>
      </c>
      <c r="BN45" cm="1">
        <f t="array" ref="BN45">INDEX(BM44:BM$101,ROWS($A46))</f>
        <v>-1.4926223783087878E-2</v>
      </c>
      <c r="BO45" cm="1">
        <f t="array" ref="BO45">INDEX(BN44:BN$101,ROWS($A46))</f>
        <v>1.9671785536275461E-3</v>
      </c>
      <c r="BP45" cm="1">
        <f t="array" ref="BP45">INDEX(BO44:BO$101,ROWS($A46))</f>
        <v>5.6837875880982429E-2</v>
      </c>
      <c r="BQ45" cm="1">
        <f t="array" ref="BQ45">INDEX(BP44:BP$101,ROWS($A46))</f>
        <v>-3.456326362918621E-3</v>
      </c>
      <c r="BR45" cm="1">
        <f t="array" ref="BR45">INDEX(BQ44:BQ$101,ROWS($A46))</f>
        <v>2.8721448308013767E-2</v>
      </c>
      <c r="BS45" cm="1">
        <f t="array" ref="BS45">INDEX(BR44:BR$101,ROWS($A46))</f>
        <v>-2.9137812001062583E-2</v>
      </c>
      <c r="BT45" cm="1">
        <f t="array" ref="BT45">INDEX(BS44:BS$101,ROWS($A46))</f>
        <v>6.3852420251502675E-3</v>
      </c>
      <c r="BU45" cm="1">
        <f t="array" ref="BU45">INDEX(BT44:BT$101,ROWS($A46))</f>
        <v>7.621720958584112E-2</v>
      </c>
      <c r="BV45" cm="1">
        <f t="array" ref="BV45">INDEX(BU44:BU$101,ROWS($A46))</f>
        <v>8.4160700746083769E-2</v>
      </c>
      <c r="BW45" cm="1">
        <f t="array" ref="BW45">INDEX(BV44:BV$101,ROWS($A46))</f>
        <v>9.1859430410886747E-2</v>
      </c>
      <c r="BX45" cm="1">
        <f t="array" ref="BX45">INDEX(BW44:BW$101,ROWS($A46))</f>
        <v>4.1933472856106685E-2</v>
      </c>
      <c r="BY45" cm="1">
        <f t="array" ref="BY45">INDEX(BX44:BX$101,ROWS($A46))</f>
        <v>3.9071305306950813E-2</v>
      </c>
      <c r="BZ45" cm="1">
        <f t="array" ref="BZ45">INDEX(BY44:BY$101,ROWS($A46))</f>
        <v>-4.3918438765605264E-2</v>
      </c>
      <c r="CA45" cm="1">
        <f t="array" ref="CA45">INDEX(BZ44:BZ$101,ROWS($A46))</f>
        <v>-7.3703419990607505E-2</v>
      </c>
      <c r="CB45" cm="1">
        <f t="array" ref="CB45">INDEX(CA44:CA$101,ROWS($A46))</f>
        <v>-8.07663118808679E-2</v>
      </c>
      <c r="CC45" cm="1">
        <f t="array" ref="CC45">INDEX(CB44:CB$101,ROWS($A46))</f>
        <v>1.4667612138507162E-2</v>
      </c>
      <c r="CD45" cm="1">
        <f t="array" ref="CD45">INDEX(CC44:CC$101,ROWS($A46))</f>
        <v>7.0392205077482436E-2</v>
      </c>
      <c r="CE45" cm="1">
        <f t="array" ref="CE45">INDEX(CD44:CD$101,ROWS($A46))</f>
        <v>2.9474214617809136E-2</v>
      </c>
      <c r="CF45" cm="1">
        <f t="array" ref="CF45">INDEX(CE44:CE$101,ROWS($A46))</f>
        <v>-0.12177560279280279</v>
      </c>
      <c r="CG45" cm="1">
        <f t="array" ref="CG45">INDEX(CF44:CF$101,ROWS($A46))</f>
        <v>-0.12372641346062392</v>
      </c>
      <c r="CH45" cm="1">
        <f t="array" ref="CH45">INDEX(CG44:CG$101,ROWS($A46))</f>
        <v>-4.4645286767713031E-2</v>
      </c>
      <c r="CI45" cm="1">
        <f t="array" ref="CI45">INDEX(CH44:CH$101,ROWS($A46))</f>
        <v>2.2472413339714708E-2</v>
      </c>
      <c r="CJ45" cm="1">
        <f t="array" ref="CJ45">INDEX(CI44:CI$101,ROWS($A46))</f>
        <v>2.4042253334814117E-2</v>
      </c>
      <c r="CK45" cm="1">
        <f t="array" ref="CK45">INDEX(CJ44:CJ$101,ROWS($A46))</f>
        <v>-1.6117846468699182E-2</v>
      </c>
      <c r="CL45" cm="1">
        <f t="array" ref="CL45">INDEX(CK44:CK$101,ROWS($A46))</f>
        <v>-1.3146260150111435E-2</v>
      </c>
      <c r="CM45" cm="1">
        <f t="array" ref="CM45">INDEX(CL44:CL$101,ROWS($A46))</f>
        <v>-4.2611769578632983E-2</v>
      </c>
      <c r="CN45" cm="1">
        <f t="array" ref="CN45">INDEX(CM44:CM$101,ROWS($A46))</f>
        <v>-8.2088083297975605E-3</v>
      </c>
      <c r="CO45" cm="1">
        <f t="array" ref="CO45">INDEX(CN44:CN$101,ROWS($A46))</f>
        <v>7.0343913977613914E-2</v>
      </c>
      <c r="CP45" cm="1">
        <f t="array" ref="CP45">INDEX(CO44:CO$101,ROWS($A46))</f>
        <v>8.1095536068336749E-2</v>
      </c>
      <c r="CQ45" cm="1">
        <f t="array" ref="CQ45">INDEX(CP44:CP$101,ROWS($A46))</f>
        <v>0.10653002802592371</v>
      </c>
      <c r="CR45" cm="1">
        <f t="array" ref="CR45">INDEX(CQ44:CQ$101,ROWS($A46))</f>
        <v>6.9172172021400427E-2</v>
      </c>
      <c r="CS45" cm="1">
        <f t="array" ref="CS45">INDEX(CR44:CR$101,ROWS($A46))</f>
        <v>4.5356651955948825E-2</v>
      </c>
      <c r="CT45" cm="1">
        <f t="array" ref="CT45">INDEX(CS44:CS$101,ROWS($A46))</f>
        <v>2.572326503835937E-2</v>
      </c>
      <c r="CU45" cm="1">
        <f t="array" ref="CU45">INDEX(CT44:CT$101,ROWS($A46))</f>
        <v>-4.52418626056501E-3</v>
      </c>
      <c r="CV45" cm="1">
        <f t="array" ref="CV45">INDEX(CU44:CU$101,ROWS($A46))</f>
        <v>5.695446189506833E-2</v>
      </c>
      <c r="CW45" cm="1">
        <f t="array" ref="CW45">INDEX(CV44:CV$101,ROWS($A46))</f>
        <v>2.4418181143092907E-4</v>
      </c>
      <c r="CX45" cm="1">
        <f t="array" ref="CX45">INDEX(CW44:CW$101,ROWS($A46))</f>
        <v>-7.9011018034384223E-3</v>
      </c>
      <c r="CY45" cm="1">
        <f t="array" ref="CY45">INDEX(CX44:CX$101,ROWS($A46))</f>
        <v>-6.1517600725887717E-2</v>
      </c>
      <c r="CZ45" cm="1">
        <f t="array" ref="CZ45">INDEX(CY44:CY$101,ROWS($A46))</f>
        <v>-2.4597005930040487E-2</v>
      </c>
      <c r="DA45" cm="1">
        <f t="array" ref="DA45">INDEX(CZ44:CZ$101,ROWS($A46))</f>
        <v>-2.9913035966842957E-2</v>
      </c>
      <c r="DB45" cm="1">
        <f t="array" ref="DB45">INDEX(DA44:DA$101,ROWS($A46))</f>
        <v>-3.4355579644787179E-3</v>
      </c>
      <c r="DC45" cm="1">
        <f t="array" ref="DC45">INDEX(DB44:DB$101,ROWS($A46))</f>
        <v>-1.052338420005056E-2</v>
      </c>
      <c r="DD45" cm="1">
        <f t="array" ref="DD45">INDEX(DC44:DC$101,ROWS($A46))</f>
        <v>5.6418526686066756E-2</v>
      </c>
      <c r="DE45" cm="1">
        <f t="array" ref="DE45">INDEX(DD44:DD$101,ROWS($A46))</f>
        <v>-6.117608288508168E-3</v>
      </c>
      <c r="DF45" cm="1">
        <f t="array" ref="DF45">INDEX(DE44:DE$101,ROWS($A46))</f>
        <v>-9.6352721316774401E-2</v>
      </c>
      <c r="DG45" cm="1">
        <f t="array" ref="DG45">INDEX(DF44:DF$101,ROWS($A46))</f>
        <v>-9.5791748059318602E-2</v>
      </c>
    </row>
    <row r="46" spans="1:111" x14ac:dyDescent="0.25">
      <c r="A46" s="17">
        <v>45</v>
      </c>
      <c r="B46">
        <v>-2.00691845022655</v>
      </c>
      <c r="C46" s="16">
        <f t="shared" si="0"/>
        <v>-1.9978833436261094</v>
      </c>
      <c r="D46" s="19">
        <f>SUMPRODUCT($C$2:INDEX($C$2:$C$327,ROWS(C47:C$327)),$C47:C$327)/DEVSQ($C$2:$C$327)</f>
        <v>5.695446189506833E-2</v>
      </c>
      <c r="E46">
        <f>SQRT((1/COUNT($B$2:$B$327))*(1+(2*SUMSQ($D$2:D45))))</f>
        <v>7.317395490849446E-2</v>
      </c>
      <c r="F46">
        <f>-SQRT((1/COUNT($B$2:$B$327))*(1+(2*SUMSQ($D$2:D45))))</f>
        <v>-7.317395490849446E-2</v>
      </c>
      <c r="H46" cm="1">
        <f t="array" aca="1" ref="H46" ca="1">INDEX(MMULT(MINVERSE(OFFSET($K$1,0,0,A46,A46)),OFFSET($K$1,1,0,A46,1)),A46)</f>
        <v>9.0037077905833651E-2</v>
      </c>
      <c r="I46">
        <f t="shared" si="4"/>
        <v>5.5384877562171128E-2</v>
      </c>
      <c r="J46">
        <f t="shared" si="5"/>
        <v>-5.5384877562171128E-2</v>
      </c>
      <c r="K46" s="18">
        <f t="shared" si="6"/>
        <v>5.695446189506833E-2</v>
      </c>
      <c r="L46" cm="1">
        <f t="array" ref="L46">INDEX(K45:K$101,ROWS($A47))</f>
        <v>-4.52418626056501E-3</v>
      </c>
      <c r="M46" cm="1">
        <f t="array" ref="M46">INDEX(L45:L$101,ROWS($A47))</f>
        <v>2.572326503835937E-2</v>
      </c>
      <c r="N46" cm="1">
        <f t="array" ref="N46">INDEX(M45:M$101,ROWS($A47))</f>
        <v>4.5356651955948825E-2</v>
      </c>
      <c r="O46" cm="1">
        <f t="array" ref="O46">INDEX(N45:N$101,ROWS($A47))</f>
        <v>6.9172172021400427E-2</v>
      </c>
      <c r="P46" cm="1">
        <f t="array" ref="P46">INDEX(O45:O$101,ROWS($A47))</f>
        <v>0.10653002802592371</v>
      </c>
      <c r="Q46" cm="1">
        <f t="array" ref="Q46">INDEX(P45:P$101,ROWS($A47))</f>
        <v>8.1095536068336749E-2</v>
      </c>
      <c r="R46" cm="1">
        <f t="array" ref="R46">INDEX(Q45:Q$101,ROWS($A47))</f>
        <v>7.0343913977613914E-2</v>
      </c>
      <c r="S46" cm="1">
        <f t="array" ref="S46">INDEX(R45:R$101,ROWS($A47))</f>
        <v>-8.2088083297975605E-3</v>
      </c>
      <c r="T46" cm="1">
        <f t="array" ref="T46">INDEX(S45:S$101,ROWS($A47))</f>
        <v>-4.2611769578632983E-2</v>
      </c>
      <c r="U46" cm="1">
        <f t="array" ref="U46">INDEX(T45:T$101,ROWS($A47))</f>
        <v>-1.3146260150111435E-2</v>
      </c>
      <c r="V46" cm="1">
        <f t="array" ref="V46">INDEX(U45:U$101,ROWS($A47))</f>
        <v>-1.6117846468699182E-2</v>
      </c>
      <c r="W46" cm="1">
        <f t="array" ref="W46">INDEX(V45:V$101,ROWS($A47))</f>
        <v>2.4042253334814117E-2</v>
      </c>
      <c r="X46" cm="1">
        <f t="array" ref="X46">INDEX(W45:W$101,ROWS($A47))</f>
        <v>2.2472413339714708E-2</v>
      </c>
      <c r="Y46" cm="1">
        <f t="array" ref="Y46">INDEX(X45:X$101,ROWS($A47))</f>
        <v>-4.4645286767713031E-2</v>
      </c>
      <c r="Z46" cm="1">
        <f t="array" ref="Z46">INDEX(Y45:Y$101,ROWS($A47))</f>
        <v>-0.12372641346062392</v>
      </c>
      <c r="AA46" cm="1">
        <f t="array" ref="AA46">INDEX(Z45:Z$101,ROWS($A47))</f>
        <v>-0.12177560279280279</v>
      </c>
      <c r="AB46" cm="1">
        <f t="array" ref="AB46">INDEX(AA45:AA$101,ROWS($A47))</f>
        <v>2.9474214617809136E-2</v>
      </c>
      <c r="AC46" cm="1">
        <f t="array" ref="AC46">INDEX(AB45:AB$101,ROWS($A47))</f>
        <v>7.0392205077482436E-2</v>
      </c>
      <c r="AD46" cm="1">
        <f t="array" ref="AD46">INDEX(AC45:AC$101,ROWS($A47))</f>
        <v>1.4667612138507162E-2</v>
      </c>
      <c r="AE46" cm="1">
        <f t="array" ref="AE46">INDEX(AD45:AD$101,ROWS($A47))</f>
        <v>-8.07663118808679E-2</v>
      </c>
      <c r="AF46" cm="1">
        <f t="array" ref="AF46">INDEX(AE45:AE$101,ROWS($A47))</f>
        <v>-7.3703419990607505E-2</v>
      </c>
      <c r="AG46" cm="1">
        <f t="array" ref="AG46">INDEX(AF45:AF$101,ROWS($A47))</f>
        <v>-4.3918438765605264E-2</v>
      </c>
      <c r="AH46" cm="1">
        <f t="array" ref="AH46">INDEX(AG45:AG$101,ROWS($A47))</f>
        <v>3.9071305306950813E-2</v>
      </c>
      <c r="AI46" cm="1">
        <f t="array" ref="AI46">INDEX(AH45:AH$101,ROWS($A47))</f>
        <v>4.1933472856106685E-2</v>
      </c>
      <c r="AJ46" cm="1">
        <f t="array" ref="AJ46">INDEX(AI45:AI$101,ROWS($A47))</f>
        <v>9.1859430410886747E-2</v>
      </c>
      <c r="AK46" cm="1">
        <f t="array" ref="AK46">INDEX(AJ45:AJ$101,ROWS($A47))</f>
        <v>8.4160700746083769E-2</v>
      </c>
      <c r="AL46" cm="1">
        <f t="array" ref="AL46">INDEX(AK45:AK$101,ROWS($A47))</f>
        <v>7.621720958584112E-2</v>
      </c>
      <c r="AM46" cm="1">
        <f t="array" ref="AM46">INDEX(AL45:AL$101,ROWS($A47))</f>
        <v>6.3852420251502675E-3</v>
      </c>
      <c r="AN46" cm="1">
        <f t="array" ref="AN46">INDEX(AM45:AM$101,ROWS($A47))</f>
        <v>-2.9137812001062583E-2</v>
      </c>
      <c r="AO46" cm="1">
        <f t="array" ref="AO46">INDEX(AN45:AN$101,ROWS($A47))</f>
        <v>2.8721448308013767E-2</v>
      </c>
      <c r="AP46" cm="1">
        <f t="array" ref="AP46">INDEX(AO45:AO$101,ROWS($A47))</f>
        <v>-3.456326362918621E-3</v>
      </c>
      <c r="AQ46" cm="1">
        <f t="array" ref="AQ46">INDEX(AP45:AP$101,ROWS($A47))</f>
        <v>5.6837875880982429E-2</v>
      </c>
      <c r="AR46" cm="1">
        <f t="array" ref="AR46">INDEX(AQ45:AQ$101,ROWS($A47))</f>
        <v>1.9671785536275461E-3</v>
      </c>
      <c r="AS46" cm="1">
        <f t="array" ref="AS46">INDEX(AR45:AR$101,ROWS($A47))</f>
        <v>-1.4926223783087878E-2</v>
      </c>
      <c r="AT46" cm="1">
        <f t="array" ref="AT46">INDEX(AS45:AS$101,ROWS($A47))</f>
        <v>-5.2382672610496436E-2</v>
      </c>
      <c r="AU46" cm="1">
        <f t="array" ref="AU46">INDEX(AT45:AT$101,ROWS($A47))</f>
        <v>-6.2429136560775492E-3</v>
      </c>
      <c r="AV46" cm="1">
        <f t="array" ref="AV46">INDEX(AU45:AU$101,ROWS($A47))</f>
        <v>2.6936806066919458E-3</v>
      </c>
      <c r="AW46" cm="1">
        <f t="array" ref="AW46">INDEX(AV45:AV$101,ROWS($A47))</f>
        <v>6.0709088443285947E-3</v>
      </c>
      <c r="AX46" cm="1">
        <f t="array" ref="AX46">INDEX(AW45:AW$101,ROWS($A47))</f>
        <v>1.5683425673848382E-3</v>
      </c>
      <c r="AY46" cm="1">
        <f t="array" ref="AY46">INDEX(AX45:AX$101,ROWS($A47))</f>
        <v>-5.4638879822004695E-2</v>
      </c>
      <c r="AZ46" cm="1">
        <f t="array" ref="AZ46">INDEX(AY45:AY$101,ROWS($A47))</f>
        <v>-5.8455048259506058E-2</v>
      </c>
      <c r="BA46" cm="1">
        <f t="array" ref="BA46">INDEX(AZ45:AZ$101,ROWS($A47))</f>
        <v>-3.9786713136974849E-2</v>
      </c>
      <c r="BB46" cm="1">
        <f t="array" ref="BB46">INDEX(BA45:BA$101,ROWS($A47))</f>
        <v>0.19076008747508422</v>
      </c>
      <c r="BC46" cm="1">
        <f t="array" ref="BC46">INDEX(BB45:BB$101,ROWS($A47))</f>
        <v>0.45816820676262499</v>
      </c>
      <c r="BD46" cm="1">
        <f t="array" ref="BD46">INDEX(BC45:BC$101,ROWS($A47))</f>
        <v>1</v>
      </c>
      <c r="BE46" cm="1">
        <f t="array" ref="BE46">INDEX(BD45:BD$101,ROWS($A47))</f>
        <v>0.45816820676262499</v>
      </c>
      <c r="BF46" cm="1">
        <f t="array" ref="BF46">INDEX(BE45:BE$101,ROWS($A47))</f>
        <v>0.19076008747508422</v>
      </c>
      <c r="BG46" cm="1">
        <f t="array" ref="BG46">INDEX(BF45:BF$101,ROWS($A47))</f>
        <v>-3.9786713136974849E-2</v>
      </c>
      <c r="BH46" cm="1">
        <f t="array" ref="BH46">INDEX(BG45:BG$101,ROWS($A47))</f>
        <v>-5.8455048259506058E-2</v>
      </c>
      <c r="BI46" cm="1">
        <f t="array" ref="BI46">INDEX(BH45:BH$101,ROWS($A47))</f>
        <v>-5.4638879822004695E-2</v>
      </c>
      <c r="BJ46" cm="1">
        <f t="array" ref="BJ46">INDEX(BI45:BI$101,ROWS($A47))</f>
        <v>1.5683425673848382E-3</v>
      </c>
      <c r="BK46" cm="1">
        <f t="array" ref="BK46">INDEX(BJ45:BJ$101,ROWS($A47))</f>
        <v>6.0709088443285947E-3</v>
      </c>
      <c r="BL46" cm="1">
        <f t="array" ref="BL46">INDEX(BK45:BK$101,ROWS($A47))</f>
        <v>2.6936806066919458E-3</v>
      </c>
      <c r="BM46" cm="1">
        <f t="array" ref="BM46">INDEX(BL45:BL$101,ROWS($A47))</f>
        <v>-6.2429136560775492E-3</v>
      </c>
      <c r="BN46" cm="1">
        <f t="array" ref="BN46">INDEX(BM45:BM$101,ROWS($A47))</f>
        <v>-5.2382672610496436E-2</v>
      </c>
      <c r="BO46" cm="1">
        <f t="array" ref="BO46">INDEX(BN45:BN$101,ROWS($A47))</f>
        <v>-1.4926223783087878E-2</v>
      </c>
      <c r="BP46" cm="1">
        <f t="array" ref="BP46">INDEX(BO45:BO$101,ROWS($A47))</f>
        <v>1.9671785536275461E-3</v>
      </c>
      <c r="BQ46" cm="1">
        <f t="array" ref="BQ46">INDEX(BP45:BP$101,ROWS($A47))</f>
        <v>5.6837875880982429E-2</v>
      </c>
      <c r="BR46" cm="1">
        <f t="array" ref="BR46">INDEX(BQ45:BQ$101,ROWS($A47))</f>
        <v>-3.456326362918621E-3</v>
      </c>
      <c r="BS46" cm="1">
        <f t="array" ref="BS46">INDEX(BR45:BR$101,ROWS($A47))</f>
        <v>2.8721448308013767E-2</v>
      </c>
      <c r="BT46" cm="1">
        <f t="array" ref="BT46">INDEX(BS45:BS$101,ROWS($A47))</f>
        <v>-2.9137812001062583E-2</v>
      </c>
      <c r="BU46" cm="1">
        <f t="array" ref="BU46">INDEX(BT45:BT$101,ROWS($A47))</f>
        <v>6.3852420251502675E-3</v>
      </c>
      <c r="BV46" cm="1">
        <f t="array" ref="BV46">INDEX(BU45:BU$101,ROWS($A47))</f>
        <v>7.621720958584112E-2</v>
      </c>
      <c r="BW46" cm="1">
        <f t="array" ref="BW46">INDEX(BV45:BV$101,ROWS($A47))</f>
        <v>8.4160700746083769E-2</v>
      </c>
      <c r="BX46" cm="1">
        <f t="array" ref="BX46">INDEX(BW45:BW$101,ROWS($A47))</f>
        <v>9.1859430410886747E-2</v>
      </c>
      <c r="BY46" cm="1">
        <f t="array" ref="BY46">INDEX(BX45:BX$101,ROWS($A47))</f>
        <v>4.1933472856106685E-2</v>
      </c>
      <c r="BZ46" cm="1">
        <f t="array" ref="BZ46">INDEX(BY45:BY$101,ROWS($A47))</f>
        <v>3.9071305306950813E-2</v>
      </c>
      <c r="CA46" cm="1">
        <f t="array" ref="CA46">INDEX(BZ45:BZ$101,ROWS($A47))</f>
        <v>-4.3918438765605264E-2</v>
      </c>
      <c r="CB46" cm="1">
        <f t="array" ref="CB46">INDEX(CA45:CA$101,ROWS($A47))</f>
        <v>-7.3703419990607505E-2</v>
      </c>
      <c r="CC46" cm="1">
        <f t="array" ref="CC46">INDEX(CB45:CB$101,ROWS($A47))</f>
        <v>-8.07663118808679E-2</v>
      </c>
      <c r="CD46" cm="1">
        <f t="array" ref="CD46">INDEX(CC45:CC$101,ROWS($A47))</f>
        <v>1.4667612138507162E-2</v>
      </c>
      <c r="CE46" cm="1">
        <f t="array" ref="CE46">INDEX(CD45:CD$101,ROWS($A47))</f>
        <v>7.0392205077482436E-2</v>
      </c>
      <c r="CF46" cm="1">
        <f t="array" ref="CF46">INDEX(CE45:CE$101,ROWS($A47))</f>
        <v>2.9474214617809136E-2</v>
      </c>
      <c r="CG46" cm="1">
        <f t="array" ref="CG46">INDEX(CF45:CF$101,ROWS($A47))</f>
        <v>-0.12177560279280279</v>
      </c>
      <c r="CH46" cm="1">
        <f t="array" ref="CH46">INDEX(CG45:CG$101,ROWS($A47))</f>
        <v>-0.12372641346062392</v>
      </c>
      <c r="CI46" cm="1">
        <f t="array" ref="CI46">INDEX(CH45:CH$101,ROWS($A47))</f>
        <v>-4.4645286767713031E-2</v>
      </c>
      <c r="CJ46" cm="1">
        <f t="array" ref="CJ46">INDEX(CI45:CI$101,ROWS($A47))</f>
        <v>2.2472413339714708E-2</v>
      </c>
      <c r="CK46" cm="1">
        <f t="array" ref="CK46">INDEX(CJ45:CJ$101,ROWS($A47))</f>
        <v>2.4042253334814117E-2</v>
      </c>
      <c r="CL46" cm="1">
        <f t="array" ref="CL46">INDEX(CK45:CK$101,ROWS($A47))</f>
        <v>-1.6117846468699182E-2</v>
      </c>
      <c r="CM46" cm="1">
        <f t="array" ref="CM46">INDEX(CL45:CL$101,ROWS($A47))</f>
        <v>-1.3146260150111435E-2</v>
      </c>
      <c r="CN46" cm="1">
        <f t="array" ref="CN46">INDEX(CM45:CM$101,ROWS($A47))</f>
        <v>-4.2611769578632983E-2</v>
      </c>
      <c r="CO46" cm="1">
        <f t="array" ref="CO46">INDEX(CN45:CN$101,ROWS($A47))</f>
        <v>-8.2088083297975605E-3</v>
      </c>
      <c r="CP46" cm="1">
        <f t="array" ref="CP46">INDEX(CO45:CO$101,ROWS($A47))</f>
        <v>7.0343913977613914E-2</v>
      </c>
      <c r="CQ46" cm="1">
        <f t="array" ref="CQ46">INDEX(CP45:CP$101,ROWS($A47))</f>
        <v>8.1095536068336749E-2</v>
      </c>
      <c r="CR46" cm="1">
        <f t="array" ref="CR46">INDEX(CQ45:CQ$101,ROWS($A47))</f>
        <v>0.10653002802592371</v>
      </c>
      <c r="CS46" cm="1">
        <f t="array" ref="CS46">INDEX(CR45:CR$101,ROWS($A47))</f>
        <v>6.9172172021400427E-2</v>
      </c>
      <c r="CT46" cm="1">
        <f t="array" ref="CT46">INDEX(CS45:CS$101,ROWS($A47))</f>
        <v>4.5356651955948825E-2</v>
      </c>
      <c r="CU46" cm="1">
        <f t="array" ref="CU46">INDEX(CT45:CT$101,ROWS($A47))</f>
        <v>2.572326503835937E-2</v>
      </c>
      <c r="CV46" cm="1">
        <f t="array" ref="CV46">INDEX(CU45:CU$101,ROWS($A47))</f>
        <v>-4.52418626056501E-3</v>
      </c>
      <c r="CW46" cm="1">
        <f t="array" ref="CW46">INDEX(CV45:CV$101,ROWS($A47))</f>
        <v>5.695446189506833E-2</v>
      </c>
      <c r="CX46" cm="1">
        <f t="array" ref="CX46">INDEX(CW45:CW$101,ROWS($A47))</f>
        <v>2.4418181143092907E-4</v>
      </c>
      <c r="CY46" cm="1">
        <f t="array" ref="CY46">INDEX(CX45:CX$101,ROWS($A47))</f>
        <v>-7.9011018034384223E-3</v>
      </c>
      <c r="CZ46" cm="1">
        <f t="array" ref="CZ46">INDEX(CY45:CY$101,ROWS($A47))</f>
        <v>-6.1517600725887717E-2</v>
      </c>
      <c r="DA46" cm="1">
        <f t="array" ref="DA46">INDEX(CZ45:CZ$101,ROWS($A47))</f>
        <v>-2.4597005930040487E-2</v>
      </c>
      <c r="DB46" cm="1">
        <f t="array" ref="DB46">INDEX(DA45:DA$101,ROWS($A47))</f>
        <v>-2.9913035966842957E-2</v>
      </c>
      <c r="DC46" cm="1">
        <f t="array" ref="DC46">INDEX(DB45:DB$101,ROWS($A47))</f>
        <v>-3.4355579644787179E-3</v>
      </c>
      <c r="DD46" cm="1">
        <f t="array" ref="DD46">INDEX(DC45:DC$101,ROWS($A47))</f>
        <v>-1.052338420005056E-2</v>
      </c>
      <c r="DE46" cm="1">
        <f t="array" ref="DE46">INDEX(DD45:DD$101,ROWS($A47))</f>
        <v>5.6418526686066756E-2</v>
      </c>
      <c r="DF46" cm="1">
        <f t="array" ref="DF46">INDEX(DE45:DE$101,ROWS($A47))</f>
        <v>-6.117608288508168E-3</v>
      </c>
      <c r="DG46" cm="1">
        <f t="array" ref="DG46">INDEX(DF45:DF$101,ROWS($A47))</f>
        <v>-9.6352721316774401E-2</v>
      </c>
    </row>
    <row r="47" spans="1:111" x14ac:dyDescent="0.25">
      <c r="A47" s="17">
        <v>46</v>
      </c>
      <c r="B47">
        <v>-2.9074620981938324</v>
      </c>
      <c r="C47" s="16">
        <f t="shared" si="0"/>
        <v>-2.898426991593392</v>
      </c>
      <c r="D47" s="19">
        <f>SUMPRODUCT($C$2:INDEX($C$2:$C$327,ROWS(C48:C$327)),$C48:C$327)/DEVSQ($C$2:$C$327)</f>
        <v>2.4418181143092907E-4</v>
      </c>
      <c r="E47">
        <f>SQRT((1/COUNT($B$2:$B$327))*(1+(2*SUMSQ($D$2:D46))))</f>
        <v>7.3309810777780898E-2</v>
      </c>
      <c r="F47">
        <f>-SQRT((1/COUNT($B$2:$B$327))*(1+(2*SUMSQ($D$2:D46))))</f>
        <v>-7.3309810777780898E-2</v>
      </c>
      <c r="H47" cm="1">
        <f t="array" aca="1" ref="H47" ca="1">INDEX(MMULT(MINVERSE(OFFSET($K$1,0,0,A47,A47)),OFFSET($K$1,1,0,A47,1)),A47)</f>
        <v>-8.4905368414277177E-2</v>
      </c>
      <c r="I47">
        <f t="shared" si="4"/>
        <v>5.5384877562171128E-2</v>
      </c>
      <c r="J47">
        <f t="shared" si="5"/>
        <v>-5.5384877562171128E-2</v>
      </c>
      <c r="K47" s="18">
        <f t="shared" si="6"/>
        <v>2.4418181143092907E-4</v>
      </c>
      <c r="L47" cm="1">
        <f t="array" ref="L47">INDEX(K46:K$101,ROWS($A48))</f>
        <v>5.695446189506833E-2</v>
      </c>
      <c r="M47" cm="1">
        <f t="array" ref="M47">INDEX(L46:L$101,ROWS($A48))</f>
        <v>-4.52418626056501E-3</v>
      </c>
      <c r="N47" cm="1">
        <f t="array" ref="N47">INDEX(M46:M$101,ROWS($A48))</f>
        <v>2.572326503835937E-2</v>
      </c>
      <c r="O47" cm="1">
        <f t="array" ref="O47">INDEX(N46:N$101,ROWS($A48))</f>
        <v>4.5356651955948825E-2</v>
      </c>
      <c r="P47" cm="1">
        <f t="array" ref="P47">INDEX(O46:O$101,ROWS($A48))</f>
        <v>6.9172172021400427E-2</v>
      </c>
      <c r="Q47" cm="1">
        <f t="array" ref="Q47">INDEX(P46:P$101,ROWS($A48))</f>
        <v>0.10653002802592371</v>
      </c>
      <c r="R47" cm="1">
        <f t="array" ref="R47">INDEX(Q46:Q$101,ROWS($A48))</f>
        <v>8.1095536068336749E-2</v>
      </c>
      <c r="S47" cm="1">
        <f t="array" ref="S47">INDEX(R46:R$101,ROWS($A48))</f>
        <v>7.0343913977613914E-2</v>
      </c>
      <c r="T47" cm="1">
        <f t="array" ref="T47">INDEX(S46:S$101,ROWS($A48))</f>
        <v>-8.2088083297975605E-3</v>
      </c>
      <c r="U47" cm="1">
        <f t="array" ref="U47">INDEX(T46:T$101,ROWS($A48))</f>
        <v>-4.2611769578632983E-2</v>
      </c>
      <c r="V47" cm="1">
        <f t="array" ref="V47">INDEX(U46:U$101,ROWS($A48))</f>
        <v>-1.3146260150111435E-2</v>
      </c>
      <c r="W47" cm="1">
        <f t="array" ref="W47">INDEX(V46:V$101,ROWS($A48))</f>
        <v>-1.6117846468699182E-2</v>
      </c>
      <c r="X47" cm="1">
        <f t="array" ref="X47">INDEX(W46:W$101,ROWS($A48))</f>
        <v>2.4042253334814117E-2</v>
      </c>
      <c r="Y47" cm="1">
        <f t="array" ref="Y47">INDEX(X46:X$101,ROWS($A48))</f>
        <v>2.2472413339714708E-2</v>
      </c>
      <c r="Z47" cm="1">
        <f t="array" ref="Z47">INDEX(Y46:Y$101,ROWS($A48))</f>
        <v>-4.4645286767713031E-2</v>
      </c>
      <c r="AA47" cm="1">
        <f t="array" ref="AA47">INDEX(Z46:Z$101,ROWS($A48))</f>
        <v>-0.12372641346062392</v>
      </c>
      <c r="AB47" cm="1">
        <f t="array" ref="AB47">INDEX(AA46:AA$101,ROWS($A48))</f>
        <v>-0.12177560279280279</v>
      </c>
      <c r="AC47" cm="1">
        <f t="array" ref="AC47">INDEX(AB46:AB$101,ROWS($A48))</f>
        <v>2.9474214617809136E-2</v>
      </c>
      <c r="AD47" cm="1">
        <f t="array" ref="AD47">INDEX(AC46:AC$101,ROWS($A48))</f>
        <v>7.0392205077482436E-2</v>
      </c>
      <c r="AE47" cm="1">
        <f t="array" ref="AE47">INDEX(AD46:AD$101,ROWS($A48))</f>
        <v>1.4667612138507162E-2</v>
      </c>
      <c r="AF47" cm="1">
        <f t="array" ref="AF47">INDEX(AE46:AE$101,ROWS($A48))</f>
        <v>-8.07663118808679E-2</v>
      </c>
      <c r="AG47" cm="1">
        <f t="array" ref="AG47">INDEX(AF46:AF$101,ROWS($A48))</f>
        <v>-7.3703419990607505E-2</v>
      </c>
      <c r="AH47" cm="1">
        <f t="array" ref="AH47">INDEX(AG46:AG$101,ROWS($A48))</f>
        <v>-4.3918438765605264E-2</v>
      </c>
      <c r="AI47" cm="1">
        <f t="array" ref="AI47">INDEX(AH46:AH$101,ROWS($A48))</f>
        <v>3.9071305306950813E-2</v>
      </c>
      <c r="AJ47" cm="1">
        <f t="array" ref="AJ47">INDEX(AI46:AI$101,ROWS($A48))</f>
        <v>4.1933472856106685E-2</v>
      </c>
      <c r="AK47" cm="1">
        <f t="array" ref="AK47">INDEX(AJ46:AJ$101,ROWS($A48))</f>
        <v>9.1859430410886747E-2</v>
      </c>
      <c r="AL47" cm="1">
        <f t="array" ref="AL47">INDEX(AK46:AK$101,ROWS($A48))</f>
        <v>8.4160700746083769E-2</v>
      </c>
      <c r="AM47" cm="1">
        <f t="array" ref="AM47">INDEX(AL46:AL$101,ROWS($A48))</f>
        <v>7.621720958584112E-2</v>
      </c>
      <c r="AN47" cm="1">
        <f t="array" ref="AN47">INDEX(AM46:AM$101,ROWS($A48))</f>
        <v>6.3852420251502675E-3</v>
      </c>
      <c r="AO47" cm="1">
        <f t="array" ref="AO47">INDEX(AN46:AN$101,ROWS($A48))</f>
        <v>-2.9137812001062583E-2</v>
      </c>
      <c r="AP47" cm="1">
        <f t="array" ref="AP47">INDEX(AO46:AO$101,ROWS($A48))</f>
        <v>2.8721448308013767E-2</v>
      </c>
      <c r="AQ47" cm="1">
        <f t="array" ref="AQ47">INDEX(AP46:AP$101,ROWS($A48))</f>
        <v>-3.456326362918621E-3</v>
      </c>
      <c r="AR47" cm="1">
        <f t="array" ref="AR47">INDEX(AQ46:AQ$101,ROWS($A48))</f>
        <v>5.6837875880982429E-2</v>
      </c>
      <c r="AS47" cm="1">
        <f t="array" ref="AS47">INDEX(AR46:AR$101,ROWS($A48))</f>
        <v>1.9671785536275461E-3</v>
      </c>
      <c r="AT47" cm="1">
        <f t="array" ref="AT47">INDEX(AS46:AS$101,ROWS($A48))</f>
        <v>-1.4926223783087878E-2</v>
      </c>
      <c r="AU47" cm="1">
        <f t="array" ref="AU47">INDEX(AT46:AT$101,ROWS($A48))</f>
        <v>-5.2382672610496436E-2</v>
      </c>
      <c r="AV47" cm="1">
        <f t="array" ref="AV47">INDEX(AU46:AU$101,ROWS($A48))</f>
        <v>-6.2429136560775492E-3</v>
      </c>
      <c r="AW47" cm="1">
        <f t="array" ref="AW47">INDEX(AV46:AV$101,ROWS($A48))</f>
        <v>2.6936806066919458E-3</v>
      </c>
      <c r="AX47" cm="1">
        <f t="array" ref="AX47">INDEX(AW46:AW$101,ROWS($A48))</f>
        <v>6.0709088443285947E-3</v>
      </c>
      <c r="AY47" cm="1">
        <f t="array" ref="AY47">INDEX(AX46:AX$101,ROWS($A48))</f>
        <v>1.5683425673848382E-3</v>
      </c>
      <c r="AZ47" cm="1">
        <f t="array" ref="AZ47">INDEX(AY46:AY$101,ROWS($A48))</f>
        <v>-5.4638879822004695E-2</v>
      </c>
      <c r="BA47" cm="1">
        <f t="array" ref="BA47">INDEX(AZ46:AZ$101,ROWS($A48))</f>
        <v>-5.8455048259506058E-2</v>
      </c>
      <c r="BB47" cm="1">
        <f t="array" ref="BB47">INDEX(BA46:BA$101,ROWS($A48))</f>
        <v>-3.9786713136974849E-2</v>
      </c>
      <c r="BC47" cm="1">
        <f t="array" ref="BC47">INDEX(BB46:BB$101,ROWS($A48))</f>
        <v>0.19076008747508422</v>
      </c>
      <c r="BD47" cm="1">
        <f t="array" ref="BD47">INDEX(BC46:BC$101,ROWS($A48))</f>
        <v>0.45816820676262499</v>
      </c>
      <c r="BE47" cm="1">
        <f t="array" ref="BE47">INDEX(BD46:BD$101,ROWS($A48))</f>
        <v>1</v>
      </c>
      <c r="BF47" cm="1">
        <f t="array" ref="BF47">INDEX(BE46:BE$101,ROWS($A48))</f>
        <v>0.45816820676262499</v>
      </c>
      <c r="BG47" cm="1">
        <f t="array" ref="BG47">INDEX(BF46:BF$101,ROWS($A48))</f>
        <v>0.19076008747508422</v>
      </c>
      <c r="BH47" cm="1">
        <f t="array" ref="BH47">INDEX(BG46:BG$101,ROWS($A48))</f>
        <v>-3.9786713136974849E-2</v>
      </c>
      <c r="BI47" cm="1">
        <f t="array" ref="BI47">INDEX(BH46:BH$101,ROWS($A48))</f>
        <v>-5.8455048259506058E-2</v>
      </c>
      <c r="BJ47" cm="1">
        <f t="array" ref="BJ47">INDEX(BI46:BI$101,ROWS($A48))</f>
        <v>-5.4638879822004695E-2</v>
      </c>
      <c r="BK47" cm="1">
        <f t="array" ref="BK47">INDEX(BJ46:BJ$101,ROWS($A48))</f>
        <v>1.5683425673848382E-3</v>
      </c>
      <c r="BL47" cm="1">
        <f t="array" ref="BL47">INDEX(BK46:BK$101,ROWS($A48))</f>
        <v>6.0709088443285947E-3</v>
      </c>
      <c r="BM47" cm="1">
        <f t="array" ref="BM47">INDEX(BL46:BL$101,ROWS($A48))</f>
        <v>2.6936806066919458E-3</v>
      </c>
      <c r="BN47" cm="1">
        <f t="array" ref="BN47">INDEX(BM46:BM$101,ROWS($A48))</f>
        <v>-6.2429136560775492E-3</v>
      </c>
      <c r="BO47" cm="1">
        <f t="array" ref="BO47">INDEX(BN46:BN$101,ROWS($A48))</f>
        <v>-5.2382672610496436E-2</v>
      </c>
      <c r="BP47" cm="1">
        <f t="array" ref="BP47">INDEX(BO46:BO$101,ROWS($A48))</f>
        <v>-1.4926223783087878E-2</v>
      </c>
      <c r="BQ47" cm="1">
        <f t="array" ref="BQ47">INDEX(BP46:BP$101,ROWS($A48))</f>
        <v>1.9671785536275461E-3</v>
      </c>
      <c r="BR47" cm="1">
        <f t="array" ref="BR47">INDEX(BQ46:BQ$101,ROWS($A48))</f>
        <v>5.6837875880982429E-2</v>
      </c>
      <c r="BS47" cm="1">
        <f t="array" ref="BS47">INDEX(BR46:BR$101,ROWS($A48))</f>
        <v>-3.456326362918621E-3</v>
      </c>
      <c r="BT47" cm="1">
        <f t="array" ref="BT47">INDEX(BS46:BS$101,ROWS($A48))</f>
        <v>2.8721448308013767E-2</v>
      </c>
      <c r="BU47" cm="1">
        <f t="array" ref="BU47">INDEX(BT46:BT$101,ROWS($A48))</f>
        <v>-2.9137812001062583E-2</v>
      </c>
      <c r="BV47" cm="1">
        <f t="array" ref="BV47">INDEX(BU46:BU$101,ROWS($A48))</f>
        <v>6.3852420251502675E-3</v>
      </c>
      <c r="BW47" cm="1">
        <f t="array" ref="BW47">INDEX(BV46:BV$101,ROWS($A48))</f>
        <v>7.621720958584112E-2</v>
      </c>
      <c r="BX47" cm="1">
        <f t="array" ref="BX47">INDEX(BW46:BW$101,ROWS($A48))</f>
        <v>8.4160700746083769E-2</v>
      </c>
      <c r="BY47" cm="1">
        <f t="array" ref="BY47">INDEX(BX46:BX$101,ROWS($A48))</f>
        <v>9.1859430410886747E-2</v>
      </c>
      <c r="BZ47" cm="1">
        <f t="array" ref="BZ47">INDEX(BY46:BY$101,ROWS($A48))</f>
        <v>4.1933472856106685E-2</v>
      </c>
      <c r="CA47" cm="1">
        <f t="array" ref="CA47">INDEX(BZ46:BZ$101,ROWS($A48))</f>
        <v>3.9071305306950813E-2</v>
      </c>
      <c r="CB47" cm="1">
        <f t="array" ref="CB47">INDEX(CA46:CA$101,ROWS($A48))</f>
        <v>-4.3918438765605264E-2</v>
      </c>
      <c r="CC47" cm="1">
        <f t="array" ref="CC47">INDEX(CB46:CB$101,ROWS($A48))</f>
        <v>-7.3703419990607505E-2</v>
      </c>
      <c r="CD47" cm="1">
        <f t="array" ref="CD47">INDEX(CC46:CC$101,ROWS($A48))</f>
        <v>-8.07663118808679E-2</v>
      </c>
      <c r="CE47" cm="1">
        <f t="array" ref="CE47">INDEX(CD46:CD$101,ROWS($A48))</f>
        <v>1.4667612138507162E-2</v>
      </c>
      <c r="CF47" cm="1">
        <f t="array" ref="CF47">INDEX(CE46:CE$101,ROWS($A48))</f>
        <v>7.0392205077482436E-2</v>
      </c>
      <c r="CG47" cm="1">
        <f t="array" ref="CG47">INDEX(CF46:CF$101,ROWS($A48))</f>
        <v>2.9474214617809136E-2</v>
      </c>
      <c r="CH47" cm="1">
        <f t="array" ref="CH47">INDEX(CG46:CG$101,ROWS($A48))</f>
        <v>-0.12177560279280279</v>
      </c>
      <c r="CI47" cm="1">
        <f t="array" ref="CI47">INDEX(CH46:CH$101,ROWS($A48))</f>
        <v>-0.12372641346062392</v>
      </c>
      <c r="CJ47" cm="1">
        <f t="array" ref="CJ47">INDEX(CI46:CI$101,ROWS($A48))</f>
        <v>-4.4645286767713031E-2</v>
      </c>
      <c r="CK47" cm="1">
        <f t="array" ref="CK47">INDEX(CJ46:CJ$101,ROWS($A48))</f>
        <v>2.2472413339714708E-2</v>
      </c>
      <c r="CL47" cm="1">
        <f t="array" ref="CL47">INDEX(CK46:CK$101,ROWS($A48))</f>
        <v>2.4042253334814117E-2</v>
      </c>
      <c r="CM47" cm="1">
        <f t="array" ref="CM47">INDEX(CL46:CL$101,ROWS($A48))</f>
        <v>-1.6117846468699182E-2</v>
      </c>
      <c r="CN47" cm="1">
        <f t="array" ref="CN47">INDEX(CM46:CM$101,ROWS($A48))</f>
        <v>-1.3146260150111435E-2</v>
      </c>
      <c r="CO47" cm="1">
        <f t="array" ref="CO47">INDEX(CN46:CN$101,ROWS($A48))</f>
        <v>-4.2611769578632983E-2</v>
      </c>
      <c r="CP47" cm="1">
        <f t="array" ref="CP47">INDEX(CO46:CO$101,ROWS($A48))</f>
        <v>-8.2088083297975605E-3</v>
      </c>
      <c r="CQ47" cm="1">
        <f t="array" ref="CQ47">INDEX(CP46:CP$101,ROWS($A48))</f>
        <v>7.0343913977613914E-2</v>
      </c>
      <c r="CR47" cm="1">
        <f t="array" ref="CR47">INDEX(CQ46:CQ$101,ROWS($A48))</f>
        <v>8.1095536068336749E-2</v>
      </c>
      <c r="CS47" cm="1">
        <f t="array" ref="CS47">INDEX(CR46:CR$101,ROWS($A48))</f>
        <v>0.10653002802592371</v>
      </c>
      <c r="CT47" cm="1">
        <f t="array" ref="CT47">INDEX(CS46:CS$101,ROWS($A48))</f>
        <v>6.9172172021400427E-2</v>
      </c>
      <c r="CU47" cm="1">
        <f t="array" ref="CU47">INDEX(CT46:CT$101,ROWS($A48))</f>
        <v>4.5356651955948825E-2</v>
      </c>
      <c r="CV47" cm="1">
        <f t="array" ref="CV47">INDEX(CU46:CU$101,ROWS($A48))</f>
        <v>2.572326503835937E-2</v>
      </c>
      <c r="CW47" cm="1">
        <f t="array" ref="CW47">INDEX(CV46:CV$101,ROWS($A48))</f>
        <v>-4.52418626056501E-3</v>
      </c>
      <c r="CX47" cm="1">
        <f t="array" ref="CX47">INDEX(CW46:CW$101,ROWS($A48))</f>
        <v>5.695446189506833E-2</v>
      </c>
      <c r="CY47" cm="1">
        <f t="array" ref="CY47">INDEX(CX46:CX$101,ROWS($A48))</f>
        <v>2.4418181143092907E-4</v>
      </c>
      <c r="CZ47" cm="1">
        <f t="array" ref="CZ47">INDEX(CY46:CY$101,ROWS($A48))</f>
        <v>-7.9011018034384223E-3</v>
      </c>
      <c r="DA47" cm="1">
        <f t="array" ref="DA47">INDEX(CZ46:CZ$101,ROWS($A48))</f>
        <v>-6.1517600725887717E-2</v>
      </c>
      <c r="DB47" cm="1">
        <f t="array" ref="DB47">INDEX(DA46:DA$101,ROWS($A48))</f>
        <v>-2.4597005930040487E-2</v>
      </c>
      <c r="DC47" cm="1">
        <f t="array" ref="DC47">INDEX(DB46:DB$101,ROWS($A48))</f>
        <v>-2.9913035966842957E-2</v>
      </c>
      <c r="DD47" cm="1">
        <f t="array" ref="DD47">INDEX(DC46:DC$101,ROWS($A48))</f>
        <v>-3.4355579644787179E-3</v>
      </c>
      <c r="DE47" cm="1">
        <f t="array" ref="DE47">INDEX(DD46:DD$101,ROWS($A48))</f>
        <v>-1.052338420005056E-2</v>
      </c>
      <c r="DF47" cm="1">
        <f t="array" ref="DF47">INDEX(DE46:DE$101,ROWS($A48))</f>
        <v>5.6418526686066756E-2</v>
      </c>
      <c r="DG47" cm="1">
        <f t="array" ref="DG47">INDEX(DF46:DF$101,ROWS($A48))</f>
        <v>-6.117608288508168E-3</v>
      </c>
    </row>
    <row r="48" spans="1:111" x14ac:dyDescent="0.25">
      <c r="A48" s="17">
        <v>47</v>
      </c>
      <c r="B48">
        <v>-3.7146147633064288</v>
      </c>
      <c r="C48" s="16">
        <f t="shared" si="0"/>
        <v>-3.7055796567059884</v>
      </c>
      <c r="D48" s="19">
        <f>SUMPRODUCT($C$2:INDEX($C$2:$C$327,ROWS(C49:C$327)),$C49:C$327)/DEVSQ($C$2:$C$327)</f>
        <v>-7.9011018034384223E-3</v>
      </c>
      <c r="E48">
        <f>SQRT((1/COUNT($B$2:$B$327))*(1+(2*SUMSQ($D$2:D47))))</f>
        <v>7.330981327264513E-2</v>
      </c>
      <c r="F48">
        <f>-SQRT((1/COUNT($B$2:$B$327))*(1+(2*SUMSQ($D$2:D47))))</f>
        <v>-7.330981327264513E-2</v>
      </c>
      <c r="H48" cm="1">
        <f t="array" aca="1" ref="H48" ca="1">INDEX(MMULT(MINVERSE(OFFSET($K$1,0,0,A48,A48)),OFFSET($K$1,1,0,A48,1)),A48)</f>
        <v>2.5553460059809525E-2</v>
      </c>
      <c r="I48">
        <f t="shared" si="4"/>
        <v>5.5384877562171128E-2</v>
      </c>
      <c r="J48">
        <f t="shared" si="5"/>
        <v>-5.5384877562171128E-2</v>
      </c>
      <c r="K48" s="18">
        <f t="shared" si="6"/>
        <v>-7.9011018034384223E-3</v>
      </c>
      <c r="L48" cm="1">
        <f t="array" ref="L48">INDEX(K47:K$101,ROWS($A49))</f>
        <v>2.4418181143092907E-4</v>
      </c>
      <c r="M48" cm="1">
        <f t="array" ref="M48">INDEX(L47:L$101,ROWS($A49))</f>
        <v>5.695446189506833E-2</v>
      </c>
      <c r="N48" cm="1">
        <f t="array" ref="N48">INDEX(M47:M$101,ROWS($A49))</f>
        <v>-4.52418626056501E-3</v>
      </c>
      <c r="O48" cm="1">
        <f t="array" ref="O48">INDEX(N47:N$101,ROWS($A49))</f>
        <v>2.572326503835937E-2</v>
      </c>
      <c r="P48" cm="1">
        <f t="array" ref="P48">INDEX(O47:O$101,ROWS($A49))</f>
        <v>4.5356651955948825E-2</v>
      </c>
      <c r="Q48" cm="1">
        <f t="array" ref="Q48">INDEX(P47:P$101,ROWS($A49))</f>
        <v>6.9172172021400427E-2</v>
      </c>
      <c r="R48" cm="1">
        <f t="array" ref="R48">INDEX(Q47:Q$101,ROWS($A49))</f>
        <v>0.10653002802592371</v>
      </c>
      <c r="S48" cm="1">
        <f t="array" ref="S48">INDEX(R47:R$101,ROWS($A49))</f>
        <v>8.1095536068336749E-2</v>
      </c>
      <c r="T48" cm="1">
        <f t="array" ref="T48">INDEX(S47:S$101,ROWS($A49))</f>
        <v>7.0343913977613914E-2</v>
      </c>
      <c r="U48" cm="1">
        <f t="array" ref="U48">INDEX(T47:T$101,ROWS($A49))</f>
        <v>-8.2088083297975605E-3</v>
      </c>
      <c r="V48" cm="1">
        <f t="array" ref="V48">INDEX(U47:U$101,ROWS($A49))</f>
        <v>-4.2611769578632983E-2</v>
      </c>
      <c r="W48" cm="1">
        <f t="array" ref="W48">INDEX(V47:V$101,ROWS($A49))</f>
        <v>-1.3146260150111435E-2</v>
      </c>
      <c r="X48" cm="1">
        <f t="array" ref="X48">INDEX(W47:W$101,ROWS($A49))</f>
        <v>-1.6117846468699182E-2</v>
      </c>
      <c r="Y48" cm="1">
        <f t="array" ref="Y48">INDEX(X47:X$101,ROWS($A49))</f>
        <v>2.4042253334814117E-2</v>
      </c>
      <c r="Z48" cm="1">
        <f t="array" ref="Z48">INDEX(Y47:Y$101,ROWS($A49))</f>
        <v>2.2472413339714708E-2</v>
      </c>
      <c r="AA48" cm="1">
        <f t="array" ref="AA48">INDEX(Z47:Z$101,ROWS($A49))</f>
        <v>-4.4645286767713031E-2</v>
      </c>
      <c r="AB48" cm="1">
        <f t="array" ref="AB48">INDEX(AA47:AA$101,ROWS($A49))</f>
        <v>-0.12372641346062392</v>
      </c>
      <c r="AC48" cm="1">
        <f t="array" ref="AC48">INDEX(AB47:AB$101,ROWS($A49))</f>
        <v>-0.12177560279280279</v>
      </c>
      <c r="AD48" cm="1">
        <f t="array" ref="AD48">INDEX(AC47:AC$101,ROWS($A49))</f>
        <v>2.9474214617809136E-2</v>
      </c>
      <c r="AE48" cm="1">
        <f t="array" ref="AE48">INDEX(AD47:AD$101,ROWS($A49))</f>
        <v>7.0392205077482436E-2</v>
      </c>
      <c r="AF48" cm="1">
        <f t="array" ref="AF48">INDEX(AE47:AE$101,ROWS($A49))</f>
        <v>1.4667612138507162E-2</v>
      </c>
      <c r="AG48" cm="1">
        <f t="array" ref="AG48">INDEX(AF47:AF$101,ROWS($A49))</f>
        <v>-8.07663118808679E-2</v>
      </c>
      <c r="AH48" cm="1">
        <f t="array" ref="AH48">INDEX(AG47:AG$101,ROWS($A49))</f>
        <v>-7.3703419990607505E-2</v>
      </c>
      <c r="AI48" cm="1">
        <f t="array" ref="AI48">INDEX(AH47:AH$101,ROWS($A49))</f>
        <v>-4.3918438765605264E-2</v>
      </c>
      <c r="AJ48" cm="1">
        <f t="array" ref="AJ48">INDEX(AI47:AI$101,ROWS($A49))</f>
        <v>3.9071305306950813E-2</v>
      </c>
      <c r="AK48" cm="1">
        <f t="array" ref="AK48">INDEX(AJ47:AJ$101,ROWS($A49))</f>
        <v>4.1933472856106685E-2</v>
      </c>
      <c r="AL48" cm="1">
        <f t="array" ref="AL48">INDEX(AK47:AK$101,ROWS($A49))</f>
        <v>9.1859430410886747E-2</v>
      </c>
      <c r="AM48" cm="1">
        <f t="array" ref="AM48">INDEX(AL47:AL$101,ROWS($A49))</f>
        <v>8.4160700746083769E-2</v>
      </c>
      <c r="AN48" cm="1">
        <f t="array" ref="AN48">INDEX(AM47:AM$101,ROWS($A49))</f>
        <v>7.621720958584112E-2</v>
      </c>
      <c r="AO48" cm="1">
        <f t="array" ref="AO48">INDEX(AN47:AN$101,ROWS($A49))</f>
        <v>6.3852420251502675E-3</v>
      </c>
      <c r="AP48" cm="1">
        <f t="array" ref="AP48">INDEX(AO47:AO$101,ROWS($A49))</f>
        <v>-2.9137812001062583E-2</v>
      </c>
      <c r="AQ48" cm="1">
        <f t="array" ref="AQ48">INDEX(AP47:AP$101,ROWS($A49))</f>
        <v>2.8721448308013767E-2</v>
      </c>
      <c r="AR48" cm="1">
        <f t="array" ref="AR48">INDEX(AQ47:AQ$101,ROWS($A49))</f>
        <v>-3.456326362918621E-3</v>
      </c>
      <c r="AS48" cm="1">
        <f t="array" ref="AS48">INDEX(AR47:AR$101,ROWS($A49))</f>
        <v>5.6837875880982429E-2</v>
      </c>
      <c r="AT48" cm="1">
        <f t="array" ref="AT48">INDEX(AS47:AS$101,ROWS($A49))</f>
        <v>1.9671785536275461E-3</v>
      </c>
      <c r="AU48" cm="1">
        <f t="array" ref="AU48">INDEX(AT47:AT$101,ROWS($A49))</f>
        <v>-1.4926223783087878E-2</v>
      </c>
      <c r="AV48" cm="1">
        <f t="array" ref="AV48">INDEX(AU47:AU$101,ROWS($A49))</f>
        <v>-5.2382672610496436E-2</v>
      </c>
      <c r="AW48" cm="1">
        <f t="array" ref="AW48">INDEX(AV47:AV$101,ROWS($A49))</f>
        <v>-6.2429136560775492E-3</v>
      </c>
      <c r="AX48" cm="1">
        <f t="array" ref="AX48">INDEX(AW47:AW$101,ROWS($A49))</f>
        <v>2.6936806066919458E-3</v>
      </c>
      <c r="AY48" cm="1">
        <f t="array" ref="AY48">INDEX(AX47:AX$101,ROWS($A49))</f>
        <v>6.0709088443285947E-3</v>
      </c>
      <c r="AZ48" cm="1">
        <f t="array" ref="AZ48">INDEX(AY47:AY$101,ROWS($A49))</f>
        <v>1.5683425673848382E-3</v>
      </c>
      <c r="BA48" cm="1">
        <f t="array" ref="BA48">INDEX(AZ47:AZ$101,ROWS($A49))</f>
        <v>-5.4638879822004695E-2</v>
      </c>
      <c r="BB48" cm="1">
        <f t="array" ref="BB48">INDEX(BA47:BA$101,ROWS($A49))</f>
        <v>-5.8455048259506058E-2</v>
      </c>
      <c r="BC48" cm="1">
        <f t="array" ref="BC48">INDEX(BB47:BB$101,ROWS($A49))</f>
        <v>-3.9786713136974849E-2</v>
      </c>
      <c r="BD48" cm="1">
        <f t="array" ref="BD48">INDEX(BC47:BC$101,ROWS($A49))</f>
        <v>0.19076008747508422</v>
      </c>
      <c r="BE48" cm="1">
        <f t="array" ref="BE48">INDEX(BD47:BD$101,ROWS($A49))</f>
        <v>0.45816820676262499</v>
      </c>
      <c r="BF48" cm="1">
        <f t="array" ref="BF48">INDEX(BE47:BE$101,ROWS($A49))</f>
        <v>1</v>
      </c>
      <c r="BG48" cm="1">
        <f t="array" ref="BG48">INDEX(BF47:BF$101,ROWS($A49))</f>
        <v>0.45816820676262499</v>
      </c>
      <c r="BH48" cm="1">
        <f t="array" ref="BH48">INDEX(BG47:BG$101,ROWS($A49))</f>
        <v>0.19076008747508422</v>
      </c>
      <c r="BI48" cm="1">
        <f t="array" ref="BI48">INDEX(BH47:BH$101,ROWS($A49))</f>
        <v>-3.9786713136974849E-2</v>
      </c>
      <c r="BJ48" cm="1">
        <f t="array" ref="BJ48">INDEX(BI47:BI$101,ROWS($A49))</f>
        <v>-5.8455048259506058E-2</v>
      </c>
      <c r="BK48" cm="1">
        <f t="array" ref="BK48">INDEX(BJ47:BJ$101,ROWS($A49))</f>
        <v>-5.4638879822004695E-2</v>
      </c>
      <c r="BL48" cm="1">
        <f t="array" ref="BL48">INDEX(BK47:BK$101,ROWS($A49))</f>
        <v>1.5683425673848382E-3</v>
      </c>
      <c r="BM48" cm="1">
        <f t="array" ref="BM48">INDEX(BL47:BL$101,ROWS($A49))</f>
        <v>6.0709088443285947E-3</v>
      </c>
      <c r="BN48" cm="1">
        <f t="array" ref="BN48">INDEX(BM47:BM$101,ROWS($A49))</f>
        <v>2.6936806066919458E-3</v>
      </c>
      <c r="BO48" cm="1">
        <f t="array" ref="BO48">INDEX(BN47:BN$101,ROWS($A49))</f>
        <v>-6.2429136560775492E-3</v>
      </c>
      <c r="BP48" cm="1">
        <f t="array" ref="BP48">INDEX(BO47:BO$101,ROWS($A49))</f>
        <v>-5.2382672610496436E-2</v>
      </c>
      <c r="BQ48" cm="1">
        <f t="array" ref="BQ48">INDEX(BP47:BP$101,ROWS($A49))</f>
        <v>-1.4926223783087878E-2</v>
      </c>
      <c r="BR48" cm="1">
        <f t="array" ref="BR48">INDEX(BQ47:BQ$101,ROWS($A49))</f>
        <v>1.9671785536275461E-3</v>
      </c>
      <c r="BS48" cm="1">
        <f t="array" ref="BS48">INDEX(BR47:BR$101,ROWS($A49))</f>
        <v>5.6837875880982429E-2</v>
      </c>
      <c r="BT48" cm="1">
        <f t="array" ref="BT48">INDEX(BS47:BS$101,ROWS($A49))</f>
        <v>-3.456326362918621E-3</v>
      </c>
      <c r="BU48" cm="1">
        <f t="array" ref="BU48">INDEX(BT47:BT$101,ROWS($A49))</f>
        <v>2.8721448308013767E-2</v>
      </c>
      <c r="BV48" cm="1">
        <f t="array" ref="BV48">INDEX(BU47:BU$101,ROWS($A49))</f>
        <v>-2.9137812001062583E-2</v>
      </c>
      <c r="BW48" cm="1">
        <f t="array" ref="BW48">INDEX(BV47:BV$101,ROWS($A49))</f>
        <v>6.3852420251502675E-3</v>
      </c>
      <c r="BX48" cm="1">
        <f t="array" ref="BX48">INDEX(BW47:BW$101,ROWS($A49))</f>
        <v>7.621720958584112E-2</v>
      </c>
      <c r="BY48" cm="1">
        <f t="array" ref="BY48">INDEX(BX47:BX$101,ROWS($A49))</f>
        <v>8.4160700746083769E-2</v>
      </c>
      <c r="BZ48" cm="1">
        <f t="array" ref="BZ48">INDEX(BY47:BY$101,ROWS($A49))</f>
        <v>9.1859430410886747E-2</v>
      </c>
      <c r="CA48" cm="1">
        <f t="array" ref="CA48">INDEX(BZ47:BZ$101,ROWS($A49))</f>
        <v>4.1933472856106685E-2</v>
      </c>
      <c r="CB48" cm="1">
        <f t="array" ref="CB48">INDEX(CA47:CA$101,ROWS($A49))</f>
        <v>3.9071305306950813E-2</v>
      </c>
      <c r="CC48" cm="1">
        <f t="array" ref="CC48">INDEX(CB47:CB$101,ROWS($A49))</f>
        <v>-4.3918438765605264E-2</v>
      </c>
      <c r="CD48" cm="1">
        <f t="array" ref="CD48">INDEX(CC47:CC$101,ROWS($A49))</f>
        <v>-7.3703419990607505E-2</v>
      </c>
      <c r="CE48" cm="1">
        <f t="array" ref="CE48">INDEX(CD47:CD$101,ROWS($A49))</f>
        <v>-8.07663118808679E-2</v>
      </c>
      <c r="CF48" cm="1">
        <f t="array" ref="CF48">INDEX(CE47:CE$101,ROWS($A49))</f>
        <v>1.4667612138507162E-2</v>
      </c>
      <c r="CG48" cm="1">
        <f t="array" ref="CG48">INDEX(CF47:CF$101,ROWS($A49))</f>
        <v>7.0392205077482436E-2</v>
      </c>
      <c r="CH48" cm="1">
        <f t="array" ref="CH48">INDEX(CG47:CG$101,ROWS($A49))</f>
        <v>2.9474214617809136E-2</v>
      </c>
      <c r="CI48" cm="1">
        <f t="array" ref="CI48">INDEX(CH47:CH$101,ROWS($A49))</f>
        <v>-0.12177560279280279</v>
      </c>
      <c r="CJ48" cm="1">
        <f t="array" ref="CJ48">INDEX(CI47:CI$101,ROWS($A49))</f>
        <v>-0.12372641346062392</v>
      </c>
      <c r="CK48" cm="1">
        <f t="array" ref="CK48">INDEX(CJ47:CJ$101,ROWS($A49))</f>
        <v>-4.4645286767713031E-2</v>
      </c>
      <c r="CL48" cm="1">
        <f t="array" ref="CL48">INDEX(CK47:CK$101,ROWS($A49))</f>
        <v>2.2472413339714708E-2</v>
      </c>
      <c r="CM48" cm="1">
        <f t="array" ref="CM48">INDEX(CL47:CL$101,ROWS($A49))</f>
        <v>2.4042253334814117E-2</v>
      </c>
      <c r="CN48" cm="1">
        <f t="array" ref="CN48">INDEX(CM47:CM$101,ROWS($A49))</f>
        <v>-1.6117846468699182E-2</v>
      </c>
      <c r="CO48" cm="1">
        <f t="array" ref="CO48">INDEX(CN47:CN$101,ROWS($A49))</f>
        <v>-1.3146260150111435E-2</v>
      </c>
      <c r="CP48" cm="1">
        <f t="array" ref="CP48">INDEX(CO47:CO$101,ROWS($A49))</f>
        <v>-4.2611769578632983E-2</v>
      </c>
      <c r="CQ48" cm="1">
        <f t="array" ref="CQ48">INDEX(CP47:CP$101,ROWS($A49))</f>
        <v>-8.2088083297975605E-3</v>
      </c>
      <c r="CR48" cm="1">
        <f t="array" ref="CR48">INDEX(CQ47:CQ$101,ROWS($A49))</f>
        <v>7.0343913977613914E-2</v>
      </c>
      <c r="CS48" cm="1">
        <f t="array" ref="CS48">INDEX(CR47:CR$101,ROWS($A49))</f>
        <v>8.1095536068336749E-2</v>
      </c>
      <c r="CT48" cm="1">
        <f t="array" ref="CT48">INDEX(CS47:CS$101,ROWS($A49))</f>
        <v>0.10653002802592371</v>
      </c>
      <c r="CU48" cm="1">
        <f t="array" ref="CU48">INDEX(CT47:CT$101,ROWS($A49))</f>
        <v>6.9172172021400427E-2</v>
      </c>
      <c r="CV48" cm="1">
        <f t="array" ref="CV48">INDEX(CU47:CU$101,ROWS($A49))</f>
        <v>4.5356651955948825E-2</v>
      </c>
      <c r="CW48" cm="1">
        <f t="array" ref="CW48">INDEX(CV47:CV$101,ROWS($A49))</f>
        <v>2.572326503835937E-2</v>
      </c>
      <c r="CX48" cm="1">
        <f t="array" ref="CX48">INDEX(CW47:CW$101,ROWS($A49))</f>
        <v>-4.52418626056501E-3</v>
      </c>
      <c r="CY48" cm="1">
        <f t="array" ref="CY48">INDEX(CX47:CX$101,ROWS($A49))</f>
        <v>5.695446189506833E-2</v>
      </c>
      <c r="CZ48" cm="1">
        <f t="array" ref="CZ48">INDEX(CY47:CY$101,ROWS($A49))</f>
        <v>2.4418181143092907E-4</v>
      </c>
      <c r="DA48" cm="1">
        <f t="array" ref="DA48">INDEX(CZ47:CZ$101,ROWS($A49))</f>
        <v>-7.9011018034384223E-3</v>
      </c>
      <c r="DB48" cm="1">
        <f t="array" ref="DB48">INDEX(DA47:DA$101,ROWS($A49))</f>
        <v>-6.1517600725887717E-2</v>
      </c>
      <c r="DC48" cm="1">
        <f t="array" ref="DC48">INDEX(DB47:DB$101,ROWS($A49))</f>
        <v>-2.4597005930040487E-2</v>
      </c>
      <c r="DD48" cm="1">
        <f t="array" ref="DD48">INDEX(DC47:DC$101,ROWS($A49))</f>
        <v>-2.9913035966842957E-2</v>
      </c>
      <c r="DE48" cm="1">
        <f t="array" ref="DE48">INDEX(DD47:DD$101,ROWS($A49))</f>
        <v>-3.4355579644787179E-3</v>
      </c>
      <c r="DF48" cm="1">
        <f t="array" ref="DF48">INDEX(DE47:DE$101,ROWS($A49))</f>
        <v>-1.052338420005056E-2</v>
      </c>
      <c r="DG48" cm="1">
        <f t="array" ref="DG48">INDEX(DF47:DF$101,ROWS($A49))</f>
        <v>5.6418526686066756E-2</v>
      </c>
    </row>
    <row r="49" spans="1:111" x14ac:dyDescent="0.25">
      <c r="A49" s="17">
        <v>48</v>
      </c>
      <c r="B49">
        <v>-3.233686924983374</v>
      </c>
      <c r="C49" s="16">
        <f t="shared" si="0"/>
        <v>-3.2246518183829336</v>
      </c>
      <c r="D49" s="19">
        <f>SUMPRODUCT($C$2:INDEX($C$2:$C$327,ROWS(C50:C$327)),$C50:C$327)/DEVSQ($C$2:$C$327)</f>
        <v>-6.1517600725887717E-2</v>
      </c>
      <c r="E49">
        <f>SQRT((1/COUNT($B$2:$B$327))*(1+(2*SUMSQ($D$2:D48))))</f>
        <v>7.3312425361010292E-2</v>
      </c>
      <c r="F49">
        <f>-SQRT((1/COUNT($B$2:$B$327))*(1+(2*SUMSQ($D$2:D48))))</f>
        <v>-7.3312425361010292E-2</v>
      </c>
      <c r="H49" cm="1">
        <f t="array" aca="1" ref="H49" ca="1">INDEX(MMULT(MINVERSE(OFFSET($K$1,0,0,A49,A49)),OFFSET($K$1,1,0,A49,1)),A49)</f>
        <v>-3.8780107150117982E-2</v>
      </c>
      <c r="I49">
        <f t="shared" si="4"/>
        <v>5.5384877562171128E-2</v>
      </c>
      <c r="J49">
        <f t="shared" si="5"/>
        <v>-5.5384877562171128E-2</v>
      </c>
      <c r="K49" s="18">
        <f t="shared" si="6"/>
        <v>-6.1517600725887717E-2</v>
      </c>
      <c r="L49" cm="1">
        <f t="array" ref="L49">INDEX(K48:K$101,ROWS($A50))</f>
        <v>-7.9011018034384223E-3</v>
      </c>
      <c r="M49" cm="1">
        <f t="array" ref="M49">INDEX(L48:L$101,ROWS($A50))</f>
        <v>2.4418181143092907E-4</v>
      </c>
      <c r="N49" cm="1">
        <f t="array" ref="N49">INDEX(M48:M$101,ROWS($A50))</f>
        <v>5.695446189506833E-2</v>
      </c>
      <c r="O49" cm="1">
        <f t="array" ref="O49">INDEX(N48:N$101,ROWS($A50))</f>
        <v>-4.52418626056501E-3</v>
      </c>
      <c r="P49" cm="1">
        <f t="array" ref="P49">INDEX(O48:O$101,ROWS($A50))</f>
        <v>2.572326503835937E-2</v>
      </c>
      <c r="Q49" cm="1">
        <f t="array" ref="Q49">INDEX(P48:P$101,ROWS($A50))</f>
        <v>4.5356651955948825E-2</v>
      </c>
      <c r="R49" cm="1">
        <f t="array" ref="R49">INDEX(Q48:Q$101,ROWS($A50))</f>
        <v>6.9172172021400427E-2</v>
      </c>
      <c r="S49" cm="1">
        <f t="array" ref="S49">INDEX(R48:R$101,ROWS($A50))</f>
        <v>0.10653002802592371</v>
      </c>
      <c r="T49" cm="1">
        <f t="array" ref="T49">INDEX(S48:S$101,ROWS($A50))</f>
        <v>8.1095536068336749E-2</v>
      </c>
      <c r="U49" cm="1">
        <f t="array" ref="U49">INDEX(T48:T$101,ROWS($A50))</f>
        <v>7.0343913977613914E-2</v>
      </c>
      <c r="V49" cm="1">
        <f t="array" ref="V49">INDEX(U48:U$101,ROWS($A50))</f>
        <v>-8.2088083297975605E-3</v>
      </c>
      <c r="W49" cm="1">
        <f t="array" ref="W49">INDEX(V48:V$101,ROWS($A50))</f>
        <v>-4.2611769578632983E-2</v>
      </c>
      <c r="X49" cm="1">
        <f t="array" ref="X49">INDEX(W48:W$101,ROWS($A50))</f>
        <v>-1.3146260150111435E-2</v>
      </c>
      <c r="Y49" cm="1">
        <f t="array" ref="Y49">INDEX(X48:X$101,ROWS($A50))</f>
        <v>-1.6117846468699182E-2</v>
      </c>
      <c r="Z49" cm="1">
        <f t="array" ref="Z49">INDEX(Y48:Y$101,ROWS($A50))</f>
        <v>2.4042253334814117E-2</v>
      </c>
      <c r="AA49" cm="1">
        <f t="array" ref="AA49">INDEX(Z48:Z$101,ROWS($A50))</f>
        <v>2.2472413339714708E-2</v>
      </c>
      <c r="AB49" cm="1">
        <f t="array" ref="AB49">INDEX(AA48:AA$101,ROWS($A50))</f>
        <v>-4.4645286767713031E-2</v>
      </c>
      <c r="AC49" cm="1">
        <f t="array" ref="AC49">INDEX(AB48:AB$101,ROWS($A50))</f>
        <v>-0.12372641346062392</v>
      </c>
      <c r="AD49" cm="1">
        <f t="array" ref="AD49">INDEX(AC48:AC$101,ROWS($A50))</f>
        <v>-0.12177560279280279</v>
      </c>
      <c r="AE49" cm="1">
        <f t="array" ref="AE49">INDEX(AD48:AD$101,ROWS($A50))</f>
        <v>2.9474214617809136E-2</v>
      </c>
      <c r="AF49" cm="1">
        <f t="array" ref="AF49">INDEX(AE48:AE$101,ROWS($A50))</f>
        <v>7.0392205077482436E-2</v>
      </c>
      <c r="AG49" cm="1">
        <f t="array" ref="AG49">INDEX(AF48:AF$101,ROWS($A50))</f>
        <v>1.4667612138507162E-2</v>
      </c>
      <c r="AH49" cm="1">
        <f t="array" ref="AH49">INDEX(AG48:AG$101,ROWS($A50))</f>
        <v>-8.07663118808679E-2</v>
      </c>
      <c r="AI49" cm="1">
        <f t="array" ref="AI49">INDEX(AH48:AH$101,ROWS($A50))</f>
        <v>-7.3703419990607505E-2</v>
      </c>
      <c r="AJ49" cm="1">
        <f t="array" ref="AJ49">INDEX(AI48:AI$101,ROWS($A50))</f>
        <v>-4.3918438765605264E-2</v>
      </c>
      <c r="AK49" cm="1">
        <f t="array" ref="AK49">INDEX(AJ48:AJ$101,ROWS($A50))</f>
        <v>3.9071305306950813E-2</v>
      </c>
      <c r="AL49" cm="1">
        <f t="array" ref="AL49">INDEX(AK48:AK$101,ROWS($A50))</f>
        <v>4.1933472856106685E-2</v>
      </c>
      <c r="AM49" cm="1">
        <f t="array" ref="AM49">INDEX(AL48:AL$101,ROWS($A50))</f>
        <v>9.1859430410886747E-2</v>
      </c>
      <c r="AN49" cm="1">
        <f t="array" ref="AN49">INDEX(AM48:AM$101,ROWS($A50))</f>
        <v>8.4160700746083769E-2</v>
      </c>
      <c r="AO49" cm="1">
        <f t="array" ref="AO49">INDEX(AN48:AN$101,ROWS($A50))</f>
        <v>7.621720958584112E-2</v>
      </c>
      <c r="AP49" cm="1">
        <f t="array" ref="AP49">INDEX(AO48:AO$101,ROWS($A50))</f>
        <v>6.3852420251502675E-3</v>
      </c>
      <c r="AQ49" cm="1">
        <f t="array" ref="AQ49">INDEX(AP48:AP$101,ROWS($A50))</f>
        <v>-2.9137812001062583E-2</v>
      </c>
      <c r="AR49" cm="1">
        <f t="array" ref="AR49">INDEX(AQ48:AQ$101,ROWS($A50))</f>
        <v>2.8721448308013767E-2</v>
      </c>
      <c r="AS49" cm="1">
        <f t="array" ref="AS49">INDEX(AR48:AR$101,ROWS($A50))</f>
        <v>-3.456326362918621E-3</v>
      </c>
      <c r="AT49" cm="1">
        <f t="array" ref="AT49">INDEX(AS48:AS$101,ROWS($A50))</f>
        <v>5.6837875880982429E-2</v>
      </c>
      <c r="AU49" cm="1">
        <f t="array" ref="AU49">INDEX(AT48:AT$101,ROWS($A50))</f>
        <v>1.9671785536275461E-3</v>
      </c>
      <c r="AV49" cm="1">
        <f t="array" ref="AV49">INDEX(AU48:AU$101,ROWS($A50))</f>
        <v>-1.4926223783087878E-2</v>
      </c>
      <c r="AW49" cm="1">
        <f t="array" ref="AW49">INDEX(AV48:AV$101,ROWS($A50))</f>
        <v>-5.2382672610496436E-2</v>
      </c>
      <c r="AX49" cm="1">
        <f t="array" ref="AX49">INDEX(AW48:AW$101,ROWS($A50))</f>
        <v>-6.2429136560775492E-3</v>
      </c>
      <c r="AY49" cm="1">
        <f t="array" ref="AY49">INDEX(AX48:AX$101,ROWS($A50))</f>
        <v>2.6936806066919458E-3</v>
      </c>
      <c r="AZ49" cm="1">
        <f t="array" ref="AZ49">INDEX(AY48:AY$101,ROWS($A50))</f>
        <v>6.0709088443285947E-3</v>
      </c>
      <c r="BA49" cm="1">
        <f t="array" ref="BA49">INDEX(AZ48:AZ$101,ROWS($A50))</f>
        <v>1.5683425673848382E-3</v>
      </c>
      <c r="BB49" cm="1">
        <f t="array" ref="BB49">INDEX(BA48:BA$101,ROWS($A50))</f>
        <v>-5.4638879822004695E-2</v>
      </c>
      <c r="BC49" cm="1">
        <f t="array" ref="BC49">INDEX(BB48:BB$101,ROWS($A50))</f>
        <v>-5.8455048259506058E-2</v>
      </c>
      <c r="BD49" cm="1">
        <f t="array" ref="BD49">INDEX(BC48:BC$101,ROWS($A50))</f>
        <v>-3.9786713136974849E-2</v>
      </c>
      <c r="BE49" cm="1">
        <f t="array" ref="BE49">INDEX(BD48:BD$101,ROWS($A50))</f>
        <v>0.19076008747508422</v>
      </c>
      <c r="BF49" cm="1">
        <f t="array" ref="BF49">INDEX(BE48:BE$101,ROWS($A50))</f>
        <v>0.45816820676262499</v>
      </c>
      <c r="BG49" cm="1">
        <f t="array" ref="BG49">INDEX(BF48:BF$101,ROWS($A50))</f>
        <v>1</v>
      </c>
      <c r="BH49" cm="1">
        <f t="array" ref="BH49">INDEX(BG48:BG$101,ROWS($A50))</f>
        <v>0.45816820676262499</v>
      </c>
      <c r="BI49" cm="1">
        <f t="array" ref="BI49">INDEX(BH48:BH$101,ROWS($A50))</f>
        <v>0.19076008747508422</v>
      </c>
      <c r="BJ49" cm="1">
        <f t="array" ref="BJ49">INDEX(BI48:BI$101,ROWS($A50))</f>
        <v>-3.9786713136974849E-2</v>
      </c>
      <c r="BK49" cm="1">
        <f t="array" ref="BK49">INDEX(BJ48:BJ$101,ROWS($A50))</f>
        <v>-5.8455048259506058E-2</v>
      </c>
      <c r="BL49" cm="1">
        <f t="array" ref="BL49">INDEX(BK48:BK$101,ROWS($A50))</f>
        <v>-5.4638879822004695E-2</v>
      </c>
      <c r="BM49" cm="1">
        <f t="array" ref="BM49">INDEX(BL48:BL$101,ROWS($A50))</f>
        <v>1.5683425673848382E-3</v>
      </c>
      <c r="BN49" cm="1">
        <f t="array" ref="BN49">INDEX(BM48:BM$101,ROWS($A50))</f>
        <v>6.0709088443285947E-3</v>
      </c>
      <c r="BO49" cm="1">
        <f t="array" ref="BO49">INDEX(BN48:BN$101,ROWS($A50))</f>
        <v>2.6936806066919458E-3</v>
      </c>
      <c r="BP49" cm="1">
        <f t="array" ref="BP49">INDEX(BO48:BO$101,ROWS($A50))</f>
        <v>-6.2429136560775492E-3</v>
      </c>
      <c r="BQ49" cm="1">
        <f t="array" ref="BQ49">INDEX(BP48:BP$101,ROWS($A50))</f>
        <v>-5.2382672610496436E-2</v>
      </c>
      <c r="BR49" cm="1">
        <f t="array" ref="BR49">INDEX(BQ48:BQ$101,ROWS($A50))</f>
        <v>-1.4926223783087878E-2</v>
      </c>
      <c r="BS49" cm="1">
        <f t="array" ref="BS49">INDEX(BR48:BR$101,ROWS($A50))</f>
        <v>1.9671785536275461E-3</v>
      </c>
      <c r="BT49" cm="1">
        <f t="array" ref="BT49">INDEX(BS48:BS$101,ROWS($A50))</f>
        <v>5.6837875880982429E-2</v>
      </c>
      <c r="BU49" cm="1">
        <f t="array" ref="BU49">INDEX(BT48:BT$101,ROWS($A50))</f>
        <v>-3.456326362918621E-3</v>
      </c>
      <c r="BV49" cm="1">
        <f t="array" ref="BV49">INDEX(BU48:BU$101,ROWS($A50))</f>
        <v>2.8721448308013767E-2</v>
      </c>
      <c r="BW49" cm="1">
        <f t="array" ref="BW49">INDEX(BV48:BV$101,ROWS($A50))</f>
        <v>-2.9137812001062583E-2</v>
      </c>
      <c r="BX49" cm="1">
        <f t="array" ref="BX49">INDEX(BW48:BW$101,ROWS($A50))</f>
        <v>6.3852420251502675E-3</v>
      </c>
      <c r="BY49" cm="1">
        <f t="array" ref="BY49">INDEX(BX48:BX$101,ROWS($A50))</f>
        <v>7.621720958584112E-2</v>
      </c>
      <c r="BZ49" cm="1">
        <f t="array" ref="BZ49">INDEX(BY48:BY$101,ROWS($A50))</f>
        <v>8.4160700746083769E-2</v>
      </c>
      <c r="CA49" cm="1">
        <f t="array" ref="CA49">INDEX(BZ48:BZ$101,ROWS($A50))</f>
        <v>9.1859430410886747E-2</v>
      </c>
      <c r="CB49" cm="1">
        <f t="array" ref="CB49">INDEX(CA48:CA$101,ROWS($A50))</f>
        <v>4.1933472856106685E-2</v>
      </c>
      <c r="CC49" cm="1">
        <f t="array" ref="CC49">INDEX(CB48:CB$101,ROWS($A50))</f>
        <v>3.9071305306950813E-2</v>
      </c>
      <c r="CD49" cm="1">
        <f t="array" ref="CD49">INDEX(CC48:CC$101,ROWS($A50))</f>
        <v>-4.3918438765605264E-2</v>
      </c>
      <c r="CE49" cm="1">
        <f t="array" ref="CE49">INDEX(CD48:CD$101,ROWS($A50))</f>
        <v>-7.3703419990607505E-2</v>
      </c>
      <c r="CF49" cm="1">
        <f t="array" ref="CF49">INDEX(CE48:CE$101,ROWS($A50))</f>
        <v>-8.07663118808679E-2</v>
      </c>
      <c r="CG49" cm="1">
        <f t="array" ref="CG49">INDEX(CF48:CF$101,ROWS($A50))</f>
        <v>1.4667612138507162E-2</v>
      </c>
      <c r="CH49" cm="1">
        <f t="array" ref="CH49">INDEX(CG48:CG$101,ROWS($A50))</f>
        <v>7.0392205077482436E-2</v>
      </c>
      <c r="CI49" cm="1">
        <f t="array" ref="CI49">INDEX(CH48:CH$101,ROWS($A50))</f>
        <v>2.9474214617809136E-2</v>
      </c>
      <c r="CJ49" cm="1">
        <f t="array" ref="CJ49">INDEX(CI48:CI$101,ROWS($A50))</f>
        <v>-0.12177560279280279</v>
      </c>
      <c r="CK49" cm="1">
        <f t="array" ref="CK49">INDEX(CJ48:CJ$101,ROWS($A50))</f>
        <v>-0.12372641346062392</v>
      </c>
      <c r="CL49" cm="1">
        <f t="array" ref="CL49">INDEX(CK48:CK$101,ROWS($A50))</f>
        <v>-4.4645286767713031E-2</v>
      </c>
      <c r="CM49" cm="1">
        <f t="array" ref="CM49">INDEX(CL48:CL$101,ROWS($A50))</f>
        <v>2.2472413339714708E-2</v>
      </c>
      <c r="CN49" cm="1">
        <f t="array" ref="CN49">INDEX(CM48:CM$101,ROWS($A50))</f>
        <v>2.4042253334814117E-2</v>
      </c>
      <c r="CO49" cm="1">
        <f t="array" ref="CO49">INDEX(CN48:CN$101,ROWS($A50))</f>
        <v>-1.6117846468699182E-2</v>
      </c>
      <c r="CP49" cm="1">
        <f t="array" ref="CP49">INDEX(CO48:CO$101,ROWS($A50))</f>
        <v>-1.3146260150111435E-2</v>
      </c>
      <c r="CQ49" cm="1">
        <f t="array" ref="CQ49">INDEX(CP48:CP$101,ROWS($A50))</f>
        <v>-4.2611769578632983E-2</v>
      </c>
      <c r="CR49" cm="1">
        <f t="array" ref="CR49">INDEX(CQ48:CQ$101,ROWS($A50))</f>
        <v>-8.2088083297975605E-3</v>
      </c>
      <c r="CS49" cm="1">
        <f t="array" ref="CS49">INDEX(CR48:CR$101,ROWS($A50))</f>
        <v>7.0343913977613914E-2</v>
      </c>
      <c r="CT49" cm="1">
        <f t="array" ref="CT49">INDEX(CS48:CS$101,ROWS($A50))</f>
        <v>8.1095536068336749E-2</v>
      </c>
      <c r="CU49" cm="1">
        <f t="array" ref="CU49">INDEX(CT48:CT$101,ROWS($A50))</f>
        <v>0.10653002802592371</v>
      </c>
      <c r="CV49" cm="1">
        <f t="array" ref="CV49">INDEX(CU48:CU$101,ROWS($A50))</f>
        <v>6.9172172021400427E-2</v>
      </c>
      <c r="CW49" cm="1">
        <f t="array" ref="CW49">INDEX(CV48:CV$101,ROWS($A50))</f>
        <v>4.5356651955948825E-2</v>
      </c>
      <c r="CX49" cm="1">
        <f t="array" ref="CX49">INDEX(CW48:CW$101,ROWS($A50))</f>
        <v>2.572326503835937E-2</v>
      </c>
      <c r="CY49" cm="1">
        <f t="array" ref="CY49">INDEX(CX48:CX$101,ROWS($A50))</f>
        <v>-4.52418626056501E-3</v>
      </c>
      <c r="CZ49" cm="1">
        <f t="array" ref="CZ49">INDEX(CY48:CY$101,ROWS($A50))</f>
        <v>5.695446189506833E-2</v>
      </c>
      <c r="DA49" cm="1">
        <f t="array" ref="DA49">INDEX(CZ48:CZ$101,ROWS($A50))</f>
        <v>2.4418181143092907E-4</v>
      </c>
      <c r="DB49" cm="1">
        <f t="array" ref="DB49">INDEX(DA48:DA$101,ROWS($A50))</f>
        <v>-7.9011018034384223E-3</v>
      </c>
      <c r="DC49" cm="1">
        <f t="array" ref="DC49">INDEX(DB48:DB$101,ROWS($A50))</f>
        <v>-6.1517600725887717E-2</v>
      </c>
      <c r="DD49" cm="1">
        <f t="array" ref="DD49">INDEX(DC48:DC$101,ROWS($A50))</f>
        <v>-2.4597005930040487E-2</v>
      </c>
      <c r="DE49" cm="1">
        <f t="array" ref="DE49">INDEX(DD48:DD$101,ROWS($A50))</f>
        <v>-2.9913035966842957E-2</v>
      </c>
      <c r="DF49" cm="1">
        <f t="array" ref="DF49">INDEX(DE48:DE$101,ROWS($A50))</f>
        <v>-3.4355579644787179E-3</v>
      </c>
      <c r="DG49" cm="1">
        <f t="array" ref="DG49">INDEX(DF48:DF$101,ROWS($A50))</f>
        <v>-1.052338420005056E-2</v>
      </c>
    </row>
    <row r="50" spans="1:111" x14ac:dyDescent="0.25">
      <c r="A50" s="17">
        <v>49</v>
      </c>
      <c r="B50">
        <v>-2.0612423138585996</v>
      </c>
      <c r="C50" s="16">
        <f t="shared" si="0"/>
        <v>-2.0522072072581592</v>
      </c>
      <c r="D50" s="19">
        <f>SUMPRODUCT($C$2:INDEX($C$2:$C$327,ROWS(C51:C$327)),$C51:C$327)/DEVSQ($C$2:$C$327)</f>
        <v>-2.4597005930040487E-2</v>
      </c>
      <c r="E50">
        <f>SQRT((1/COUNT($B$2:$B$327))*(1+(2*SUMSQ($D$2:D49))))</f>
        <v>7.3470599449532478E-2</v>
      </c>
      <c r="F50">
        <f>-SQRT((1/COUNT($B$2:$B$327))*(1+(2*SUMSQ($D$2:D49))))</f>
        <v>-7.3470599449532478E-2</v>
      </c>
      <c r="H50" cm="1">
        <f t="array" aca="1" ref="H50" ca="1">INDEX(MMULT(MINVERSE(OFFSET($K$1,0,0,A50,A50)),OFFSET($K$1,1,0,A50,1)),A50)</f>
        <v>3.3175512903862378E-2</v>
      </c>
      <c r="I50">
        <f t="shared" si="4"/>
        <v>5.5384877562171128E-2</v>
      </c>
      <c r="J50">
        <f t="shared" si="5"/>
        <v>-5.5384877562171128E-2</v>
      </c>
      <c r="K50" s="18">
        <f t="shared" si="6"/>
        <v>-2.4597005930040487E-2</v>
      </c>
      <c r="L50" cm="1">
        <f t="array" ref="L50">INDEX(K49:K$101,ROWS($A51))</f>
        <v>-6.1517600725887717E-2</v>
      </c>
      <c r="M50" cm="1">
        <f t="array" ref="M50">INDEX(L49:L$101,ROWS($A51))</f>
        <v>-7.9011018034384223E-3</v>
      </c>
      <c r="N50" cm="1">
        <f t="array" ref="N50">INDEX(M49:M$101,ROWS($A51))</f>
        <v>2.4418181143092907E-4</v>
      </c>
      <c r="O50" cm="1">
        <f t="array" ref="O50">INDEX(N49:N$101,ROWS($A51))</f>
        <v>5.695446189506833E-2</v>
      </c>
      <c r="P50" cm="1">
        <f t="array" ref="P50">INDEX(O49:O$101,ROWS($A51))</f>
        <v>-4.52418626056501E-3</v>
      </c>
      <c r="Q50" cm="1">
        <f t="array" ref="Q50">INDEX(P49:P$101,ROWS($A51))</f>
        <v>2.572326503835937E-2</v>
      </c>
      <c r="R50" cm="1">
        <f t="array" ref="R50">INDEX(Q49:Q$101,ROWS($A51))</f>
        <v>4.5356651955948825E-2</v>
      </c>
      <c r="S50" cm="1">
        <f t="array" ref="S50">INDEX(R49:R$101,ROWS($A51))</f>
        <v>6.9172172021400427E-2</v>
      </c>
      <c r="T50" cm="1">
        <f t="array" ref="T50">INDEX(S49:S$101,ROWS($A51))</f>
        <v>0.10653002802592371</v>
      </c>
      <c r="U50" cm="1">
        <f t="array" ref="U50">INDEX(T49:T$101,ROWS($A51))</f>
        <v>8.1095536068336749E-2</v>
      </c>
      <c r="V50" cm="1">
        <f t="array" ref="V50">INDEX(U49:U$101,ROWS($A51))</f>
        <v>7.0343913977613914E-2</v>
      </c>
      <c r="W50" cm="1">
        <f t="array" ref="W50">INDEX(V49:V$101,ROWS($A51))</f>
        <v>-8.2088083297975605E-3</v>
      </c>
      <c r="X50" cm="1">
        <f t="array" ref="X50">INDEX(W49:W$101,ROWS($A51))</f>
        <v>-4.2611769578632983E-2</v>
      </c>
      <c r="Y50" cm="1">
        <f t="array" ref="Y50">INDEX(X49:X$101,ROWS($A51))</f>
        <v>-1.3146260150111435E-2</v>
      </c>
      <c r="Z50" cm="1">
        <f t="array" ref="Z50">INDEX(Y49:Y$101,ROWS($A51))</f>
        <v>-1.6117846468699182E-2</v>
      </c>
      <c r="AA50" cm="1">
        <f t="array" ref="AA50">INDEX(Z49:Z$101,ROWS($A51))</f>
        <v>2.4042253334814117E-2</v>
      </c>
      <c r="AB50" cm="1">
        <f t="array" ref="AB50">INDEX(AA49:AA$101,ROWS($A51))</f>
        <v>2.2472413339714708E-2</v>
      </c>
      <c r="AC50" cm="1">
        <f t="array" ref="AC50">INDEX(AB49:AB$101,ROWS($A51))</f>
        <v>-4.4645286767713031E-2</v>
      </c>
      <c r="AD50" cm="1">
        <f t="array" ref="AD50">INDEX(AC49:AC$101,ROWS($A51))</f>
        <v>-0.12372641346062392</v>
      </c>
      <c r="AE50" cm="1">
        <f t="array" ref="AE50">INDEX(AD49:AD$101,ROWS($A51))</f>
        <v>-0.12177560279280279</v>
      </c>
      <c r="AF50" cm="1">
        <f t="array" ref="AF50">INDEX(AE49:AE$101,ROWS($A51))</f>
        <v>2.9474214617809136E-2</v>
      </c>
      <c r="AG50" cm="1">
        <f t="array" ref="AG50">INDEX(AF49:AF$101,ROWS($A51))</f>
        <v>7.0392205077482436E-2</v>
      </c>
      <c r="AH50" cm="1">
        <f t="array" ref="AH50">INDEX(AG49:AG$101,ROWS($A51))</f>
        <v>1.4667612138507162E-2</v>
      </c>
      <c r="AI50" cm="1">
        <f t="array" ref="AI50">INDEX(AH49:AH$101,ROWS($A51))</f>
        <v>-8.07663118808679E-2</v>
      </c>
      <c r="AJ50" cm="1">
        <f t="array" ref="AJ50">INDEX(AI49:AI$101,ROWS($A51))</f>
        <v>-7.3703419990607505E-2</v>
      </c>
      <c r="AK50" cm="1">
        <f t="array" ref="AK50">INDEX(AJ49:AJ$101,ROWS($A51))</f>
        <v>-4.3918438765605264E-2</v>
      </c>
      <c r="AL50" cm="1">
        <f t="array" ref="AL50">INDEX(AK49:AK$101,ROWS($A51))</f>
        <v>3.9071305306950813E-2</v>
      </c>
      <c r="AM50" cm="1">
        <f t="array" ref="AM50">INDEX(AL49:AL$101,ROWS($A51))</f>
        <v>4.1933472856106685E-2</v>
      </c>
      <c r="AN50" cm="1">
        <f t="array" ref="AN50">INDEX(AM49:AM$101,ROWS($A51))</f>
        <v>9.1859430410886747E-2</v>
      </c>
      <c r="AO50" cm="1">
        <f t="array" ref="AO50">INDEX(AN49:AN$101,ROWS($A51))</f>
        <v>8.4160700746083769E-2</v>
      </c>
      <c r="AP50" cm="1">
        <f t="array" ref="AP50">INDEX(AO49:AO$101,ROWS($A51))</f>
        <v>7.621720958584112E-2</v>
      </c>
      <c r="AQ50" cm="1">
        <f t="array" ref="AQ50">INDEX(AP49:AP$101,ROWS($A51))</f>
        <v>6.3852420251502675E-3</v>
      </c>
      <c r="AR50" cm="1">
        <f t="array" ref="AR50">INDEX(AQ49:AQ$101,ROWS($A51))</f>
        <v>-2.9137812001062583E-2</v>
      </c>
      <c r="AS50" cm="1">
        <f t="array" ref="AS50">INDEX(AR49:AR$101,ROWS($A51))</f>
        <v>2.8721448308013767E-2</v>
      </c>
      <c r="AT50" cm="1">
        <f t="array" ref="AT50">INDEX(AS49:AS$101,ROWS($A51))</f>
        <v>-3.456326362918621E-3</v>
      </c>
      <c r="AU50" cm="1">
        <f t="array" ref="AU50">INDEX(AT49:AT$101,ROWS($A51))</f>
        <v>5.6837875880982429E-2</v>
      </c>
      <c r="AV50" cm="1">
        <f t="array" ref="AV50">INDEX(AU49:AU$101,ROWS($A51))</f>
        <v>1.9671785536275461E-3</v>
      </c>
      <c r="AW50" cm="1">
        <f t="array" ref="AW50">INDEX(AV49:AV$101,ROWS($A51))</f>
        <v>-1.4926223783087878E-2</v>
      </c>
      <c r="AX50" cm="1">
        <f t="array" ref="AX50">INDEX(AW49:AW$101,ROWS($A51))</f>
        <v>-5.2382672610496436E-2</v>
      </c>
      <c r="AY50" cm="1">
        <f t="array" ref="AY50">INDEX(AX49:AX$101,ROWS($A51))</f>
        <v>-6.2429136560775492E-3</v>
      </c>
      <c r="AZ50" cm="1">
        <f t="array" ref="AZ50">INDEX(AY49:AY$101,ROWS($A51))</f>
        <v>2.6936806066919458E-3</v>
      </c>
      <c r="BA50" cm="1">
        <f t="array" ref="BA50">INDEX(AZ49:AZ$101,ROWS($A51))</f>
        <v>6.0709088443285947E-3</v>
      </c>
      <c r="BB50" cm="1">
        <f t="array" ref="BB50">INDEX(BA49:BA$101,ROWS($A51))</f>
        <v>1.5683425673848382E-3</v>
      </c>
      <c r="BC50" cm="1">
        <f t="array" ref="BC50">INDEX(BB49:BB$101,ROWS($A51))</f>
        <v>-5.4638879822004695E-2</v>
      </c>
      <c r="BD50" cm="1">
        <f t="array" ref="BD50">INDEX(BC49:BC$101,ROWS($A51))</f>
        <v>-5.8455048259506058E-2</v>
      </c>
      <c r="BE50" cm="1">
        <f t="array" ref="BE50">INDEX(BD49:BD$101,ROWS($A51))</f>
        <v>-3.9786713136974849E-2</v>
      </c>
      <c r="BF50" cm="1">
        <f t="array" ref="BF50">INDEX(BE49:BE$101,ROWS($A51))</f>
        <v>0.19076008747508422</v>
      </c>
      <c r="BG50" cm="1">
        <f t="array" ref="BG50">INDEX(BF49:BF$101,ROWS($A51))</f>
        <v>0.45816820676262499</v>
      </c>
      <c r="BH50" cm="1">
        <f t="array" ref="BH50">INDEX(BG49:BG$101,ROWS($A51))</f>
        <v>1</v>
      </c>
      <c r="BI50" cm="1">
        <f t="array" ref="BI50">INDEX(BH49:BH$101,ROWS($A51))</f>
        <v>0.45816820676262499</v>
      </c>
      <c r="BJ50" cm="1">
        <f t="array" ref="BJ50">INDEX(BI49:BI$101,ROWS($A51))</f>
        <v>0.19076008747508422</v>
      </c>
      <c r="BK50" cm="1">
        <f t="array" ref="BK50">INDEX(BJ49:BJ$101,ROWS($A51))</f>
        <v>-3.9786713136974849E-2</v>
      </c>
      <c r="BL50" cm="1">
        <f t="array" ref="BL50">INDEX(BK49:BK$101,ROWS($A51))</f>
        <v>-5.8455048259506058E-2</v>
      </c>
      <c r="BM50" cm="1">
        <f t="array" ref="BM50">INDEX(BL49:BL$101,ROWS($A51))</f>
        <v>-5.4638879822004695E-2</v>
      </c>
      <c r="BN50" cm="1">
        <f t="array" ref="BN50">INDEX(BM49:BM$101,ROWS($A51))</f>
        <v>1.5683425673848382E-3</v>
      </c>
      <c r="BO50" cm="1">
        <f t="array" ref="BO50">INDEX(BN49:BN$101,ROWS($A51))</f>
        <v>6.0709088443285947E-3</v>
      </c>
      <c r="BP50" cm="1">
        <f t="array" ref="BP50">INDEX(BO49:BO$101,ROWS($A51))</f>
        <v>2.6936806066919458E-3</v>
      </c>
      <c r="BQ50" cm="1">
        <f t="array" ref="BQ50">INDEX(BP49:BP$101,ROWS($A51))</f>
        <v>-6.2429136560775492E-3</v>
      </c>
      <c r="BR50" cm="1">
        <f t="array" ref="BR50">INDEX(BQ49:BQ$101,ROWS($A51))</f>
        <v>-5.2382672610496436E-2</v>
      </c>
      <c r="BS50" cm="1">
        <f t="array" ref="BS50">INDEX(BR49:BR$101,ROWS($A51))</f>
        <v>-1.4926223783087878E-2</v>
      </c>
      <c r="BT50" cm="1">
        <f t="array" ref="BT50">INDEX(BS49:BS$101,ROWS($A51))</f>
        <v>1.9671785536275461E-3</v>
      </c>
      <c r="BU50" cm="1">
        <f t="array" ref="BU50">INDEX(BT49:BT$101,ROWS($A51))</f>
        <v>5.6837875880982429E-2</v>
      </c>
      <c r="BV50" cm="1">
        <f t="array" ref="BV50">INDEX(BU49:BU$101,ROWS($A51))</f>
        <v>-3.456326362918621E-3</v>
      </c>
      <c r="BW50" cm="1">
        <f t="array" ref="BW50">INDEX(BV49:BV$101,ROWS($A51))</f>
        <v>2.8721448308013767E-2</v>
      </c>
      <c r="BX50" cm="1">
        <f t="array" ref="BX50">INDEX(BW49:BW$101,ROWS($A51))</f>
        <v>-2.9137812001062583E-2</v>
      </c>
      <c r="BY50" cm="1">
        <f t="array" ref="BY50">INDEX(BX49:BX$101,ROWS($A51))</f>
        <v>6.3852420251502675E-3</v>
      </c>
      <c r="BZ50" cm="1">
        <f t="array" ref="BZ50">INDEX(BY49:BY$101,ROWS($A51))</f>
        <v>7.621720958584112E-2</v>
      </c>
      <c r="CA50" cm="1">
        <f t="array" ref="CA50">INDEX(BZ49:BZ$101,ROWS($A51))</f>
        <v>8.4160700746083769E-2</v>
      </c>
      <c r="CB50" cm="1">
        <f t="array" ref="CB50">INDEX(CA49:CA$101,ROWS($A51))</f>
        <v>9.1859430410886747E-2</v>
      </c>
      <c r="CC50" cm="1">
        <f t="array" ref="CC50">INDEX(CB49:CB$101,ROWS($A51))</f>
        <v>4.1933472856106685E-2</v>
      </c>
      <c r="CD50" cm="1">
        <f t="array" ref="CD50">INDEX(CC49:CC$101,ROWS($A51))</f>
        <v>3.9071305306950813E-2</v>
      </c>
      <c r="CE50" cm="1">
        <f t="array" ref="CE50">INDEX(CD49:CD$101,ROWS($A51))</f>
        <v>-4.3918438765605264E-2</v>
      </c>
      <c r="CF50" cm="1">
        <f t="array" ref="CF50">INDEX(CE49:CE$101,ROWS($A51))</f>
        <v>-7.3703419990607505E-2</v>
      </c>
      <c r="CG50" cm="1">
        <f t="array" ref="CG50">INDEX(CF49:CF$101,ROWS($A51))</f>
        <v>-8.07663118808679E-2</v>
      </c>
      <c r="CH50" cm="1">
        <f t="array" ref="CH50">INDEX(CG49:CG$101,ROWS($A51))</f>
        <v>1.4667612138507162E-2</v>
      </c>
      <c r="CI50" cm="1">
        <f t="array" ref="CI50">INDEX(CH49:CH$101,ROWS($A51))</f>
        <v>7.0392205077482436E-2</v>
      </c>
      <c r="CJ50" cm="1">
        <f t="array" ref="CJ50">INDEX(CI49:CI$101,ROWS($A51))</f>
        <v>2.9474214617809136E-2</v>
      </c>
      <c r="CK50" cm="1">
        <f t="array" ref="CK50">INDEX(CJ49:CJ$101,ROWS($A51))</f>
        <v>-0.12177560279280279</v>
      </c>
      <c r="CL50" cm="1">
        <f t="array" ref="CL50">INDEX(CK49:CK$101,ROWS($A51))</f>
        <v>-0.12372641346062392</v>
      </c>
      <c r="CM50" cm="1">
        <f t="array" ref="CM50">INDEX(CL49:CL$101,ROWS($A51))</f>
        <v>-4.4645286767713031E-2</v>
      </c>
      <c r="CN50" cm="1">
        <f t="array" ref="CN50">INDEX(CM49:CM$101,ROWS($A51))</f>
        <v>2.2472413339714708E-2</v>
      </c>
      <c r="CO50" cm="1">
        <f t="array" ref="CO50">INDEX(CN49:CN$101,ROWS($A51))</f>
        <v>2.4042253334814117E-2</v>
      </c>
      <c r="CP50" cm="1">
        <f t="array" ref="CP50">INDEX(CO49:CO$101,ROWS($A51))</f>
        <v>-1.6117846468699182E-2</v>
      </c>
      <c r="CQ50" cm="1">
        <f t="array" ref="CQ50">INDEX(CP49:CP$101,ROWS($A51))</f>
        <v>-1.3146260150111435E-2</v>
      </c>
      <c r="CR50" cm="1">
        <f t="array" ref="CR50">INDEX(CQ49:CQ$101,ROWS($A51))</f>
        <v>-4.2611769578632983E-2</v>
      </c>
      <c r="CS50" cm="1">
        <f t="array" ref="CS50">INDEX(CR49:CR$101,ROWS($A51))</f>
        <v>-8.2088083297975605E-3</v>
      </c>
      <c r="CT50" cm="1">
        <f t="array" ref="CT50">INDEX(CS49:CS$101,ROWS($A51))</f>
        <v>7.0343913977613914E-2</v>
      </c>
      <c r="CU50" cm="1">
        <f t="array" ref="CU50">INDEX(CT49:CT$101,ROWS($A51))</f>
        <v>8.1095536068336749E-2</v>
      </c>
      <c r="CV50" cm="1">
        <f t="array" ref="CV50">INDEX(CU49:CU$101,ROWS($A51))</f>
        <v>0.10653002802592371</v>
      </c>
      <c r="CW50" cm="1">
        <f t="array" ref="CW50">INDEX(CV49:CV$101,ROWS($A51))</f>
        <v>6.9172172021400427E-2</v>
      </c>
      <c r="CX50" cm="1">
        <f t="array" ref="CX50">INDEX(CW49:CW$101,ROWS($A51))</f>
        <v>4.5356651955948825E-2</v>
      </c>
      <c r="CY50" cm="1">
        <f t="array" ref="CY50">INDEX(CX49:CX$101,ROWS($A51))</f>
        <v>2.572326503835937E-2</v>
      </c>
      <c r="CZ50" cm="1">
        <f t="array" ref="CZ50">INDEX(CY49:CY$101,ROWS($A51))</f>
        <v>-4.52418626056501E-3</v>
      </c>
      <c r="DA50" cm="1">
        <f t="array" ref="DA50">INDEX(CZ49:CZ$101,ROWS($A51))</f>
        <v>5.695446189506833E-2</v>
      </c>
      <c r="DB50" cm="1">
        <f t="array" ref="DB50">INDEX(DA49:DA$101,ROWS($A51))</f>
        <v>2.4418181143092907E-4</v>
      </c>
      <c r="DC50" cm="1">
        <f t="array" ref="DC50">INDEX(DB49:DB$101,ROWS($A51))</f>
        <v>-7.9011018034384223E-3</v>
      </c>
      <c r="DD50" cm="1">
        <f t="array" ref="DD50">INDEX(DC49:DC$101,ROWS($A51))</f>
        <v>-6.1517600725887717E-2</v>
      </c>
      <c r="DE50" cm="1">
        <f t="array" ref="DE50">INDEX(DD49:DD$101,ROWS($A51))</f>
        <v>-2.4597005930040487E-2</v>
      </c>
      <c r="DF50" cm="1">
        <f t="array" ref="DF50">INDEX(DE49:DE$101,ROWS($A51))</f>
        <v>-2.9913035966842957E-2</v>
      </c>
      <c r="DG50" cm="1">
        <f t="array" ref="DG50">INDEX(DF49:DF$101,ROWS($A51))</f>
        <v>-3.4355579644787179E-3</v>
      </c>
    </row>
    <row r="51" spans="1:111" x14ac:dyDescent="0.25">
      <c r="A51" s="17">
        <v>50</v>
      </c>
      <c r="B51">
        <v>0.89739336088385357</v>
      </c>
      <c r="C51" s="16">
        <f t="shared" si="0"/>
        <v>0.90642846748429418</v>
      </c>
      <c r="D51" s="19">
        <f>SUMPRODUCT($C$2:INDEX($C$2:$C$327,ROWS(C52:C$327)),$C52:C$327)/DEVSQ($C$2:$C$327)</f>
        <v>-2.9913035966842957E-2</v>
      </c>
      <c r="E51">
        <f>SQRT((1/COUNT($B$2:$B$327))*(1+(2*SUMSQ($D$2:D50))))</f>
        <v>7.3495855106488164E-2</v>
      </c>
      <c r="F51">
        <f>-SQRT((1/COUNT($B$2:$B$327))*(1+(2*SUMSQ($D$2:D50))))</f>
        <v>-7.3495855106488164E-2</v>
      </c>
      <c r="H51" cm="1">
        <f t="array" aca="1" ref="H51" ca="1">INDEX(MMULT(MINVERSE(OFFSET($K$1,0,0,A51,A51)),OFFSET($K$1,1,0,A51,1)),A51)</f>
        <v>-2.1198224422755593E-2</v>
      </c>
      <c r="I51">
        <f t="shared" si="4"/>
        <v>5.5384877562171128E-2</v>
      </c>
      <c r="J51">
        <f t="shared" si="5"/>
        <v>-5.5384877562171128E-2</v>
      </c>
      <c r="K51" s="18">
        <f t="shared" si="6"/>
        <v>-2.9913035966842957E-2</v>
      </c>
      <c r="L51" cm="1">
        <f t="array" ref="L51">INDEX(K50:K$101,ROWS($A52))</f>
        <v>-2.4597005930040487E-2</v>
      </c>
      <c r="M51" cm="1">
        <f t="array" ref="M51">INDEX(L50:L$101,ROWS($A52))</f>
        <v>-6.1517600725887717E-2</v>
      </c>
      <c r="N51" cm="1">
        <f t="array" ref="N51">INDEX(M50:M$101,ROWS($A52))</f>
        <v>-7.9011018034384223E-3</v>
      </c>
      <c r="O51" cm="1">
        <f t="array" ref="O51">INDEX(N50:N$101,ROWS($A52))</f>
        <v>2.4418181143092907E-4</v>
      </c>
      <c r="P51" cm="1">
        <f t="array" ref="P51">INDEX(O50:O$101,ROWS($A52))</f>
        <v>5.695446189506833E-2</v>
      </c>
      <c r="Q51" cm="1">
        <f t="array" ref="Q51">INDEX(P50:P$101,ROWS($A52))</f>
        <v>-4.52418626056501E-3</v>
      </c>
      <c r="R51" cm="1">
        <f t="array" ref="R51">INDEX(Q50:Q$101,ROWS($A52))</f>
        <v>2.572326503835937E-2</v>
      </c>
      <c r="S51" cm="1">
        <f t="array" ref="S51">INDEX(R50:R$101,ROWS($A52))</f>
        <v>4.5356651955948825E-2</v>
      </c>
      <c r="T51" cm="1">
        <f t="array" ref="T51">INDEX(S50:S$101,ROWS($A52))</f>
        <v>6.9172172021400427E-2</v>
      </c>
      <c r="U51" cm="1">
        <f t="array" ref="U51">INDEX(T50:T$101,ROWS($A52))</f>
        <v>0.10653002802592371</v>
      </c>
      <c r="V51" cm="1">
        <f t="array" ref="V51">INDEX(U50:U$101,ROWS($A52))</f>
        <v>8.1095536068336749E-2</v>
      </c>
      <c r="W51" cm="1">
        <f t="array" ref="W51">INDEX(V50:V$101,ROWS($A52))</f>
        <v>7.0343913977613914E-2</v>
      </c>
      <c r="X51" cm="1">
        <f t="array" ref="X51">INDEX(W50:W$101,ROWS($A52))</f>
        <v>-8.2088083297975605E-3</v>
      </c>
      <c r="Y51" cm="1">
        <f t="array" ref="Y51">INDEX(X50:X$101,ROWS($A52))</f>
        <v>-4.2611769578632983E-2</v>
      </c>
      <c r="Z51" cm="1">
        <f t="array" ref="Z51">INDEX(Y50:Y$101,ROWS($A52))</f>
        <v>-1.3146260150111435E-2</v>
      </c>
      <c r="AA51" cm="1">
        <f t="array" ref="AA51">INDEX(Z50:Z$101,ROWS($A52))</f>
        <v>-1.6117846468699182E-2</v>
      </c>
      <c r="AB51" cm="1">
        <f t="array" ref="AB51">INDEX(AA50:AA$101,ROWS($A52))</f>
        <v>2.4042253334814117E-2</v>
      </c>
      <c r="AC51" cm="1">
        <f t="array" ref="AC51">INDEX(AB50:AB$101,ROWS($A52))</f>
        <v>2.2472413339714708E-2</v>
      </c>
      <c r="AD51" cm="1">
        <f t="array" ref="AD51">INDEX(AC50:AC$101,ROWS($A52))</f>
        <v>-4.4645286767713031E-2</v>
      </c>
      <c r="AE51" cm="1">
        <f t="array" ref="AE51">INDEX(AD50:AD$101,ROWS($A52))</f>
        <v>-0.12372641346062392</v>
      </c>
      <c r="AF51" cm="1">
        <f t="array" ref="AF51">INDEX(AE50:AE$101,ROWS($A52))</f>
        <v>-0.12177560279280279</v>
      </c>
      <c r="AG51" cm="1">
        <f t="array" ref="AG51">INDEX(AF50:AF$101,ROWS($A52))</f>
        <v>2.9474214617809136E-2</v>
      </c>
      <c r="AH51" cm="1">
        <f t="array" ref="AH51">INDEX(AG50:AG$101,ROWS($A52))</f>
        <v>7.0392205077482436E-2</v>
      </c>
      <c r="AI51" cm="1">
        <f t="array" ref="AI51">INDEX(AH50:AH$101,ROWS($A52))</f>
        <v>1.4667612138507162E-2</v>
      </c>
      <c r="AJ51" cm="1">
        <f t="array" ref="AJ51">INDEX(AI50:AI$101,ROWS($A52))</f>
        <v>-8.07663118808679E-2</v>
      </c>
      <c r="AK51" cm="1">
        <f t="array" ref="AK51">INDEX(AJ50:AJ$101,ROWS($A52))</f>
        <v>-7.3703419990607505E-2</v>
      </c>
      <c r="AL51" cm="1">
        <f t="array" ref="AL51">INDEX(AK50:AK$101,ROWS($A52))</f>
        <v>-4.3918438765605264E-2</v>
      </c>
      <c r="AM51" cm="1">
        <f t="array" ref="AM51">INDEX(AL50:AL$101,ROWS($A52))</f>
        <v>3.9071305306950813E-2</v>
      </c>
      <c r="AN51" cm="1">
        <f t="array" ref="AN51">INDEX(AM50:AM$101,ROWS($A52))</f>
        <v>4.1933472856106685E-2</v>
      </c>
      <c r="AO51" cm="1">
        <f t="array" ref="AO51">INDEX(AN50:AN$101,ROWS($A52))</f>
        <v>9.1859430410886747E-2</v>
      </c>
      <c r="AP51" cm="1">
        <f t="array" ref="AP51">INDEX(AO50:AO$101,ROWS($A52))</f>
        <v>8.4160700746083769E-2</v>
      </c>
      <c r="AQ51" cm="1">
        <f t="array" ref="AQ51">INDEX(AP50:AP$101,ROWS($A52))</f>
        <v>7.621720958584112E-2</v>
      </c>
      <c r="AR51" cm="1">
        <f t="array" ref="AR51">INDEX(AQ50:AQ$101,ROWS($A52))</f>
        <v>6.3852420251502675E-3</v>
      </c>
      <c r="AS51" cm="1">
        <f t="array" ref="AS51">INDEX(AR50:AR$101,ROWS($A52))</f>
        <v>-2.9137812001062583E-2</v>
      </c>
      <c r="AT51" cm="1">
        <f t="array" ref="AT51">INDEX(AS50:AS$101,ROWS($A52))</f>
        <v>2.8721448308013767E-2</v>
      </c>
      <c r="AU51" cm="1">
        <f t="array" ref="AU51">INDEX(AT50:AT$101,ROWS($A52))</f>
        <v>-3.456326362918621E-3</v>
      </c>
      <c r="AV51" cm="1">
        <f t="array" ref="AV51">INDEX(AU50:AU$101,ROWS($A52))</f>
        <v>5.6837875880982429E-2</v>
      </c>
      <c r="AW51" cm="1">
        <f t="array" ref="AW51">INDEX(AV50:AV$101,ROWS($A52))</f>
        <v>1.9671785536275461E-3</v>
      </c>
      <c r="AX51" cm="1">
        <f t="array" ref="AX51">INDEX(AW50:AW$101,ROWS($A52))</f>
        <v>-1.4926223783087878E-2</v>
      </c>
      <c r="AY51" cm="1">
        <f t="array" ref="AY51">INDEX(AX50:AX$101,ROWS($A52))</f>
        <v>-5.2382672610496436E-2</v>
      </c>
      <c r="AZ51" cm="1">
        <f t="array" ref="AZ51">INDEX(AY50:AY$101,ROWS($A52))</f>
        <v>-6.2429136560775492E-3</v>
      </c>
      <c r="BA51" cm="1">
        <f t="array" ref="BA51">INDEX(AZ50:AZ$101,ROWS($A52))</f>
        <v>2.6936806066919458E-3</v>
      </c>
      <c r="BB51" cm="1">
        <f t="array" ref="BB51">INDEX(BA50:BA$101,ROWS($A52))</f>
        <v>6.0709088443285947E-3</v>
      </c>
      <c r="BC51" cm="1">
        <f t="array" ref="BC51">INDEX(BB50:BB$101,ROWS($A52))</f>
        <v>1.5683425673848382E-3</v>
      </c>
      <c r="BD51" cm="1">
        <f t="array" ref="BD51">INDEX(BC50:BC$101,ROWS($A52))</f>
        <v>-5.4638879822004695E-2</v>
      </c>
      <c r="BE51" cm="1">
        <f t="array" ref="BE51">INDEX(BD50:BD$101,ROWS($A52))</f>
        <v>-5.8455048259506058E-2</v>
      </c>
      <c r="BF51" cm="1">
        <f t="array" ref="BF51">INDEX(BE50:BE$101,ROWS($A52))</f>
        <v>-3.9786713136974849E-2</v>
      </c>
      <c r="BG51" cm="1">
        <f t="array" ref="BG51">INDEX(BF50:BF$101,ROWS($A52))</f>
        <v>0.19076008747508422</v>
      </c>
      <c r="BH51" cm="1">
        <f t="array" ref="BH51">INDEX(BG50:BG$101,ROWS($A52))</f>
        <v>0.45816820676262499</v>
      </c>
      <c r="BI51" cm="1">
        <f t="array" ref="BI51">INDEX(BH50:BH$101,ROWS($A52))</f>
        <v>1</v>
      </c>
      <c r="BJ51" cm="1">
        <f t="array" ref="BJ51">INDEX(BI50:BI$101,ROWS($A52))</f>
        <v>0.45816820676262499</v>
      </c>
      <c r="BK51" cm="1">
        <f t="array" ref="BK51">INDEX(BJ50:BJ$101,ROWS($A52))</f>
        <v>0.19076008747508422</v>
      </c>
      <c r="BL51" cm="1">
        <f t="array" ref="BL51">INDEX(BK50:BK$101,ROWS($A52))</f>
        <v>-3.9786713136974849E-2</v>
      </c>
      <c r="BM51" cm="1">
        <f t="array" ref="BM51">INDEX(BL50:BL$101,ROWS($A52))</f>
        <v>-5.8455048259506058E-2</v>
      </c>
      <c r="BN51" cm="1">
        <f t="array" ref="BN51">INDEX(BM50:BM$101,ROWS($A52))</f>
        <v>-5.4638879822004695E-2</v>
      </c>
      <c r="BO51" cm="1">
        <f t="array" ref="BO51">INDEX(BN50:BN$101,ROWS($A52))</f>
        <v>1.5683425673848382E-3</v>
      </c>
      <c r="BP51" cm="1">
        <f t="array" ref="BP51">INDEX(BO50:BO$101,ROWS($A52))</f>
        <v>6.0709088443285947E-3</v>
      </c>
      <c r="BQ51" cm="1">
        <f t="array" ref="BQ51">INDEX(BP50:BP$101,ROWS($A52))</f>
        <v>2.6936806066919458E-3</v>
      </c>
      <c r="BR51" cm="1">
        <f t="array" ref="BR51">INDEX(BQ50:BQ$101,ROWS($A52))</f>
        <v>-6.2429136560775492E-3</v>
      </c>
      <c r="BS51" cm="1">
        <f t="array" ref="BS51">INDEX(BR50:BR$101,ROWS($A52))</f>
        <v>-5.2382672610496436E-2</v>
      </c>
      <c r="BT51" cm="1">
        <f t="array" ref="BT51">INDEX(BS50:BS$101,ROWS($A52))</f>
        <v>-1.4926223783087878E-2</v>
      </c>
      <c r="BU51" cm="1">
        <f t="array" ref="BU51">INDEX(BT50:BT$101,ROWS($A52))</f>
        <v>1.9671785536275461E-3</v>
      </c>
      <c r="BV51" cm="1">
        <f t="array" ref="BV51">INDEX(BU50:BU$101,ROWS($A52))</f>
        <v>5.6837875880982429E-2</v>
      </c>
      <c r="BW51" cm="1">
        <f t="array" ref="BW51">INDEX(BV50:BV$101,ROWS($A52))</f>
        <v>-3.456326362918621E-3</v>
      </c>
      <c r="BX51" cm="1">
        <f t="array" ref="BX51">INDEX(BW50:BW$101,ROWS($A52))</f>
        <v>2.8721448308013767E-2</v>
      </c>
      <c r="BY51" cm="1">
        <f t="array" ref="BY51">INDEX(BX50:BX$101,ROWS($A52))</f>
        <v>-2.9137812001062583E-2</v>
      </c>
      <c r="BZ51" cm="1">
        <f t="array" ref="BZ51">INDEX(BY50:BY$101,ROWS($A52))</f>
        <v>6.3852420251502675E-3</v>
      </c>
      <c r="CA51" cm="1">
        <f t="array" ref="CA51">INDEX(BZ50:BZ$101,ROWS($A52))</f>
        <v>7.621720958584112E-2</v>
      </c>
      <c r="CB51" cm="1">
        <f t="array" ref="CB51">INDEX(CA50:CA$101,ROWS($A52))</f>
        <v>8.4160700746083769E-2</v>
      </c>
      <c r="CC51" cm="1">
        <f t="array" ref="CC51">INDEX(CB50:CB$101,ROWS($A52))</f>
        <v>9.1859430410886747E-2</v>
      </c>
      <c r="CD51" cm="1">
        <f t="array" ref="CD51">INDEX(CC50:CC$101,ROWS($A52))</f>
        <v>4.1933472856106685E-2</v>
      </c>
      <c r="CE51" cm="1">
        <f t="array" ref="CE51">INDEX(CD50:CD$101,ROWS($A52))</f>
        <v>3.9071305306950813E-2</v>
      </c>
      <c r="CF51" cm="1">
        <f t="array" ref="CF51">INDEX(CE50:CE$101,ROWS($A52))</f>
        <v>-4.3918438765605264E-2</v>
      </c>
      <c r="CG51" cm="1">
        <f t="array" ref="CG51">INDEX(CF50:CF$101,ROWS($A52))</f>
        <v>-7.3703419990607505E-2</v>
      </c>
      <c r="CH51" cm="1">
        <f t="array" ref="CH51">INDEX(CG50:CG$101,ROWS($A52))</f>
        <v>-8.07663118808679E-2</v>
      </c>
      <c r="CI51" cm="1">
        <f t="array" ref="CI51">INDEX(CH50:CH$101,ROWS($A52))</f>
        <v>1.4667612138507162E-2</v>
      </c>
      <c r="CJ51" cm="1">
        <f t="array" ref="CJ51">INDEX(CI50:CI$101,ROWS($A52))</f>
        <v>7.0392205077482436E-2</v>
      </c>
      <c r="CK51" cm="1">
        <f t="array" ref="CK51">INDEX(CJ50:CJ$101,ROWS($A52))</f>
        <v>2.9474214617809136E-2</v>
      </c>
      <c r="CL51" cm="1">
        <f t="array" ref="CL51">INDEX(CK50:CK$101,ROWS($A52))</f>
        <v>-0.12177560279280279</v>
      </c>
      <c r="CM51" cm="1">
        <f t="array" ref="CM51">INDEX(CL50:CL$101,ROWS($A52))</f>
        <v>-0.12372641346062392</v>
      </c>
      <c r="CN51" cm="1">
        <f t="array" ref="CN51">INDEX(CM50:CM$101,ROWS($A52))</f>
        <v>-4.4645286767713031E-2</v>
      </c>
      <c r="CO51" cm="1">
        <f t="array" ref="CO51">INDEX(CN50:CN$101,ROWS($A52))</f>
        <v>2.2472413339714708E-2</v>
      </c>
      <c r="CP51" cm="1">
        <f t="array" ref="CP51">INDEX(CO50:CO$101,ROWS($A52))</f>
        <v>2.4042253334814117E-2</v>
      </c>
      <c r="CQ51" cm="1">
        <f t="array" ref="CQ51">INDEX(CP50:CP$101,ROWS($A52))</f>
        <v>-1.6117846468699182E-2</v>
      </c>
      <c r="CR51" cm="1">
        <f t="array" ref="CR51">INDEX(CQ50:CQ$101,ROWS($A52))</f>
        <v>-1.3146260150111435E-2</v>
      </c>
      <c r="CS51" cm="1">
        <f t="array" ref="CS51">INDEX(CR50:CR$101,ROWS($A52))</f>
        <v>-4.2611769578632983E-2</v>
      </c>
      <c r="CT51" cm="1">
        <f t="array" ref="CT51">INDEX(CS50:CS$101,ROWS($A52))</f>
        <v>-8.2088083297975605E-3</v>
      </c>
      <c r="CU51" cm="1">
        <f t="array" ref="CU51">INDEX(CT50:CT$101,ROWS($A52))</f>
        <v>7.0343913977613914E-2</v>
      </c>
      <c r="CV51" cm="1">
        <f t="array" ref="CV51">INDEX(CU50:CU$101,ROWS($A52))</f>
        <v>8.1095536068336749E-2</v>
      </c>
      <c r="CW51" cm="1">
        <f t="array" ref="CW51">INDEX(CV50:CV$101,ROWS($A52))</f>
        <v>0.10653002802592371</v>
      </c>
      <c r="CX51" cm="1">
        <f t="array" ref="CX51">INDEX(CW50:CW$101,ROWS($A52))</f>
        <v>6.9172172021400427E-2</v>
      </c>
      <c r="CY51" cm="1">
        <f t="array" ref="CY51">INDEX(CX50:CX$101,ROWS($A52))</f>
        <v>4.5356651955948825E-2</v>
      </c>
      <c r="CZ51" cm="1">
        <f t="array" ref="CZ51">INDEX(CY50:CY$101,ROWS($A52))</f>
        <v>2.572326503835937E-2</v>
      </c>
      <c r="DA51" cm="1">
        <f t="array" ref="DA51">INDEX(CZ50:CZ$101,ROWS($A52))</f>
        <v>-4.52418626056501E-3</v>
      </c>
      <c r="DB51" cm="1">
        <f t="array" ref="DB51">INDEX(DA50:DA$101,ROWS($A52))</f>
        <v>5.695446189506833E-2</v>
      </c>
      <c r="DC51" cm="1">
        <f t="array" ref="DC51">INDEX(DB50:DB$101,ROWS($A52))</f>
        <v>2.4418181143092907E-4</v>
      </c>
      <c r="DD51" cm="1">
        <f t="array" ref="DD51">INDEX(DC50:DC$101,ROWS($A52))</f>
        <v>-7.9011018034384223E-3</v>
      </c>
      <c r="DE51" cm="1">
        <f t="array" ref="DE51">INDEX(DD50:DD$101,ROWS($A52))</f>
        <v>-6.1517600725887717E-2</v>
      </c>
      <c r="DF51" cm="1">
        <f t="array" ref="DF51">INDEX(DE50:DE$101,ROWS($A52))</f>
        <v>-2.4597005930040487E-2</v>
      </c>
      <c r="DG51" cm="1">
        <f t="array" ref="DG51">INDEX(DF50:DF$101,ROWS($A52))</f>
        <v>-2.9913035966842957E-2</v>
      </c>
    </row>
    <row r="52" spans="1:111" x14ac:dyDescent="0.25">
      <c r="A52" s="17">
        <v>51</v>
      </c>
      <c r="B52">
        <v>0.70242389144434014</v>
      </c>
      <c r="C52" s="16">
        <f t="shared" si="0"/>
        <v>0.71145899804478074</v>
      </c>
      <c r="D52" s="19">
        <f>SUMPRODUCT($C$2:INDEX($C$2:$C$327,ROWS(C53:C$327)),$C53:C$327)/DEVSQ($C$2:$C$327)</f>
        <v>-3.4355579644787179E-3</v>
      </c>
      <c r="E52">
        <f>SQRT((1/COUNT($B$2:$B$327))*(1+(2*SUMSQ($D$2:D51))))</f>
        <v>7.3533191317412497E-2</v>
      </c>
      <c r="F52">
        <f>-SQRT((1/COUNT($B$2:$B$327))*(1+(2*SUMSQ($D$2:D51))))</f>
        <v>-7.3533191317412497E-2</v>
      </c>
      <c r="H52" cm="1">
        <f t="array" aca="1" ref="H52" ca="1">INDEX(MMULT(MINVERSE(OFFSET($K$1,0,0,A52,A52)),OFFSET($K$1,1,0,A52,1)),A52)</f>
        <v>1.6406245889659478E-2</v>
      </c>
      <c r="I52">
        <f t="shared" si="4"/>
        <v>5.5384877562171128E-2</v>
      </c>
      <c r="J52">
        <f t="shared" si="5"/>
        <v>-5.5384877562171128E-2</v>
      </c>
      <c r="K52" s="18">
        <f t="shared" si="6"/>
        <v>-3.4355579644787179E-3</v>
      </c>
      <c r="L52" cm="1">
        <f t="array" ref="L52">INDEX(K51:K$101,ROWS($A53))</f>
        <v>-2.9913035966842957E-2</v>
      </c>
      <c r="M52" cm="1">
        <f t="array" ref="M52">INDEX(L51:L$101,ROWS($A53))</f>
        <v>-2.4597005930040487E-2</v>
      </c>
      <c r="N52" cm="1">
        <f t="array" ref="N52">INDEX(M51:M$101,ROWS($A53))</f>
        <v>-6.1517600725887717E-2</v>
      </c>
      <c r="O52" cm="1">
        <f t="array" ref="O52">INDEX(N51:N$101,ROWS($A53))</f>
        <v>-7.9011018034384223E-3</v>
      </c>
      <c r="P52" cm="1">
        <f t="array" ref="P52">INDEX(O51:O$101,ROWS($A53))</f>
        <v>2.4418181143092907E-4</v>
      </c>
      <c r="Q52" cm="1">
        <f t="array" ref="Q52">INDEX(P51:P$101,ROWS($A53))</f>
        <v>5.695446189506833E-2</v>
      </c>
      <c r="R52" cm="1">
        <f t="array" ref="R52">INDEX(Q51:Q$101,ROWS($A53))</f>
        <v>-4.52418626056501E-3</v>
      </c>
      <c r="S52" cm="1">
        <f t="array" ref="S52">INDEX(R51:R$101,ROWS($A53))</f>
        <v>2.572326503835937E-2</v>
      </c>
      <c r="T52" cm="1">
        <f t="array" ref="T52">INDEX(S51:S$101,ROWS($A53))</f>
        <v>4.5356651955948825E-2</v>
      </c>
      <c r="U52" cm="1">
        <f t="array" ref="U52">INDEX(T51:T$101,ROWS($A53))</f>
        <v>6.9172172021400427E-2</v>
      </c>
      <c r="V52" cm="1">
        <f t="array" ref="V52">INDEX(U51:U$101,ROWS($A53))</f>
        <v>0.10653002802592371</v>
      </c>
      <c r="W52" cm="1">
        <f t="array" ref="W52">INDEX(V51:V$101,ROWS($A53))</f>
        <v>8.1095536068336749E-2</v>
      </c>
      <c r="X52" cm="1">
        <f t="array" ref="X52">INDEX(W51:W$101,ROWS($A53))</f>
        <v>7.0343913977613914E-2</v>
      </c>
      <c r="Y52" cm="1">
        <f t="array" ref="Y52">INDEX(X51:X$101,ROWS($A53))</f>
        <v>-8.2088083297975605E-3</v>
      </c>
      <c r="Z52" cm="1">
        <f t="array" ref="Z52">INDEX(Y51:Y$101,ROWS($A53))</f>
        <v>-4.2611769578632983E-2</v>
      </c>
      <c r="AA52" cm="1">
        <f t="array" ref="AA52">INDEX(Z51:Z$101,ROWS($A53))</f>
        <v>-1.3146260150111435E-2</v>
      </c>
      <c r="AB52" cm="1">
        <f t="array" ref="AB52">INDEX(AA51:AA$101,ROWS($A53))</f>
        <v>-1.6117846468699182E-2</v>
      </c>
      <c r="AC52" cm="1">
        <f t="array" ref="AC52">INDEX(AB51:AB$101,ROWS($A53))</f>
        <v>2.4042253334814117E-2</v>
      </c>
      <c r="AD52" cm="1">
        <f t="array" ref="AD52">INDEX(AC51:AC$101,ROWS($A53))</f>
        <v>2.2472413339714708E-2</v>
      </c>
      <c r="AE52" cm="1">
        <f t="array" ref="AE52">INDEX(AD51:AD$101,ROWS($A53))</f>
        <v>-4.4645286767713031E-2</v>
      </c>
      <c r="AF52" cm="1">
        <f t="array" ref="AF52">INDEX(AE51:AE$101,ROWS($A53))</f>
        <v>-0.12372641346062392</v>
      </c>
      <c r="AG52" cm="1">
        <f t="array" ref="AG52">INDEX(AF51:AF$101,ROWS($A53))</f>
        <v>-0.12177560279280279</v>
      </c>
      <c r="AH52" cm="1">
        <f t="array" ref="AH52">INDEX(AG51:AG$101,ROWS($A53))</f>
        <v>2.9474214617809136E-2</v>
      </c>
      <c r="AI52" cm="1">
        <f t="array" ref="AI52">INDEX(AH51:AH$101,ROWS($A53))</f>
        <v>7.0392205077482436E-2</v>
      </c>
      <c r="AJ52" cm="1">
        <f t="array" ref="AJ52">INDEX(AI51:AI$101,ROWS($A53))</f>
        <v>1.4667612138507162E-2</v>
      </c>
      <c r="AK52" cm="1">
        <f t="array" ref="AK52">INDEX(AJ51:AJ$101,ROWS($A53))</f>
        <v>-8.07663118808679E-2</v>
      </c>
      <c r="AL52" cm="1">
        <f t="array" ref="AL52">INDEX(AK51:AK$101,ROWS($A53))</f>
        <v>-7.3703419990607505E-2</v>
      </c>
      <c r="AM52" cm="1">
        <f t="array" ref="AM52">INDEX(AL51:AL$101,ROWS($A53))</f>
        <v>-4.3918438765605264E-2</v>
      </c>
      <c r="AN52" cm="1">
        <f t="array" ref="AN52">INDEX(AM51:AM$101,ROWS($A53))</f>
        <v>3.9071305306950813E-2</v>
      </c>
      <c r="AO52" cm="1">
        <f t="array" ref="AO52">INDEX(AN51:AN$101,ROWS($A53))</f>
        <v>4.1933472856106685E-2</v>
      </c>
      <c r="AP52" cm="1">
        <f t="array" ref="AP52">INDEX(AO51:AO$101,ROWS($A53))</f>
        <v>9.1859430410886747E-2</v>
      </c>
      <c r="AQ52" cm="1">
        <f t="array" ref="AQ52">INDEX(AP51:AP$101,ROWS($A53))</f>
        <v>8.4160700746083769E-2</v>
      </c>
      <c r="AR52" cm="1">
        <f t="array" ref="AR52">INDEX(AQ51:AQ$101,ROWS($A53))</f>
        <v>7.621720958584112E-2</v>
      </c>
      <c r="AS52" cm="1">
        <f t="array" ref="AS52">INDEX(AR51:AR$101,ROWS($A53))</f>
        <v>6.3852420251502675E-3</v>
      </c>
      <c r="AT52" cm="1">
        <f t="array" ref="AT52">INDEX(AS51:AS$101,ROWS($A53))</f>
        <v>-2.9137812001062583E-2</v>
      </c>
      <c r="AU52" cm="1">
        <f t="array" ref="AU52">INDEX(AT51:AT$101,ROWS($A53))</f>
        <v>2.8721448308013767E-2</v>
      </c>
      <c r="AV52" cm="1">
        <f t="array" ref="AV52">INDEX(AU51:AU$101,ROWS($A53))</f>
        <v>-3.456326362918621E-3</v>
      </c>
      <c r="AW52" cm="1">
        <f t="array" ref="AW52">INDEX(AV51:AV$101,ROWS($A53))</f>
        <v>5.6837875880982429E-2</v>
      </c>
      <c r="AX52" cm="1">
        <f t="array" ref="AX52">INDEX(AW51:AW$101,ROWS($A53))</f>
        <v>1.9671785536275461E-3</v>
      </c>
      <c r="AY52" cm="1">
        <f t="array" ref="AY52">INDEX(AX51:AX$101,ROWS($A53))</f>
        <v>-1.4926223783087878E-2</v>
      </c>
      <c r="AZ52" cm="1">
        <f t="array" ref="AZ52">INDEX(AY51:AY$101,ROWS($A53))</f>
        <v>-5.2382672610496436E-2</v>
      </c>
      <c r="BA52" cm="1">
        <f t="array" ref="BA52">INDEX(AZ51:AZ$101,ROWS($A53))</f>
        <v>-6.2429136560775492E-3</v>
      </c>
      <c r="BB52" cm="1">
        <f t="array" ref="BB52">INDEX(BA51:BA$101,ROWS($A53))</f>
        <v>2.6936806066919458E-3</v>
      </c>
      <c r="BC52" cm="1">
        <f t="array" ref="BC52">INDEX(BB51:BB$101,ROWS($A53))</f>
        <v>6.0709088443285947E-3</v>
      </c>
      <c r="BD52" cm="1">
        <f t="array" ref="BD52">INDEX(BC51:BC$101,ROWS($A53))</f>
        <v>1.5683425673848382E-3</v>
      </c>
      <c r="BE52" cm="1">
        <f t="array" ref="BE52">INDEX(BD51:BD$101,ROWS($A53))</f>
        <v>-5.4638879822004695E-2</v>
      </c>
      <c r="BF52" cm="1">
        <f t="array" ref="BF52">INDEX(BE51:BE$101,ROWS($A53))</f>
        <v>-5.8455048259506058E-2</v>
      </c>
      <c r="BG52" cm="1">
        <f t="array" ref="BG52">INDEX(BF51:BF$101,ROWS($A53))</f>
        <v>-3.9786713136974849E-2</v>
      </c>
      <c r="BH52" cm="1">
        <f t="array" ref="BH52">INDEX(BG51:BG$101,ROWS($A53))</f>
        <v>0.19076008747508422</v>
      </c>
      <c r="BI52" cm="1">
        <f t="array" ref="BI52">INDEX(BH51:BH$101,ROWS($A53))</f>
        <v>0.45816820676262499</v>
      </c>
      <c r="BJ52" cm="1">
        <f t="array" ref="BJ52">INDEX(BI51:BI$101,ROWS($A53))</f>
        <v>1</v>
      </c>
      <c r="BK52" cm="1">
        <f t="array" ref="BK52">INDEX(BJ51:BJ$101,ROWS($A53))</f>
        <v>0.45816820676262499</v>
      </c>
      <c r="BL52" cm="1">
        <f t="array" ref="BL52">INDEX(BK51:BK$101,ROWS($A53))</f>
        <v>0.19076008747508422</v>
      </c>
      <c r="BM52" cm="1">
        <f t="array" ref="BM52">INDEX(BL51:BL$101,ROWS($A53))</f>
        <v>-3.9786713136974849E-2</v>
      </c>
      <c r="BN52" cm="1">
        <f t="array" ref="BN52">INDEX(BM51:BM$101,ROWS($A53))</f>
        <v>-5.8455048259506058E-2</v>
      </c>
      <c r="BO52" cm="1">
        <f t="array" ref="BO52">INDEX(BN51:BN$101,ROWS($A53))</f>
        <v>-5.4638879822004695E-2</v>
      </c>
      <c r="BP52" cm="1">
        <f t="array" ref="BP52">INDEX(BO51:BO$101,ROWS($A53))</f>
        <v>1.5683425673848382E-3</v>
      </c>
      <c r="BQ52" cm="1">
        <f t="array" ref="BQ52">INDEX(BP51:BP$101,ROWS($A53))</f>
        <v>6.0709088443285947E-3</v>
      </c>
      <c r="BR52" cm="1">
        <f t="array" ref="BR52">INDEX(BQ51:BQ$101,ROWS($A53))</f>
        <v>2.6936806066919458E-3</v>
      </c>
      <c r="BS52" cm="1">
        <f t="array" ref="BS52">INDEX(BR51:BR$101,ROWS($A53))</f>
        <v>-6.2429136560775492E-3</v>
      </c>
      <c r="BT52" cm="1">
        <f t="array" ref="BT52">INDEX(BS51:BS$101,ROWS($A53))</f>
        <v>-5.2382672610496436E-2</v>
      </c>
      <c r="BU52" cm="1">
        <f t="array" ref="BU52">INDEX(BT51:BT$101,ROWS($A53))</f>
        <v>-1.4926223783087878E-2</v>
      </c>
      <c r="BV52" cm="1">
        <f t="array" ref="BV52">INDEX(BU51:BU$101,ROWS($A53))</f>
        <v>1.9671785536275461E-3</v>
      </c>
      <c r="BW52" cm="1">
        <f t="array" ref="BW52">INDEX(BV51:BV$101,ROWS($A53))</f>
        <v>5.6837875880982429E-2</v>
      </c>
      <c r="BX52" cm="1">
        <f t="array" ref="BX52">INDEX(BW51:BW$101,ROWS($A53))</f>
        <v>-3.456326362918621E-3</v>
      </c>
      <c r="BY52" cm="1">
        <f t="array" ref="BY52">INDEX(BX51:BX$101,ROWS($A53))</f>
        <v>2.8721448308013767E-2</v>
      </c>
      <c r="BZ52" cm="1">
        <f t="array" ref="BZ52">INDEX(BY51:BY$101,ROWS($A53))</f>
        <v>-2.9137812001062583E-2</v>
      </c>
      <c r="CA52" cm="1">
        <f t="array" ref="CA52">INDEX(BZ51:BZ$101,ROWS($A53))</f>
        <v>6.3852420251502675E-3</v>
      </c>
      <c r="CB52" cm="1">
        <f t="array" ref="CB52">INDEX(CA51:CA$101,ROWS($A53))</f>
        <v>7.621720958584112E-2</v>
      </c>
      <c r="CC52" cm="1">
        <f t="array" ref="CC52">INDEX(CB51:CB$101,ROWS($A53))</f>
        <v>8.4160700746083769E-2</v>
      </c>
      <c r="CD52" cm="1">
        <f t="array" ref="CD52">INDEX(CC51:CC$101,ROWS($A53))</f>
        <v>9.1859430410886747E-2</v>
      </c>
      <c r="CE52" cm="1">
        <f t="array" ref="CE52">INDEX(CD51:CD$101,ROWS($A53))</f>
        <v>4.1933472856106685E-2</v>
      </c>
      <c r="CF52" cm="1">
        <f t="array" ref="CF52">INDEX(CE51:CE$101,ROWS($A53))</f>
        <v>3.9071305306950813E-2</v>
      </c>
      <c r="CG52" cm="1">
        <f t="array" ref="CG52">INDEX(CF51:CF$101,ROWS($A53))</f>
        <v>-4.3918438765605264E-2</v>
      </c>
      <c r="CH52" cm="1">
        <f t="array" ref="CH52">INDEX(CG51:CG$101,ROWS($A53))</f>
        <v>-7.3703419990607505E-2</v>
      </c>
      <c r="CI52" cm="1">
        <f t="array" ref="CI52">INDEX(CH51:CH$101,ROWS($A53))</f>
        <v>-8.07663118808679E-2</v>
      </c>
      <c r="CJ52" cm="1">
        <f t="array" ref="CJ52">INDEX(CI51:CI$101,ROWS($A53))</f>
        <v>1.4667612138507162E-2</v>
      </c>
      <c r="CK52" cm="1">
        <f t="array" ref="CK52">INDEX(CJ51:CJ$101,ROWS($A53))</f>
        <v>7.0392205077482436E-2</v>
      </c>
      <c r="CL52" cm="1">
        <f t="array" ref="CL52">INDEX(CK51:CK$101,ROWS($A53))</f>
        <v>2.9474214617809136E-2</v>
      </c>
      <c r="CM52" cm="1">
        <f t="array" ref="CM52">INDEX(CL51:CL$101,ROWS($A53))</f>
        <v>-0.12177560279280279</v>
      </c>
      <c r="CN52" cm="1">
        <f t="array" ref="CN52">INDEX(CM51:CM$101,ROWS($A53))</f>
        <v>-0.12372641346062392</v>
      </c>
      <c r="CO52" cm="1">
        <f t="array" ref="CO52">INDEX(CN51:CN$101,ROWS($A53))</f>
        <v>-4.4645286767713031E-2</v>
      </c>
      <c r="CP52" cm="1">
        <f t="array" ref="CP52">INDEX(CO51:CO$101,ROWS($A53))</f>
        <v>2.2472413339714708E-2</v>
      </c>
      <c r="CQ52" cm="1">
        <f t="array" ref="CQ52">INDEX(CP51:CP$101,ROWS($A53))</f>
        <v>2.4042253334814117E-2</v>
      </c>
      <c r="CR52" cm="1">
        <f t="array" ref="CR52">INDEX(CQ51:CQ$101,ROWS($A53))</f>
        <v>-1.6117846468699182E-2</v>
      </c>
      <c r="CS52" cm="1">
        <f t="array" ref="CS52">INDEX(CR51:CR$101,ROWS($A53))</f>
        <v>-1.3146260150111435E-2</v>
      </c>
      <c r="CT52" cm="1">
        <f t="array" ref="CT52">INDEX(CS51:CS$101,ROWS($A53))</f>
        <v>-4.2611769578632983E-2</v>
      </c>
      <c r="CU52" cm="1">
        <f t="array" ref="CU52">INDEX(CT51:CT$101,ROWS($A53))</f>
        <v>-8.2088083297975605E-3</v>
      </c>
      <c r="CV52" cm="1">
        <f t="array" ref="CV52">INDEX(CU51:CU$101,ROWS($A53))</f>
        <v>7.0343913977613914E-2</v>
      </c>
      <c r="CW52" cm="1">
        <f t="array" ref="CW52">INDEX(CV51:CV$101,ROWS($A53))</f>
        <v>8.1095536068336749E-2</v>
      </c>
      <c r="CX52" cm="1">
        <f t="array" ref="CX52">INDEX(CW51:CW$101,ROWS($A53))</f>
        <v>0.10653002802592371</v>
      </c>
      <c r="CY52" cm="1">
        <f t="array" ref="CY52">INDEX(CX51:CX$101,ROWS($A53))</f>
        <v>6.9172172021400427E-2</v>
      </c>
      <c r="CZ52" cm="1">
        <f t="array" ref="CZ52">INDEX(CY51:CY$101,ROWS($A53))</f>
        <v>4.5356651955948825E-2</v>
      </c>
      <c r="DA52" cm="1">
        <f t="array" ref="DA52">INDEX(CZ51:CZ$101,ROWS($A53))</f>
        <v>2.572326503835937E-2</v>
      </c>
      <c r="DB52" cm="1">
        <f t="array" ref="DB52">INDEX(DA51:DA$101,ROWS($A53))</f>
        <v>-4.52418626056501E-3</v>
      </c>
      <c r="DC52" cm="1">
        <f t="array" ref="DC52">INDEX(DB51:DB$101,ROWS($A53))</f>
        <v>5.695446189506833E-2</v>
      </c>
      <c r="DD52" cm="1">
        <f t="array" ref="DD52">INDEX(DC51:DC$101,ROWS($A53))</f>
        <v>2.4418181143092907E-4</v>
      </c>
      <c r="DE52" cm="1">
        <f t="array" ref="DE52">INDEX(DD51:DD$101,ROWS($A53))</f>
        <v>-7.9011018034384223E-3</v>
      </c>
      <c r="DF52" cm="1">
        <f t="array" ref="DF52">INDEX(DE51:DE$101,ROWS($A53))</f>
        <v>-6.1517600725887717E-2</v>
      </c>
      <c r="DG52" cm="1">
        <f t="array" ref="DG52">INDEX(DF51:DF$101,ROWS($A53))</f>
        <v>-2.4597005930040487E-2</v>
      </c>
    </row>
    <row r="53" spans="1:111" x14ac:dyDescent="0.25">
      <c r="A53" s="17">
        <v>52</v>
      </c>
      <c r="B53">
        <v>6.5384211915528567E-2</v>
      </c>
      <c r="C53" s="16">
        <f t="shared" si="0"/>
        <v>7.4419318515969127E-2</v>
      </c>
      <c r="D53" s="19">
        <f>SUMPRODUCT($C$2:INDEX($C$2:$C$327,ROWS(C54:C$327)),$C54:C$327)/DEVSQ($C$2:$C$327)</f>
        <v>-1.052338420005056E-2</v>
      </c>
      <c r="E53">
        <f>SQRT((1/COUNT($B$2:$B$327))*(1+(2*SUMSQ($D$2:D52))))</f>
        <v>7.3533683687988849E-2</v>
      </c>
      <c r="F53">
        <f>-SQRT((1/COUNT($B$2:$B$327))*(1+(2*SUMSQ($D$2:D52))))</f>
        <v>-7.3533683687988849E-2</v>
      </c>
      <c r="H53" cm="1">
        <f t="array" aca="1" ref="H53" ca="1">INDEX(MMULT(MINVERSE(OFFSET($K$1,0,0,A53,A53)),OFFSET($K$1,1,0,A53,1)),A53)</f>
        <v>4.7028109477814141E-3</v>
      </c>
      <c r="I53">
        <f t="shared" si="4"/>
        <v>5.5384877562171128E-2</v>
      </c>
      <c r="J53">
        <f t="shared" si="5"/>
        <v>-5.5384877562171128E-2</v>
      </c>
      <c r="K53" s="18">
        <f t="shared" si="6"/>
        <v>-1.052338420005056E-2</v>
      </c>
      <c r="L53" cm="1">
        <f t="array" ref="L53">INDEX(K52:K$101,ROWS($A54))</f>
        <v>-3.4355579644787179E-3</v>
      </c>
      <c r="M53" cm="1">
        <f t="array" ref="M53">INDEX(L52:L$101,ROWS($A54))</f>
        <v>-2.9913035966842957E-2</v>
      </c>
      <c r="N53" cm="1">
        <f t="array" ref="N53">INDEX(M52:M$101,ROWS($A54))</f>
        <v>-2.4597005930040487E-2</v>
      </c>
      <c r="O53" cm="1">
        <f t="array" ref="O53">INDEX(N52:N$101,ROWS($A54))</f>
        <v>-6.1517600725887717E-2</v>
      </c>
      <c r="P53" cm="1">
        <f t="array" ref="P53">INDEX(O52:O$101,ROWS($A54))</f>
        <v>-7.9011018034384223E-3</v>
      </c>
      <c r="Q53" cm="1">
        <f t="array" ref="Q53">INDEX(P52:P$101,ROWS($A54))</f>
        <v>2.4418181143092907E-4</v>
      </c>
      <c r="R53" cm="1">
        <f t="array" ref="R53">INDEX(Q52:Q$101,ROWS($A54))</f>
        <v>5.695446189506833E-2</v>
      </c>
      <c r="S53" cm="1">
        <f t="array" ref="S53">INDEX(R52:R$101,ROWS($A54))</f>
        <v>-4.52418626056501E-3</v>
      </c>
      <c r="T53" cm="1">
        <f t="array" ref="T53">INDEX(S52:S$101,ROWS($A54))</f>
        <v>2.572326503835937E-2</v>
      </c>
      <c r="U53" cm="1">
        <f t="array" ref="U53">INDEX(T52:T$101,ROWS($A54))</f>
        <v>4.5356651955948825E-2</v>
      </c>
      <c r="V53" cm="1">
        <f t="array" ref="V53">INDEX(U52:U$101,ROWS($A54))</f>
        <v>6.9172172021400427E-2</v>
      </c>
      <c r="W53" cm="1">
        <f t="array" ref="W53">INDEX(V52:V$101,ROWS($A54))</f>
        <v>0.10653002802592371</v>
      </c>
      <c r="X53" cm="1">
        <f t="array" ref="X53">INDEX(W52:W$101,ROWS($A54))</f>
        <v>8.1095536068336749E-2</v>
      </c>
      <c r="Y53" cm="1">
        <f t="array" ref="Y53">INDEX(X52:X$101,ROWS($A54))</f>
        <v>7.0343913977613914E-2</v>
      </c>
      <c r="Z53" cm="1">
        <f t="array" ref="Z53">INDEX(Y52:Y$101,ROWS($A54))</f>
        <v>-8.2088083297975605E-3</v>
      </c>
      <c r="AA53" cm="1">
        <f t="array" ref="AA53">INDEX(Z52:Z$101,ROWS($A54))</f>
        <v>-4.2611769578632983E-2</v>
      </c>
      <c r="AB53" cm="1">
        <f t="array" ref="AB53">INDEX(AA52:AA$101,ROWS($A54))</f>
        <v>-1.3146260150111435E-2</v>
      </c>
      <c r="AC53" cm="1">
        <f t="array" ref="AC53">INDEX(AB52:AB$101,ROWS($A54))</f>
        <v>-1.6117846468699182E-2</v>
      </c>
      <c r="AD53" cm="1">
        <f t="array" ref="AD53">INDEX(AC52:AC$101,ROWS($A54))</f>
        <v>2.4042253334814117E-2</v>
      </c>
      <c r="AE53" cm="1">
        <f t="array" ref="AE53">INDEX(AD52:AD$101,ROWS($A54))</f>
        <v>2.2472413339714708E-2</v>
      </c>
      <c r="AF53" cm="1">
        <f t="array" ref="AF53">INDEX(AE52:AE$101,ROWS($A54))</f>
        <v>-4.4645286767713031E-2</v>
      </c>
      <c r="AG53" cm="1">
        <f t="array" ref="AG53">INDEX(AF52:AF$101,ROWS($A54))</f>
        <v>-0.12372641346062392</v>
      </c>
      <c r="AH53" cm="1">
        <f t="array" ref="AH53">INDEX(AG52:AG$101,ROWS($A54))</f>
        <v>-0.12177560279280279</v>
      </c>
      <c r="AI53" cm="1">
        <f t="array" ref="AI53">INDEX(AH52:AH$101,ROWS($A54))</f>
        <v>2.9474214617809136E-2</v>
      </c>
      <c r="AJ53" cm="1">
        <f t="array" ref="AJ53">INDEX(AI52:AI$101,ROWS($A54))</f>
        <v>7.0392205077482436E-2</v>
      </c>
      <c r="AK53" cm="1">
        <f t="array" ref="AK53">INDEX(AJ52:AJ$101,ROWS($A54))</f>
        <v>1.4667612138507162E-2</v>
      </c>
      <c r="AL53" cm="1">
        <f t="array" ref="AL53">INDEX(AK52:AK$101,ROWS($A54))</f>
        <v>-8.07663118808679E-2</v>
      </c>
      <c r="AM53" cm="1">
        <f t="array" ref="AM53">INDEX(AL52:AL$101,ROWS($A54))</f>
        <v>-7.3703419990607505E-2</v>
      </c>
      <c r="AN53" cm="1">
        <f t="array" ref="AN53">INDEX(AM52:AM$101,ROWS($A54))</f>
        <v>-4.3918438765605264E-2</v>
      </c>
      <c r="AO53" cm="1">
        <f t="array" ref="AO53">INDEX(AN52:AN$101,ROWS($A54))</f>
        <v>3.9071305306950813E-2</v>
      </c>
      <c r="AP53" cm="1">
        <f t="array" ref="AP53">INDEX(AO52:AO$101,ROWS($A54))</f>
        <v>4.1933472856106685E-2</v>
      </c>
      <c r="AQ53" cm="1">
        <f t="array" ref="AQ53">INDEX(AP52:AP$101,ROWS($A54))</f>
        <v>9.1859430410886747E-2</v>
      </c>
      <c r="AR53" cm="1">
        <f t="array" ref="AR53">INDEX(AQ52:AQ$101,ROWS($A54))</f>
        <v>8.4160700746083769E-2</v>
      </c>
      <c r="AS53" cm="1">
        <f t="array" ref="AS53">INDEX(AR52:AR$101,ROWS($A54))</f>
        <v>7.621720958584112E-2</v>
      </c>
      <c r="AT53" cm="1">
        <f t="array" ref="AT53">INDEX(AS52:AS$101,ROWS($A54))</f>
        <v>6.3852420251502675E-3</v>
      </c>
      <c r="AU53" cm="1">
        <f t="array" ref="AU53">INDEX(AT52:AT$101,ROWS($A54))</f>
        <v>-2.9137812001062583E-2</v>
      </c>
      <c r="AV53" cm="1">
        <f t="array" ref="AV53">INDEX(AU52:AU$101,ROWS($A54))</f>
        <v>2.8721448308013767E-2</v>
      </c>
      <c r="AW53" cm="1">
        <f t="array" ref="AW53">INDEX(AV52:AV$101,ROWS($A54))</f>
        <v>-3.456326362918621E-3</v>
      </c>
      <c r="AX53" cm="1">
        <f t="array" ref="AX53">INDEX(AW52:AW$101,ROWS($A54))</f>
        <v>5.6837875880982429E-2</v>
      </c>
      <c r="AY53" cm="1">
        <f t="array" ref="AY53">INDEX(AX52:AX$101,ROWS($A54))</f>
        <v>1.9671785536275461E-3</v>
      </c>
      <c r="AZ53" cm="1">
        <f t="array" ref="AZ53">INDEX(AY52:AY$101,ROWS($A54))</f>
        <v>-1.4926223783087878E-2</v>
      </c>
      <c r="BA53" cm="1">
        <f t="array" ref="BA53">INDEX(AZ52:AZ$101,ROWS($A54))</f>
        <v>-5.2382672610496436E-2</v>
      </c>
      <c r="BB53" cm="1">
        <f t="array" ref="BB53">INDEX(BA52:BA$101,ROWS($A54))</f>
        <v>-6.2429136560775492E-3</v>
      </c>
      <c r="BC53" cm="1">
        <f t="array" ref="BC53">INDEX(BB52:BB$101,ROWS($A54))</f>
        <v>2.6936806066919458E-3</v>
      </c>
      <c r="BD53" cm="1">
        <f t="array" ref="BD53">INDEX(BC52:BC$101,ROWS($A54))</f>
        <v>6.0709088443285947E-3</v>
      </c>
      <c r="BE53" cm="1">
        <f t="array" ref="BE53">INDEX(BD52:BD$101,ROWS($A54))</f>
        <v>1.5683425673848382E-3</v>
      </c>
      <c r="BF53" cm="1">
        <f t="array" ref="BF53">INDEX(BE52:BE$101,ROWS($A54))</f>
        <v>-5.4638879822004695E-2</v>
      </c>
      <c r="BG53" cm="1">
        <f t="array" ref="BG53">INDEX(BF52:BF$101,ROWS($A54))</f>
        <v>-5.8455048259506058E-2</v>
      </c>
      <c r="BH53" cm="1">
        <f t="array" ref="BH53">INDEX(BG52:BG$101,ROWS($A54))</f>
        <v>-3.9786713136974849E-2</v>
      </c>
      <c r="BI53" cm="1">
        <f t="array" ref="BI53">INDEX(BH52:BH$101,ROWS($A54))</f>
        <v>0.19076008747508422</v>
      </c>
      <c r="BJ53" cm="1">
        <f t="array" ref="BJ53">INDEX(BI52:BI$101,ROWS($A54))</f>
        <v>0.45816820676262499</v>
      </c>
      <c r="BK53" cm="1">
        <f t="array" ref="BK53">INDEX(BJ52:BJ$101,ROWS($A54))</f>
        <v>1</v>
      </c>
      <c r="BL53" cm="1">
        <f t="array" ref="BL53">INDEX(BK52:BK$101,ROWS($A54))</f>
        <v>0.45816820676262499</v>
      </c>
      <c r="BM53" cm="1">
        <f t="array" ref="BM53">INDEX(BL52:BL$101,ROWS($A54))</f>
        <v>0.19076008747508422</v>
      </c>
      <c r="BN53" cm="1">
        <f t="array" ref="BN53">INDEX(BM52:BM$101,ROWS($A54))</f>
        <v>-3.9786713136974849E-2</v>
      </c>
      <c r="BO53" cm="1">
        <f t="array" ref="BO53">INDEX(BN52:BN$101,ROWS($A54))</f>
        <v>-5.8455048259506058E-2</v>
      </c>
      <c r="BP53" cm="1">
        <f t="array" ref="BP53">INDEX(BO52:BO$101,ROWS($A54))</f>
        <v>-5.4638879822004695E-2</v>
      </c>
      <c r="BQ53" cm="1">
        <f t="array" ref="BQ53">INDEX(BP52:BP$101,ROWS($A54))</f>
        <v>1.5683425673848382E-3</v>
      </c>
      <c r="BR53" cm="1">
        <f t="array" ref="BR53">INDEX(BQ52:BQ$101,ROWS($A54))</f>
        <v>6.0709088443285947E-3</v>
      </c>
      <c r="BS53" cm="1">
        <f t="array" ref="BS53">INDEX(BR52:BR$101,ROWS($A54))</f>
        <v>2.6936806066919458E-3</v>
      </c>
      <c r="BT53" cm="1">
        <f t="array" ref="BT53">INDEX(BS52:BS$101,ROWS($A54))</f>
        <v>-6.2429136560775492E-3</v>
      </c>
      <c r="BU53" cm="1">
        <f t="array" ref="BU53">INDEX(BT52:BT$101,ROWS($A54))</f>
        <v>-5.2382672610496436E-2</v>
      </c>
      <c r="BV53" cm="1">
        <f t="array" ref="BV53">INDEX(BU52:BU$101,ROWS($A54))</f>
        <v>-1.4926223783087878E-2</v>
      </c>
      <c r="BW53" cm="1">
        <f t="array" ref="BW53">INDEX(BV52:BV$101,ROWS($A54))</f>
        <v>1.9671785536275461E-3</v>
      </c>
      <c r="BX53" cm="1">
        <f t="array" ref="BX53">INDEX(BW52:BW$101,ROWS($A54))</f>
        <v>5.6837875880982429E-2</v>
      </c>
      <c r="BY53" cm="1">
        <f t="array" ref="BY53">INDEX(BX52:BX$101,ROWS($A54))</f>
        <v>-3.456326362918621E-3</v>
      </c>
      <c r="BZ53" cm="1">
        <f t="array" ref="BZ53">INDEX(BY52:BY$101,ROWS($A54))</f>
        <v>2.8721448308013767E-2</v>
      </c>
      <c r="CA53" cm="1">
        <f t="array" ref="CA53">INDEX(BZ52:BZ$101,ROWS($A54))</f>
        <v>-2.9137812001062583E-2</v>
      </c>
      <c r="CB53" cm="1">
        <f t="array" ref="CB53">INDEX(CA52:CA$101,ROWS($A54))</f>
        <v>6.3852420251502675E-3</v>
      </c>
      <c r="CC53" cm="1">
        <f t="array" ref="CC53">INDEX(CB52:CB$101,ROWS($A54))</f>
        <v>7.621720958584112E-2</v>
      </c>
      <c r="CD53" cm="1">
        <f t="array" ref="CD53">INDEX(CC52:CC$101,ROWS($A54))</f>
        <v>8.4160700746083769E-2</v>
      </c>
      <c r="CE53" cm="1">
        <f t="array" ref="CE53">INDEX(CD52:CD$101,ROWS($A54))</f>
        <v>9.1859430410886747E-2</v>
      </c>
      <c r="CF53" cm="1">
        <f t="array" ref="CF53">INDEX(CE52:CE$101,ROWS($A54))</f>
        <v>4.1933472856106685E-2</v>
      </c>
      <c r="CG53" cm="1">
        <f t="array" ref="CG53">INDEX(CF52:CF$101,ROWS($A54))</f>
        <v>3.9071305306950813E-2</v>
      </c>
      <c r="CH53" cm="1">
        <f t="array" ref="CH53">INDEX(CG52:CG$101,ROWS($A54))</f>
        <v>-4.3918438765605264E-2</v>
      </c>
      <c r="CI53" cm="1">
        <f t="array" ref="CI53">INDEX(CH52:CH$101,ROWS($A54))</f>
        <v>-7.3703419990607505E-2</v>
      </c>
      <c r="CJ53" cm="1">
        <f t="array" ref="CJ53">INDEX(CI52:CI$101,ROWS($A54))</f>
        <v>-8.07663118808679E-2</v>
      </c>
      <c r="CK53" cm="1">
        <f t="array" ref="CK53">INDEX(CJ52:CJ$101,ROWS($A54))</f>
        <v>1.4667612138507162E-2</v>
      </c>
      <c r="CL53" cm="1">
        <f t="array" ref="CL53">INDEX(CK52:CK$101,ROWS($A54))</f>
        <v>7.0392205077482436E-2</v>
      </c>
      <c r="CM53" cm="1">
        <f t="array" ref="CM53">INDEX(CL52:CL$101,ROWS($A54))</f>
        <v>2.9474214617809136E-2</v>
      </c>
      <c r="CN53" cm="1">
        <f t="array" ref="CN53">INDEX(CM52:CM$101,ROWS($A54))</f>
        <v>-0.12177560279280279</v>
      </c>
      <c r="CO53" cm="1">
        <f t="array" ref="CO53">INDEX(CN52:CN$101,ROWS($A54))</f>
        <v>-0.12372641346062392</v>
      </c>
      <c r="CP53" cm="1">
        <f t="array" ref="CP53">INDEX(CO52:CO$101,ROWS($A54))</f>
        <v>-4.4645286767713031E-2</v>
      </c>
      <c r="CQ53" cm="1">
        <f t="array" ref="CQ53">INDEX(CP52:CP$101,ROWS($A54))</f>
        <v>2.2472413339714708E-2</v>
      </c>
      <c r="CR53" cm="1">
        <f t="array" ref="CR53">INDEX(CQ52:CQ$101,ROWS($A54))</f>
        <v>2.4042253334814117E-2</v>
      </c>
      <c r="CS53" cm="1">
        <f t="array" ref="CS53">INDEX(CR52:CR$101,ROWS($A54))</f>
        <v>-1.6117846468699182E-2</v>
      </c>
      <c r="CT53" cm="1">
        <f t="array" ref="CT53">INDEX(CS52:CS$101,ROWS($A54))</f>
        <v>-1.3146260150111435E-2</v>
      </c>
      <c r="CU53" cm="1">
        <f t="array" ref="CU53">INDEX(CT52:CT$101,ROWS($A54))</f>
        <v>-4.2611769578632983E-2</v>
      </c>
      <c r="CV53" cm="1">
        <f t="array" ref="CV53">INDEX(CU52:CU$101,ROWS($A54))</f>
        <v>-8.2088083297975605E-3</v>
      </c>
      <c r="CW53" cm="1">
        <f t="array" ref="CW53">INDEX(CV52:CV$101,ROWS($A54))</f>
        <v>7.0343913977613914E-2</v>
      </c>
      <c r="CX53" cm="1">
        <f t="array" ref="CX53">INDEX(CW52:CW$101,ROWS($A54))</f>
        <v>8.1095536068336749E-2</v>
      </c>
      <c r="CY53" cm="1">
        <f t="array" ref="CY53">INDEX(CX52:CX$101,ROWS($A54))</f>
        <v>0.10653002802592371</v>
      </c>
      <c r="CZ53" cm="1">
        <f t="array" ref="CZ53">INDEX(CY52:CY$101,ROWS($A54))</f>
        <v>6.9172172021400427E-2</v>
      </c>
      <c r="DA53" cm="1">
        <f t="array" ref="DA53">INDEX(CZ52:CZ$101,ROWS($A54))</f>
        <v>4.5356651955948825E-2</v>
      </c>
      <c r="DB53" cm="1">
        <f t="array" ref="DB53">INDEX(DA52:DA$101,ROWS($A54))</f>
        <v>2.572326503835937E-2</v>
      </c>
      <c r="DC53" cm="1">
        <f t="array" ref="DC53">INDEX(DB52:DB$101,ROWS($A54))</f>
        <v>-4.52418626056501E-3</v>
      </c>
      <c r="DD53" cm="1">
        <f t="array" ref="DD53">INDEX(DC52:DC$101,ROWS($A54))</f>
        <v>5.695446189506833E-2</v>
      </c>
      <c r="DE53" cm="1">
        <f t="array" ref="DE53">INDEX(DD52:DD$101,ROWS($A54))</f>
        <v>2.4418181143092907E-4</v>
      </c>
      <c r="DF53" cm="1">
        <f t="array" ref="DF53">INDEX(DE52:DE$101,ROWS($A54))</f>
        <v>-7.9011018034384223E-3</v>
      </c>
      <c r="DG53" cm="1">
        <f t="array" ref="DG53">INDEX(DF52:DF$101,ROWS($A54))</f>
        <v>-6.1517600725887717E-2</v>
      </c>
    </row>
    <row r="54" spans="1:111" x14ac:dyDescent="0.25">
      <c r="A54" s="17">
        <v>53</v>
      </c>
      <c r="B54">
        <v>4.1056596978183677</v>
      </c>
      <c r="C54" s="16">
        <f t="shared" si="0"/>
        <v>4.1146948044188081</v>
      </c>
      <c r="D54" s="19">
        <f>SUMPRODUCT($C$2:INDEX($C$2:$C$327,ROWS(C55:C$327)),$C55:C$327)/DEVSQ($C$2:$C$327)</f>
        <v>5.6418526686066756E-2</v>
      </c>
      <c r="E54">
        <f>SQRT((1/COUNT($B$2:$B$327))*(1+(2*SUMSQ($D$2:D53))))</f>
        <v>7.3538303170092079E-2</v>
      </c>
      <c r="F54">
        <f>-SQRT((1/COUNT($B$2:$B$327))*(1+(2*SUMSQ($D$2:D53))))</f>
        <v>-7.3538303170092079E-2</v>
      </c>
      <c r="H54" cm="1">
        <f t="array" aca="1" ref="H54" ca="1">INDEX(MMULT(MINVERSE(OFFSET($K$1,0,0,A54,A54)),OFFSET($K$1,1,0,A54,1)),A54)</f>
        <v>2.5690857799666053E-2</v>
      </c>
      <c r="I54">
        <f t="shared" si="4"/>
        <v>5.5384877562171128E-2</v>
      </c>
      <c r="J54">
        <f t="shared" si="5"/>
        <v>-5.5384877562171128E-2</v>
      </c>
      <c r="K54" s="18">
        <f t="shared" si="6"/>
        <v>5.6418526686066756E-2</v>
      </c>
      <c r="L54" cm="1">
        <f t="array" ref="L54">INDEX(K53:K$101,ROWS($A55))</f>
        <v>-1.052338420005056E-2</v>
      </c>
      <c r="M54" cm="1">
        <f t="array" ref="M54">INDEX(L53:L$101,ROWS($A55))</f>
        <v>-3.4355579644787179E-3</v>
      </c>
      <c r="N54" cm="1">
        <f t="array" ref="N54">INDEX(M53:M$101,ROWS($A55))</f>
        <v>-2.9913035966842957E-2</v>
      </c>
      <c r="O54" cm="1">
        <f t="array" ref="O54">INDEX(N53:N$101,ROWS($A55))</f>
        <v>-2.4597005930040487E-2</v>
      </c>
      <c r="P54" cm="1">
        <f t="array" ref="P54">INDEX(O53:O$101,ROWS($A55))</f>
        <v>-6.1517600725887717E-2</v>
      </c>
      <c r="Q54" cm="1">
        <f t="array" ref="Q54">INDEX(P53:P$101,ROWS($A55))</f>
        <v>-7.9011018034384223E-3</v>
      </c>
      <c r="R54" cm="1">
        <f t="array" ref="R54">INDEX(Q53:Q$101,ROWS($A55))</f>
        <v>2.4418181143092907E-4</v>
      </c>
      <c r="S54" cm="1">
        <f t="array" ref="S54">INDEX(R53:R$101,ROWS($A55))</f>
        <v>5.695446189506833E-2</v>
      </c>
      <c r="T54" cm="1">
        <f t="array" ref="T54">INDEX(S53:S$101,ROWS($A55))</f>
        <v>-4.52418626056501E-3</v>
      </c>
      <c r="U54" cm="1">
        <f t="array" ref="U54">INDEX(T53:T$101,ROWS($A55))</f>
        <v>2.572326503835937E-2</v>
      </c>
      <c r="V54" cm="1">
        <f t="array" ref="V54">INDEX(U53:U$101,ROWS($A55))</f>
        <v>4.5356651955948825E-2</v>
      </c>
      <c r="W54" cm="1">
        <f t="array" ref="W54">INDEX(V53:V$101,ROWS($A55))</f>
        <v>6.9172172021400427E-2</v>
      </c>
      <c r="X54" cm="1">
        <f t="array" ref="X54">INDEX(W53:W$101,ROWS($A55))</f>
        <v>0.10653002802592371</v>
      </c>
      <c r="Y54" cm="1">
        <f t="array" ref="Y54">INDEX(X53:X$101,ROWS($A55))</f>
        <v>8.1095536068336749E-2</v>
      </c>
      <c r="Z54" cm="1">
        <f t="array" ref="Z54">INDEX(Y53:Y$101,ROWS($A55))</f>
        <v>7.0343913977613914E-2</v>
      </c>
      <c r="AA54" cm="1">
        <f t="array" ref="AA54">INDEX(Z53:Z$101,ROWS($A55))</f>
        <v>-8.2088083297975605E-3</v>
      </c>
      <c r="AB54" cm="1">
        <f t="array" ref="AB54">INDEX(AA53:AA$101,ROWS($A55))</f>
        <v>-4.2611769578632983E-2</v>
      </c>
      <c r="AC54" cm="1">
        <f t="array" ref="AC54">INDEX(AB53:AB$101,ROWS($A55))</f>
        <v>-1.3146260150111435E-2</v>
      </c>
      <c r="AD54" cm="1">
        <f t="array" ref="AD54">INDEX(AC53:AC$101,ROWS($A55))</f>
        <v>-1.6117846468699182E-2</v>
      </c>
      <c r="AE54" cm="1">
        <f t="array" ref="AE54">INDEX(AD53:AD$101,ROWS($A55))</f>
        <v>2.4042253334814117E-2</v>
      </c>
      <c r="AF54" cm="1">
        <f t="array" ref="AF54">INDEX(AE53:AE$101,ROWS($A55))</f>
        <v>2.2472413339714708E-2</v>
      </c>
      <c r="AG54" cm="1">
        <f t="array" ref="AG54">INDEX(AF53:AF$101,ROWS($A55))</f>
        <v>-4.4645286767713031E-2</v>
      </c>
      <c r="AH54" cm="1">
        <f t="array" ref="AH54">INDEX(AG53:AG$101,ROWS($A55))</f>
        <v>-0.12372641346062392</v>
      </c>
      <c r="AI54" cm="1">
        <f t="array" ref="AI54">INDEX(AH53:AH$101,ROWS($A55))</f>
        <v>-0.12177560279280279</v>
      </c>
      <c r="AJ54" cm="1">
        <f t="array" ref="AJ54">INDEX(AI53:AI$101,ROWS($A55))</f>
        <v>2.9474214617809136E-2</v>
      </c>
      <c r="AK54" cm="1">
        <f t="array" ref="AK54">INDEX(AJ53:AJ$101,ROWS($A55))</f>
        <v>7.0392205077482436E-2</v>
      </c>
      <c r="AL54" cm="1">
        <f t="array" ref="AL54">INDEX(AK53:AK$101,ROWS($A55))</f>
        <v>1.4667612138507162E-2</v>
      </c>
      <c r="AM54" cm="1">
        <f t="array" ref="AM54">INDEX(AL53:AL$101,ROWS($A55))</f>
        <v>-8.07663118808679E-2</v>
      </c>
      <c r="AN54" cm="1">
        <f t="array" ref="AN54">INDEX(AM53:AM$101,ROWS($A55))</f>
        <v>-7.3703419990607505E-2</v>
      </c>
      <c r="AO54" cm="1">
        <f t="array" ref="AO54">INDEX(AN53:AN$101,ROWS($A55))</f>
        <v>-4.3918438765605264E-2</v>
      </c>
      <c r="AP54" cm="1">
        <f t="array" ref="AP54">INDEX(AO53:AO$101,ROWS($A55))</f>
        <v>3.9071305306950813E-2</v>
      </c>
      <c r="AQ54" cm="1">
        <f t="array" ref="AQ54">INDEX(AP53:AP$101,ROWS($A55))</f>
        <v>4.1933472856106685E-2</v>
      </c>
      <c r="AR54" cm="1">
        <f t="array" ref="AR54">INDEX(AQ53:AQ$101,ROWS($A55))</f>
        <v>9.1859430410886747E-2</v>
      </c>
      <c r="AS54" cm="1">
        <f t="array" ref="AS54">INDEX(AR53:AR$101,ROWS($A55))</f>
        <v>8.4160700746083769E-2</v>
      </c>
      <c r="AT54" cm="1">
        <f t="array" ref="AT54">INDEX(AS53:AS$101,ROWS($A55))</f>
        <v>7.621720958584112E-2</v>
      </c>
      <c r="AU54" cm="1">
        <f t="array" ref="AU54">INDEX(AT53:AT$101,ROWS($A55))</f>
        <v>6.3852420251502675E-3</v>
      </c>
      <c r="AV54" cm="1">
        <f t="array" ref="AV54">INDEX(AU53:AU$101,ROWS($A55))</f>
        <v>-2.9137812001062583E-2</v>
      </c>
      <c r="AW54" cm="1">
        <f t="array" ref="AW54">INDEX(AV53:AV$101,ROWS($A55))</f>
        <v>2.8721448308013767E-2</v>
      </c>
      <c r="AX54" cm="1">
        <f t="array" ref="AX54">INDEX(AW53:AW$101,ROWS($A55))</f>
        <v>-3.456326362918621E-3</v>
      </c>
      <c r="AY54" cm="1">
        <f t="array" ref="AY54">INDEX(AX53:AX$101,ROWS($A55))</f>
        <v>5.6837875880982429E-2</v>
      </c>
      <c r="AZ54" cm="1">
        <f t="array" ref="AZ54">INDEX(AY53:AY$101,ROWS($A55))</f>
        <v>1.9671785536275461E-3</v>
      </c>
      <c r="BA54" cm="1">
        <f t="array" ref="BA54">INDEX(AZ53:AZ$101,ROWS($A55))</f>
        <v>-1.4926223783087878E-2</v>
      </c>
      <c r="BB54" cm="1">
        <f t="array" ref="BB54">INDEX(BA53:BA$101,ROWS($A55))</f>
        <v>-5.2382672610496436E-2</v>
      </c>
      <c r="BC54" cm="1">
        <f t="array" ref="BC54">INDEX(BB53:BB$101,ROWS($A55))</f>
        <v>-6.2429136560775492E-3</v>
      </c>
      <c r="BD54" cm="1">
        <f t="array" ref="BD54">INDEX(BC53:BC$101,ROWS($A55))</f>
        <v>2.6936806066919458E-3</v>
      </c>
      <c r="BE54" cm="1">
        <f t="array" ref="BE54">INDEX(BD53:BD$101,ROWS($A55))</f>
        <v>6.0709088443285947E-3</v>
      </c>
      <c r="BF54" cm="1">
        <f t="array" ref="BF54">INDEX(BE53:BE$101,ROWS($A55))</f>
        <v>1.5683425673848382E-3</v>
      </c>
      <c r="BG54" cm="1">
        <f t="array" ref="BG54">INDEX(BF53:BF$101,ROWS($A55))</f>
        <v>-5.4638879822004695E-2</v>
      </c>
      <c r="BH54" cm="1">
        <f t="array" ref="BH54">INDEX(BG53:BG$101,ROWS($A55))</f>
        <v>-5.8455048259506058E-2</v>
      </c>
      <c r="BI54" cm="1">
        <f t="array" ref="BI54">INDEX(BH53:BH$101,ROWS($A55))</f>
        <v>-3.9786713136974849E-2</v>
      </c>
      <c r="BJ54" cm="1">
        <f t="array" ref="BJ54">INDEX(BI53:BI$101,ROWS($A55))</f>
        <v>0.19076008747508422</v>
      </c>
      <c r="BK54" cm="1">
        <f t="array" ref="BK54">INDEX(BJ53:BJ$101,ROWS($A55))</f>
        <v>0.45816820676262499</v>
      </c>
      <c r="BL54" cm="1">
        <f t="array" ref="BL54">INDEX(BK53:BK$101,ROWS($A55))</f>
        <v>1</v>
      </c>
      <c r="BM54" cm="1">
        <f t="array" ref="BM54">INDEX(BL53:BL$101,ROWS($A55))</f>
        <v>0.45816820676262499</v>
      </c>
      <c r="BN54" cm="1">
        <f t="array" ref="BN54">INDEX(BM53:BM$101,ROWS($A55))</f>
        <v>0.19076008747508422</v>
      </c>
      <c r="BO54" cm="1">
        <f t="array" ref="BO54">INDEX(BN53:BN$101,ROWS($A55))</f>
        <v>-3.9786713136974849E-2</v>
      </c>
      <c r="BP54" cm="1">
        <f t="array" ref="BP54">INDEX(BO53:BO$101,ROWS($A55))</f>
        <v>-5.8455048259506058E-2</v>
      </c>
      <c r="BQ54" cm="1">
        <f t="array" ref="BQ54">INDEX(BP53:BP$101,ROWS($A55))</f>
        <v>-5.4638879822004695E-2</v>
      </c>
      <c r="BR54" cm="1">
        <f t="array" ref="BR54">INDEX(BQ53:BQ$101,ROWS($A55))</f>
        <v>1.5683425673848382E-3</v>
      </c>
      <c r="BS54" cm="1">
        <f t="array" ref="BS54">INDEX(BR53:BR$101,ROWS($A55))</f>
        <v>6.0709088443285947E-3</v>
      </c>
      <c r="BT54" cm="1">
        <f t="array" ref="BT54">INDEX(BS53:BS$101,ROWS($A55))</f>
        <v>2.6936806066919458E-3</v>
      </c>
      <c r="BU54" cm="1">
        <f t="array" ref="BU54">INDEX(BT53:BT$101,ROWS($A55))</f>
        <v>-6.2429136560775492E-3</v>
      </c>
      <c r="BV54" cm="1">
        <f t="array" ref="BV54">INDEX(BU53:BU$101,ROWS($A55))</f>
        <v>-5.2382672610496436E-2</v>
      </c>
      <c r="BW54" cm="1">
        <f t="array" ref="BW54">INDEX(BV53:BV$101,ROWS($A55))</f>
        <v>-1.4926223783087878E-2</v>
      </c>
      <c r="BX54" cm="1">
        <f t="array" ref="BX54">INDEX(BW53:BW$101,ROWS($A55))</f>
        <v>1.9671785536275461E-3</v>
      </c>
      <c r="BY54" cm="1">
        <f t="array" ref="BY54">INDEX(BX53:BX$101,ROWS($A55))</f>
        <v>5.6837875880982429E-2</v>
      </c>
      <c r="BZ54" cm="1">
        <f t="array" ref="BZ54">INDEX(BY53:BY$101,ROWS($A55))</f>
        <v>-3.456326362918621E-3</v>
      </c>
      <c r="CA54" cm="1">
        <f t="array" ref="CA54">INDEX(BZ53:BZ$101,ROWS($A55))</f>
        <v>2.8721448308013767E-2</v>
      </c>
      <c r="CB54" cm="1">
        <f t="array" ref="CB54">INDEX(CA53:CA$101,ROWS($A55))</f>
        <v>-2.9137812001062583E-2</v>
      </c>
      <c r="CC54" cm="1">
        <f t="array" ref="CC54">INDEX(CB53:CB$101,ROWS($A55))</f>
        <v>6.3852420251502675E-3</v>
      </c>
      <c r="CD54" cm="1">
        <f t="array" ref="CD54">INDEX(CC53:CC$101,ROWS($A55))</f>
        <v>7.621720958584112E-2</v>
      </c>
      <c r="CE54" cm="1">
        <f t="array" ref="CE54">INDEX(CD53:CD$101,ROWS($A55))</f>
        <v>8.4160700746083769E-2</v>
      </c>
      <c r="CF54" cm="1">
        <f t="array" ref="CF54">INDEX(CE53:CE$101,ROWS($A55))</f>
        <v>9.1859430410886747E-2</v>
      </c>
      <c r="CG54" cm="1">
        <f t="array" ref="CG54">INDEX(CF53:CF$101,ROWS($A55))</f>
        <v>4.1933472856106685E-2</v>
      </c>
      <c r="CH54" cm="1">
        <f t="array" ref="CH54">INDEX(CG53:CG$101,ROWS($A55))</f>
        <v>3.9071305306950813E-2</v>
      </c>
      <c r="CI54" cm="1">
        <f t="array" ref="CI54">INDEX(CH53:CH$101,ROWS($A55))</f>
        <v>-4.3918438765605264E-2</v>
      </c>
      <c r="CJ54" cm="1">
        <f t="array" ref="CJ54">INDEX(CI53:CI$101,ROWS($A55))</f>
        <v>-7.3703419990607505E-2</v>
      </c>
      <c r="CK54" cm="1">
        <f t="array" ref="CK54">INDEX(CJ53:CJ$101,ROWS($A55))</f>
        <v>-8.07663118808679E-2</v>
      </c>
      <c r="CL54" cm="1">
        <f t="array" ref="CL54">INDEX(CK53:CK$101,ROWS($A55))</f>
        <v>1.4667612138507162E-2</v>
      </c>
      <c r="CM54" cm="1">
        <f t="array" ref="CM54">INDEX(CL53:CL$101,ROWS($A55))</f>
        <v>7.0392205077482436E-2</v>
      </c>
      <c r="CN54" cm="1">
        <f t="array" ref="CN54">INDEX(CM53:CM$101,ROWS($A55))</f>
        <v>2.9474214617809136E-2</v>
      </c>
      <c r="CO54" cm="1">
        <f t="array" ref="CO54">INDEX(CN53:CN$101,ROWS($A55))</f>
        <v>-0.12177560279280279</v>
      </c>
      <c r="CP54" cm="1">
        <f t="array" ref="CP54">INDEX(CO53:CO$101,ROWS($A55))</f>
        <v>-0.12372641346062392</v>
      </c>
      <c r="CQ54" cm="1">
        <f t="array" ref="CQ54">INDEX(CP53:CP$101,ROWS($A55))</f>
        <v>-4.4645286767713031E-2</v>
      </c>
      <c r="CR54" cm="1">
        <f t="array" ref="CR54">INDEX(CQ53:CQ$101,ROWS($A55))</f>
        <v>2.2472413339714708E-2</v>
      </c>
      <c r="CS54" cm="1">
        <f t="array" ref="CS54">INDEX(CR53:CR$101,ROWS($A55))</f>
        <v>2.4042253334814117E-2</v>
      </c>
      <c r="CT54" cm="1">
        <f t="array" ref="CT54">INDEX(CS53:CS$101,ROWS($A55))</f>
        <v>-1.6117846468699182E-2</v>
      </c>
      <c r="CU54" cm="1">
        <f t="array" ref="CU54">INDEX(CT53:CT$101,ROWS($A55))</f>
        <v>-1.3146260150111435E-2</v>
      </c>
      <c r="CV54" cm="1">
        <f t="array" ref="CV54">INDEX(CU53:CU$101,ROWS($A55))</f>
        <v>-4.2611769578632983E-2</v>
      </c>
      <c r="CW54" cm="1">
        <f t="array" ref="CW54">INDEX(CV53:CV$101,ROWS($A55))</f>
        <v>-8.2088083297975605E-3</v>
      </c>
      <c r="CX54" cm="1">
        <f t="array" ref="CX54">INDEX(CW53:CW$101,ROWS($A55))</f>
        <v>7.0343913977613914E-2</v>
      </c>
      <c r="CY54" cm="1">
        <f t="array" ref="CY54">INDEX(CX53:CX$101,ROWS($A55))</f>
        <v>8.1095536068336749E-2</v>
      </c>
      <c r="CZ54" cm="1">
        <f t="array" ref="CZ54">INDEX(CY53:CY$101,ROWS($A55))</f>
        <v>0.10653002802592371</v>
      </c>
      <c r="DA54" cm="1">
        <f t="array" ref="DA54">INDEX(CZ53:CZ$101,ROWS($A55))</f>
        <v>6.9172172021400427E-2</v>
      </c>
      <c r="DB54" cm="1">
        <f t="array" ref="DB54">INDEX(DA53:DA$101,ROWS($A55))</f>
        <v>4.5356651955948825E-2</v>
      </c>
      <c r="DC54" cm="1">
        <f t="array" ref="DC54">INDEX(DB53:DB$101,ROWS($A55))</f>
        <v>2.572326503835937E-2</v>
      </c>
      <c r="DD54" cm="1">
        <f t="array" ref="DD54">INDEX(DC53:DC$101,ROWS($A55))</f>
        <v>-4.52418626056501E-3</v>
      </c>
      <c r="DE54" cm="1">
        <f t="array" ref="DE54">INDEX(DD53:DD$101,ROWS($A55))</f>
        <v>5.695446189506833E-2</v>
      </c>
      <c r="DF54" cm="1">
        <f t="array" ref="DF54">INDEX(DE53:DE$101,ROWS($A55))</f>
        <v>2.4418181143092907E-4</v>
      </c>
      <c r="DG54" cm="1">
        <f t="array" ref="DG54">INDEX(DF53:DF$101,ROWS($A55))</f>
        <v>-7.9011018034384223E-3</v>
      </c>
    </row>
    <row r="55" spans="1:111" x14ac:dyDescent="0.25">
      <c r="A55" s="17">
        <v>54</v>
      </c>
      <c r="B55">
        <v>-3.1642035748923547</v>
      </c>
      <c r="C55" s="16">
        <f t="shared" si="0"/>
        <v>-3.1551684682919143</v>
      </c>
      <c r="D55" s="19">
        <f>SUMPRODUCT($C$2:INDEX($C$2:$C$327,ROWS(C56:C$327)),$C56:C$327)/DEVSQ($C$2:$C$327)</f>
        <v>-6.117608288508168E-3</v>
      </c>
      <c r="E55">
        <f>SQRT((1/COUNT($B$2:$B$327))*(1+(2*SUMSQ($D$2:D54))))</f>
        <v>7.3670957291106717E-2</v>
      </c>
      <c r="F55">
        <f>-SQRT((1/COUNT($B$2:$B$327))*(1+(2*SUMSQ($D$2:D54))))</f>
        <v>-7.3670957291106717E-2</v>
      </c>
      <c r="H55" cm="1">
        <f t="array" aca="1" ref="H55" ca="1">INDEX(MMULT(MINVERSE(OFFSET($K$1,0,0,A55,A55)),OFFSET($K$1,1,0,A55,1)),A55)</f>
        <v>-8.9852091020941119E-2</v>
      </c>
      <c r="I55">
        <f t="shared" si="4"/>
        <v>5.5384877562171128E-2</v>
      </c>
      <c r="J55">
        <f t="shared" si="5"/>
        <v>-5.5384877562171128E-2</v>
      </c>
      <c r="K55" s="18">
        <f t="shared" si="6"/>
        <v>-6.117608288508168E-3</v>
      </c>
      <c r="L55" cm="1">
        <f t="array" ref="L55">INDEX(K54:K$101,ROWS($A56))</f>
        <v>5.6418526686066756E-2</v>
      </c>
      <c r="M55" cm="1">
        <f t="array" ref="M55">INDEX(L54:L$101,ROWS($A56))</f>
        <v>-1.052338420005056E-2</v>
      </c>
      <c r="N55" cm="1">
        <f t="array" ref="N55">INDEX(M54:M$101,ROWS($A56))</f>
        <v>-3.4355579644787179E-3</v>
      </c>
      <c r="O55" cm="1">
        <f t="array" ref="O55">INDEX(N54:N$101,ROWS($A56))</f>
        <v>-2.9913035966842957E-2</v>
      </c>
      <c r="P55" cm="1">
        <f t="array" ref="P55">INDEX(O54:O$101,ROWS($A56))</f>
        <v>-2.4597005930040487E-2</v>
      </c>
      <c r="Q55" cm="1">
        <f t="array" ref="Q55">INDEX(P54:P$101,ROWS($A56))</f>
        <v>-6.1517600725887717E-2</v>
      </c>
      <c r="R55" cm="1">
        <f t="array" ref="R55">INDEX(Q54:Q$101,ROWS($A56))</f>
        <v>-7.9011018034384223E-3</v>
      </c>
      <c r="S55" cm="1">
        <f t="array" ref="S55">INDEX(R54:R$101,ROWS($A56))</f>
        <v>2.4418181143092907E-4</v>
      </c>
      <c r="T55" cm="1">
        <f t="array" ref="T55">INDEX(S54:S$101,ROWS($A56))</f>
        <v>5.695446189506833E-2</v>
      </c>
      <c r="U55" cm="1">
        <f t="array" ref="U55">INDEX(T54:T$101,ROWS($A56))</f>
        <v>-4.52418626056501E-3</v>
      </c>
      <c r="V55" cm="1">
        <f t="array" ref="V55">INDEX(U54:U$101,ROWS($A56))</f>
        <v>2.572326503835937E-2</v>
      </c>
      <c r="W55" cm="1">
        <f t="array" ref="W55">INDEX(V54:V$101,ROWS($A56))</f>
        <v>4.5356651955948825E-2</v>
      </c>
      <c r="X55" cm="1">
        <f t="array" ref="X55">INDEX(W54:W$101,ROWS($A56))</f>
        <v>6.9172172021400427E-2</v>
      </c>
      <c r="Y55" cm="1">
        <f t="array" ref="Y55">INDEX(X54:X$101,ROWS($A56))</f>
        <v>0.10653002802592371</v>
      </c>
      <c r="Z55" cm="1">
        <f t="array" ref="Z55">INDEX(Y54:Y$101,ROWS($A56))</f>
        <v>8.1095536068336749E-2</v>
      </c>
      <c r="AA55" cm="1">
        <f t="array" ref="AA55">INDEX(Z54:Z$101,ROWS($A56))</f>
        <v>7.0343913977613914E-2</v>
      </c>
      <c r="AB55" cm="1">
        <f t="array" ref="AB55">INDEX(AA54:AA$101,ROWS($A56))</f>
        <v>-8.2088083297975605E-3</v>
      </c>
      <c r="AC55" cm="1">
        <f t="array" ref="AC55">INDEX(AB54:AB$101,ROWS($A56))</f>
        <v>-4.2611769578632983E-2</v>
      </c>
      <c r="AD55" cm="1">
        <f t="array" ref="AD55">INDEX(AC54:AC$101,ROWS($A56))</f>
        <v>-1.3146260150111435E-2</v>
      </c>
      <c r="AE55" cm="1">
        <f t="array" ref="AE55">INDEX(AD54:AD$101,ROWS($A56))</f>
        <v>-1.6117846468699182E-2</v>
      </c>
      <c r="AF55" cm="1">
        <f t="array" ref="AF55">INDEX(AE54:AE$101,ROWS($A56))</f>
        <v>2.4042253334814117E-2</v>
      </c>
      <c r="AG55" cm="1">
        <f t="array" ref="AG55">INDEX(AF54:AF$101,ROWS($A56))</f>
        <v>2.2472413339714708E-2</v>
      </c>
      <c r="AH55" cm="1">
        <f t="array" ref="AH55">INDEX(AG54:AG$101,ROWS($A56))</f>
        <v>-4.4645286767713031E-2</v>
      </c>
      <c r="AI55" cm="1">
        <f t="array" ref="AI55">INDEX(AH54:AH$101,ROWS($A56))</f>
        <v>-0.12372641346062392</v>
      </c>
      <c r="AJ55" cm="1">
        <f t="array" ref="AJ55">INDEX(AI54:AI$101,ROWS($A56))</f>
        <v>-0.12177560279280279</v>
      </c>
      <c r="AK55" cm="1">
        <f t="array" ref="AK55">INDEX(AJ54:AJ$101,ROWS($A56))</f>
        <v>2.9474214617809136E-2</v>
      </c>
      <c r="AL55" cm="1">
        <f t="array" ref="AL55">INDEX(AK54:AK$101,ROWS($A56))</f>
        <v>7.0392205077482436E-2</v>
      </c>
      <c r="AM55" cm="1">
        <f t="array" ref="AM55">INDEX(AL54:AL$101,ROWS($A56))</f>
        <v>1.4667612138507162E-2</v>
      </c>
      <c r="AN55" cm="1">
        <f t="array" ref="AN55">INDEX(AM54:AM$101,ROWS($A56))</f>
        <v>-8.07663118808679E-2</v>
      </c>
      <c r="AO55" cm="1">
        <f t="array" ref="AO55">INDEX(AN54:AN$101,ROWS($A56))</f>
        <v>-7.3703419990607505E-2</v>
      </c>
      <c r="AP55" cm="1">
        <f t="array" ref="AP55">INDEX(AO54:AO$101,ROWS($A56))</f>
        <v>-4.3918438765605264E-2</v>
      </c>
      <c r="AQ55" cm="1">
        <f t="array" ref="AQ55">INDEX(AP54:AP$101,ROWS($A56))</f>
        <v>3.9071305306950813E-2</v>
      </c>
      <c r="AR55" cm="1">
        <f t="array" ref="AR55">INDEX(AQ54:AQ$101,ROWS($A56))</f>
        <v>4.1933472856106685E-2</v>
      </c>
      <c r="AS55" cm="1">
        <f t="array" ref="AS55">INDEX(AR54:AR$101,ROWS($A56))</f>
        <v>9.1859430410886747E-2</v>
      </c>
      <c r="AT55" cm="1">
        <f t="array" ref="AT55">INDEX(AS54:AS$101,ROWS($A56))</f>
        <v>8.4160700746083769E-2</v>
      </c>
      <c r="AU55" cm="1">
        <f t="array" ref="AU55">INDEX(AT54:AT$101,ROWS($A56))</f>
        <v>7.621720958584112E-2</v>
      </c>
      <c r="AV55" cm="1">
        <f t="array" ref="AV55">INDEX(AU54:AU$101,ROWS($A56))</f>
        <v>6.3852420251502675E-3</v>
      </c>
      <c r="AW55" cm="1">
        <f t="array" ref="AW55">INDEX(AV54:AV$101,ROWS($A56))</f>
        <v>-2.9137812001062583E-2</v>
      </c>
      <c r="AX55" cm="1">
        <f t="array" ref="AX55">INDEX(AW54:AW$101,ROWS($A56))</f>
        <v>2.8721448308013767E-2</v>
      </c>
      <c r="AY55" cm="1">
        <f t="array" ref="AY55">INDEX(AX54:AX$101,ROWS($A56))</f>
        <v>-3.456326362918621E-3</v>
      </c>
      <c r="AZ55" cm="1">
        <f t="array" ref="AZ55">INDEX(AY54:AY$101,ROWS($A56))</f>
        <v>5.6837875880982429E-2</v>
      </c>
      <c r="BA55" cm="1">
        <f t="array" ref="BA55">INDEX(AZ54:AZ$101,ROWS($A56))</f>
        <v>1.9671785536275461E-3</v>
      </c>
      <c r="BB55" cm="1">
        <f t="array" ref="BB55">INDEX(BA54:BA$101,ROWS($A56))</f>
        <v>-1.4926223783087878E-2</v>
      </c>
      <c r="BC55" cm="1">
        <f t="array" ref="BC55">INDEX(BB54:BB$101,ROWS($A56))</f>
        <v>-5.2382672610496436E-2</v>
      </c>
      <c r="BD55" cm="1">
        <f t="array" ref="BD55">INDEX(BC54:BC$101,ROWS($A56))</f>
        <v>-6.2429136560775492E-3</v>
      </c>
      <c r="BE55" cm="1">
        <f t="array" ref="BE55">INDEX(BD54:BD$101,ROWS($A56))</f>
        <v>2.6936806066919458E-3</v>
      </c>
      <c r="BF55" cm="1">
        <f t="array" ref="BF55">INDEX(BE54:BE$101,ROWS($A56))</f>
        <v>6.0709088443285947E-3</v>
      </c>
      <c r="BG55" cm="1">
        <f t="array" ref="BG55">INDEX(BF54:BF$101,ROWS($A56))</f>
        <v>1.5683425673848382E-3</v>
      </c>
      <c r="BH55" cm="1">
        <f t="array" ref="BH55">INDEX(BG54:BG$101,ROWS($A56))</f>
        <v>-5.4638879822004695E-2</v>
      </c>
      <c r="BI55" cm="1">
        <f t="array" ref="BI55">INDEX(BH54:BH$101,ROWS($A56))</f>
        <v>-5.8455048259506058E-2</v>
      </c>
      <c r="BJ55" cm="1">
        <f t="array" ref="BJ55">INDEX(BI54:BI$101,ROWS($A56))</f>
        <v>-3.9786713136974849E-2</v>
      </c>
      <c r="BK55" cm="1">
        <f t="array" ref="BK55">INDEX(BJ54:BJ$101,ROWS($A56))</f>
        <v>0.19076008747508422</v>
      </c>
      <c r="BL55" cm="1">
        <f t="array" ref="BL55">INDEX(BK54:BK$101,ROWS($A56))</f>
        <v>0.45816820676262499</v>
      </c>
      <c r="BM55" cm="1">
        <f t="array" ref="BM55">INDEX(BL54:BL$101,ROWS($A56))</f>
        <v>1</v>
      </c>
      <c r="BN55" cm="1">
        <f t="array" ref="BN55">INDEX(BM54:BM$101,ROWS($A56))</f>
        <v>0.45816820676262499</v>
      </c>
      <c r="BO55" cm="1">
        <f t="array" ref="BO55">INDEX(BN54:BN$101,ROWS($A56))</f>
        <v>0.19076008747508422</v>
      </c>
      <c r="BP55" cm="1">
        <f t="array" ref="BP55">INDEX(BO54:BO$101,ROWS($A56))</f>
        <v>-3.9786713136974849E-2</v>
      </c>
      <c r="BQ55" cm="1">
        <f t="array" ref="BQ55">INDEX(BP54:BP$101,ROWS($A56))</f>
        <v>-5.8455048259506058E-2</v>
      </c>
      <c r="BR55" cm="1">
        <f t="array" ref="BR55">INDEX(BQ54:BQ$101,ROWS($A56))</f>
        <v>-5.4638879822004695E-2</v>
      </c>
      <c r="BS55" cm="1">
        <f t="array" ref="BS55">INDEX(BR54:BR$101,ROWS($A56))</f>
        <v>1.5683425673848382E-3</v>
      </c>
      <c r="BT55" cm="1">
        <f t="array" ref="BT55">INDEX(BS54:BS$101,ROWS($A56))</f>
        <v>6.0709088443285947E-3</v>
      </c>
      <c r="BU55" cm="1">
        <f t="array" ref="BU55">INDEX(BT54:BT$101,ROWS($A56))</f>
        <v>2.6936806066919458E-3</v>
      </c>
      <c r="BV55" cm="1">
        <f t="array" ref="BV55">INDEX(BU54:BU$101,ROWS($A56))</f>
        <v>-6.2429136560775492E-3</v>
      </c>
      <c r="BW55" cm="1">
        <f t="array" ref="BW55">INDEX(BV54:BV$101,ROWS($A56))</f>
        <v>-5.2382672610496436E-2</v>
      </c>
      <c r="BX55" cm="1">
        <f t="array" ref="BX55">INDEX(BW54:BW$101,ROWS($A56))</f>
        <v>-1.4926223783087878E-2</v>
      </c>
      <c r="BY55" cm="1">
        <f t="array" ref="BY55">INDEX(BX54:BX$101,ROWS($A56))</f>
        <v>1.9671785536275461E-3</v>
      </c>
      <c r="BZ55" cm="1">
        <f t="array" ref="BZ55">INDEX(BY54:BY$101,ROWS($A56))</f>
        <v>5.6837875880982429E-2</v>
      </c>
      <c r="CA55" cm="1">
        <f t="array" ref="CA55">INDEX(BZ54:BZ$101,ROWS($A56))</f>
        <v>-3.456326362918621E-3</v>
      </c>
      <c r="CB55" cm="1">
        <f t="array" ref="CB55">INDEX(CA54:CA$101,ROWS($A56))</f>
        <v>2.8721448308013767E-2</v>
      </c>
      <c r="CC55" cm="1">
        <f t="array" ref="CC55">INDEX(CB54:CB$101,ROWS($A56))</f>
        <v>-2.9137812001062583E-2</v>
      </c>
      <c r="CD55" cm="1">
        <f t="array" ref="CD55">INDEX(CC54:CC$101,ROWS($A56))</f>
        <v>6.3852420251502675E-3</v>
      </c>
      <c r="CE55" cm="1">
        <f t="array" ref="CE55">INDEX(CD54:CD$101,ROWS($A56))</f>
        <v>7.621720958584112E-2</v>
      </c>
      <c r="CF55" cm="1">
        <f t="array" ref="CF55">INDEX(CE54:CE$101,ROWS($A56))</f>
        <v>8.4160700746083769E-2</v>
      </c>
      <c r="CG55" cm="1">
        <f t="array" ref="CG55">INDEX(CF54:CF$101,ROWS($A56))</f>
        <v>9.1859430410886747E-2</v>
      </c>
      <c r="CH55" cm="1">
        <f t="array" ref="CH55">INDEX(CG54:CG$101,ROWS($A56))</f>
        <v>4.1933472856106685E-2</v>
      </c>
      <c r="CI55" cm="1">
        <f t="array" ref="CI55">INDEX(CH54:CH$101,ROWS($A56))</f>
        <v>3.9071305306950813E-2</v>
      </c>
      <c r="CJ55" cm="1">
        <f t="array" ref="CJ55">INDEX(CI54:CI$101,ROWS($A56))</f>
        <v>-4.3918438765605264E-2</v>
      </c>
      <c r="CK55" cm="1">
        <f t="array" ref="CK55">INDEX(CJ54:CJ$101,ROWS($A56))</f>
        <v>-7.3703419990607505E-2</v>
      </c>
      <c r="CL55" cm="1">
        <f t="array" ref="CL55">INDEX(CK54:CK$101,ROWS($A56))</f>
        <v>-8.07663118808679E-2</v>
      </c>
      <c r="CM55" cm="1">
        <f t="array" ref="CM55">INDEX(CL54:CL$101,ROWS($A56))</f>
        <v>1.4667612138507162E-2</v>
      </c>
      <c r="CN55" cm="1">
        <f t="array" ref="CN55">INDEX(CM54:CM$101,ROWS($A56))</f>
        <v>7.0392205077482436E-2</v>
      </c>
      <c r="CO55" cm="1">
        <f t="array" ref="CO55">INDEX(CN54:CN$101,ROWS($A56))</f>
        <v>2.9474214617809136E-2</v>
      </c>
      <c r="CP55" cm="1">
        <f t="array" ref="CP55">INDEX(CO54:CO$101,ROWS($A56))</f>
        <v>-0.12177560279280279</v>
      </c>
      <c r="CQ55" cm="1">
        <f t="array" ref="CQ55">INDEX(CP54:CP$101,ROWS($A56))</f>
        <v>-0.12372641346062392</v>
      </c>
      <c r="CR55" cm="1">
        <f t="array" ref="CR55">INDEX(CQ54:CQ$101,ROWS($A56))</f>
        <v>-4.4645286767713031E-2</v>
      </c>
      <c r="CS55" cm="1">
        <f t="array" ref="CS55">INDEX(CR54:CR$101,ROWS($A56))</f>
        <v>2.2472413339714708E-2</v>
      </c>
      <c r="CT55" cm="1">
        <f t="array" ref="CT55">INDEX(CS54:CS$101,ROWS($A56))</f>
        <v>2.4042253334814117E-2</v>
      </c>
      <c r="CU55" cm="1">
        <f t="array" ref="CU55">INDEX(CT54:CT$101,ROWS($A56))</f>
        <v>-1.6117846468699182E-2</v>
      </c>
      <c r="CV55" cm="1">
        <f t="array" ref="CV55">INDEX(CU54:CU$101,ROWS($A56))</f>
        <v>-1.3146260150111435E-2</v>
      </c>
      <c r="CW55" cm="1">
        <f t="array" ref="CW55">INDEX(CV54:CV$101,ROWS($A56))</f>
        <v>-4.2611769578632983E-2</v>
      </c>
      <c r="CX55" cm="1">
        <f t="array" ref="CX55">INDEX(CW54:CW$101,ROWS($A56))</f>
        <v>-8.2088083297975605E-3</v>
      </c>
      <c r="CY55" cm="1">
        <f t="array" ref="CY55">INDEX(CX54:CX$101,ROWS($A56))</f>
        <v>7.0343913977613914E-2</v>
      </c>
      <c r="CZ55" cm="1">
        <f t="array" ref="CZ55">INDEX(CY54:CY$101,ROWS($A56))</f>
        <v>8.1095536068336749E-2</v>
      </c>
      <c r="DA55" cm="1">
        <f t="array" ref="DA55">INDEX(CZ54:CZ$101,ROWS($A56))</f>
        <v>0.10653002802592371</v>
      </c>
      <c r="DB55" cm="1">
        <f t="array" ref="DB55">INDEX(DA54:DA$101,ROWS($A56))</f>
        <v>6.9172172021400427E-2</v>
      </c>
      <c r="DC55" cm="1">
        <f t="array" ref="DC55">INDEX(DB54:DB$101,ROWS($A56))</f>
        <v>4.5356651955948825E-2</v>
      </c>
      <c r="DD55" cm="1">
        <f t="array" ref="DD55">INDEX(DC54:DC$101,ROWS($A56))</f>
        <v>2.572326503835937E-2</v>
      </c>
      <c r="DE55" cm="1">
        <f t="array" ref="DE55">INDEX(DD54:DD$101,ROWS($A56))</f>
        <v>-4.52418626056501E-3</v>
      </c>
      <c r="DF55" cm="1">
        <f t="array" ref="DF55">INDEX(DE54:DE$101,ROWS($A56))</f>
        <v>5.695446189506833E-2</v>
      </c>
      <c r="DG55" cm="1">
        <f t="array" ref="DG55">INDEX(DF54:DF$101,ROWS($A56))</f>
        <v>2.4418181143092907E-4</v>
      </c>
    </row>
    <row r="56" spans="1:111" x14ac:dyDescent="0.25">
      <c r="A56" s="17">
        <v>55</v>
      </c>
      <c r="B56">
        <v>-1.1718642086368618</v>
      </c>
      <c r="C56" s="16">
        <f t="shared" si="0"/>
        <v>-1.1628291020364212</v>
      </c>
      <c r="D56" s="19">
        <f>SUMPRODUCT($C$2:INDEX($C$2:$C$327,ROWS(C57:C$327)),$C57:C$327)/DEVSQ($C$2:$C$327)</f>
        <v>-9.6352721316774401E-2</v>
      </c>
      <c r="E56">
        <f>SQRT((1/COUNT($B$2:$B$327))*(1+(2*SUMSQ($D$2:D55))))</f>
        <v>7.3672515568696292E-2</v>
      </c>
      <c r="F56">
        <f>-SQRT((1/COUNT($B$2:$B$327))*(1+(2*SUMSQ($D$2:D55))))</f>
        <v>-7.3672515568696292E-2</v>
      </c>
      <c r="H56" cm="1">
        <f t="array" aca="1" ref="H56" ca="1">INDEX(MMULT(MINVERSE(OFFSET($K$1,0,0,A56,A56)),OFFSET($K$1,1,0,A56,1)),A56)</f>
        <v>-0.10787510286970679</v>
      </c>
      <c r="I56">
        <f t="shared" si="4"/>
        <v>5.5384877562171128E-2</v>
      </c>
      <c r="J56">
        <f t="shared" si="5"/>
        <v>-5.5384877562171128E-2</v>
      </c>
      <c r="K56" s="18">
        <f t="shared" si="6"/>
        <v>-9.6352721316774401E-2</v>
      </c>
      <c r="L56" cm="1">
        <f t="array" ref="L56">INDEX(K55:K$101,ROWS($A57))</f>
        <v>-6.117608288508168E-3</v>
      </c>
      <c r="M56" cm="1">
        <f t="array" ref="M56">INDEX(L55:L$101,ROWS($A57))</f>
        <v>5.6418526686066756E-2</v>
      </c>
      <c r="N56" cm="1">
        <f t="array" ref="N56">INDEX(M55:M$101,ROWS($A57))</f>
        <v>-1.052338420005056E-2</v>
      </c>
      <c r="O56" cm="1">
        <f t="array" ref="O56">INDEX(N55:N$101,ROWS($A57))</f>
        <v>-3.4355579644787179E-3</v>
      </c>
      <c r="P56" cm="1">
        <f t="array" ref="P56">INDEX(O55:O$101,ROWS($A57))</f>
        <v>-2.9913035966842957E-2</v>
      </c>
      <c r="Q56" cm="1">
        <f t="array" ref="Q56">INDEX(P55:P$101,ROWS($A57))</f>
        <v>-2.4597005930040487E-2</v>
      </c>
      <c r="R56" cm="1">
        <f t="array" ref="R56">INDEX(Q55:Q$101,ROWS($A57))</f>
        <v>-6.1517600725887717E-2</v>
      </c>
      <c r="S56" cm="1">
        <f t="array" ref="S56">INDEX(R55:R$101,ROWS($A57))</f>
        <v>-7.9011018034384223E-3</v>
      </c>
      <c r="T56" cm="1">
        <f t="array" ref="T56">INDEX(S55:S$101,ROWS($A57))</f>
        <v>2.4418181143092907E-4</v>
      </c>
      <c r="U56" cm="1">
        <f t="array" ref="U56">INDEX(T55:T$101,ROWS($A57))</f>
        <v>5.695446189506833E-2</v>
      </c>
      <c r="V56" cm="1">
        <f t="array" ref="V56">INDEX(U55:U$101,ROWS($A57))</f>
        <v>-4.52418626056501E-3</v>
      </c>
      <c r="W56" cm="1">
        <f t="array" ref="W56">INDEX(V55:V$101,ROWS($A57))</f>
        <v>2.572326503835937E-2</v>
      </c>
      <c r="X56" cm="1">
        <f t="array" ref="X56">INDEX(W55:W$101,ROWS($A57))</f>
        <v>4.5356651955948825E-2</v>
      </c>
      <c r="Y56" cm="1">
        <f t="array" ref="Y56">INDEX(X55:X$101,ROWS($A57))</f>
        <v>6.9172172021400427E-2</v>
      </c>
      <c r="Z56" cm="1">
        <f t="array" ref="Z56">INDEX(Y55:Y$101,ROWS($A57))</f>
        <v>0.10653002802592371</v>
      </c>
      <c r="AA56" cm="1">
        <f t="array" ref="AA56">INDEX(Z55:Z$101,ROWS($A57))</f>
        <v>8.1095536068336749E-2</v>
      </c>
      <c r="AB56" cm="1">
        <f t="array" ref="AB56">INDEX(AA55:AA$101,ROWS($A57))</f>
        <v>7.0343913977613914E-2</v>
      </c>
      <c r="AC56" cm="1">
        <f t="array" ref="AC56">INDEX(AB55:AB$101,ROWS($A57))</f>
        <v>-8.2088083297975605E-3</v>
      </c>
      <c r="AD56" cm="1">
        <f t="array" ref="AD56">INDEX(AC55:AC$101,ROWS($A57))</f>
        <v>-4.2611769578632983E-2</v>
      </c>
      <c r="AE56" cm="1">
        <f t="array" ref="AE56">INDEX(AD55:AD$101,ROWS($A57))</f>
        <v>-1.3146260150111435E-2</v>
      </c>
      <c r="AF56" cm="1">
        <f t="array" ref="AF56">INDEX(AE55:AE$101,ROWS($A57))</f>
        <v>-1.6117846468699182E-2</v>
      </c>
      <c r="AG56" cm="1">
        <f t="array" ref="AG56">INDEX(AF55:AF$101,ROWS($A57))</f>
        <v>2.4042253334814117E-2</v>
      </c>
      <c r="AH56" cm="1">
        <f t="array" ref="AH56">INDEX(AG55:AG$101,ROWS($A57))</f>
        <v>2.2472413339714708E-2</v>
      </c>
      <c r="AI56" cm="1">
        <f t="array" ref="AI56">INDEX(AH55:AH$101,ROWS($A57))</f>
        <v>-4.4645286767713031E-2</v>
      </c>
      <c r="AJ56" cm="1">
        <f t="array" ref="AJ56">INDEX(AI55:AI$101,ROWS($A57))</f>
        <v>-0.12372641346062392</v>
      </c>
      <c r="AK56" cm="1">
        <f t="array" ref="AK56">INDEX(AJ55:AJ$101,ROWS($A57))</f>
        <v>-0.12177560279280279</v>
      </c>
      <c r="AL56" cm="1">
        <f t="array" ref="AL56">INDEX(AK55:AK$101,ROWS($A57))</f>
        <v>2.9474214617809136E-2</v>
      </c>
      <c r="AM56" cm="1">
        <f t="array" ref="AM56">INDEX(AL55:AL$101,ROWS($A57))</f>
        <v>7.0392205077482436E-2</v>
      </c>
      <c r="AN56" cm="1">
        <f t="array" ref="AN56">INDEX(AM55:AM$101,ROWS($A57))</f>
        <v>1.4667612138507162E-2</v>
      </c>
      <c r="AO56" cm="1">
        <f t="array" ref="AO56">INDEX(AN55:AN$101,ROWS($A57))</f>
        <v>-8.07663118808679E-2</v>
      </c>
      <c r="AP56" cm="1">
        <f t="array" ref="AP56">INDEX(AO55:AO$101,ROWS($A57))</f>
        <v>-7.3703419990607505E-2</v>
      </c>
      <c r="AQ56" cm="1">
        <f t="array" ref="AQ56">INDEX(AP55:AP$101,ROWS($A57))</f>
        <v>-4.3918438765605264E-2</v>
      </c>
      <c r="AR56" cm="1">
        <f t="array" ref="AR56">INDEX(AQ55:AQ$101,ROWS($A57))</f>
        <v>3.9071305306950813E-2</v>
      </c>
      <c r="AS56" cm="1">
        <f t="array" ref="AS56">INDEX(AR55:AR$101,ROWS($A57))</f>
        <v>4.1933472856106685E-2</v>
      </c>
      <c r="AT56" cm="1">
        <f t="array" ref="AT56">INDEX(AS55:AS$101,ROWS($A57))</f>
        <v>9.1859430410886747E-2</v>
      </c>
      <c r="AU56" cm="1">
        <f t="array" ref="AU56">INDEX(AT55:AT$101,ROWS($A57))</f>
        <v>8.4160700746083769E-2</v>
      </c>
      <c r="AV56" cm="1">
        <f t="array" ref="AV56">INDEX(AU55:AU$101,ROWS($A57))</f>
        <v>7.621720958584112E-2</v>
      </c>
      <c r="AW56" cm="1">
        <f t="array" ref="AW56">INDEX(AV55:AV$101,ROWS($A57))</f>
        <v>6.3852420251502675E-3</v>
      </c>
      <c r="AX56" cm="1">
        <f t="array" ref="AX56">INDEX(AW55:AW$101,ROWS($A57))</f>
        <v>-2.9137812001062583E-2</v>
      </c>
      <c r="AY56" cm="1">
        <f t="array" ref="AY56">INDEX(AX55:AX$101,ROWS($A57))</f>
        <v>2.8721448308013767E-2</v>
      </c>
      <c r="AZ56" cm="1">
        <f t="array" ref="AZ56">INDEX(AY55:AY$101,ROWS($A57))</f>
        <v>-3.456326362918621E-3</v>
      </c>
      <c r="BA56" cm="1">
        <f t="array" ref="BA56">INDEX(AZ55:AZ$101,ROWS($A57))</f>
        <v>5.6837875880982429E-2</v>
      </c>
      <c r="BB56" cm="1">
        <f t="array" ref="BB56">INDEX(BA55:BA$101,ROWS($A57))</f>
        <v>1.9671785536275461E-3</v>
      </c>
      <c r="BC56" cm="1">
        <f t="array" ref="BC56">INDEX(BB55:BB$101,ROWS($A57))</f>
        <v>-1.4926223783087878E-2</v>
      </c>
      <c r="BD56" cm="1">
        <f t="array" ref="BD56">INDEX(BC55:BC$101,ROWS($A57))</f>
        <v>-5.2382672610496436E-2</v>
      </c>
      <c r="BE56" cm="1">
        <f t="array" ref="BE56">INDEX(BD55:BD$101,ROWS($A57))</f>
        <v>-6.2429136560775492E-3</v>
      </c>
      <c r="BF56" cm="1">
        <f t="array" ref="BF56">INDEX(BE55:BE$101,ROWS($A57))</f>
        <v>2.6936806066919458E-3</v>
      </c>
      <c r="BG56" cm="1">
        <f t="array" ref="BG56">INDEX(BF55:BF$101,ROWS($A57))</f>
        <v>6.0709088443285947E-3</v>
      </c>
      <c r="BH56" cm="1">
        <f t="array" ref="BH56">INDEX(BG55:BG$101,ROWS($A57))</f>
        <v>1.5683425673848382E-3</v>
      </c>
      <c r="BI56" cm="1">
        <f t="array" ref="BI56">INDEX(BH55:BH$101,ROWS($A57))</f>
        <v>-5.4638879822004695E-2</v>
      </c>
      <c r="BJ56" cm="1">
        <f t="array" ref="BJ56">INDEX(BI55:BI$101,ROWS($A57))</f>
        <v>-5.8455048259506058E-2</v>
      </c>
      <c r="BK56" cm="1">
        <f t="array" ref="BK56">INDEX(BJ55:BJ$101,ROWS($A57))</f>
        <v>-3.9786713136974849E-2</v>
      </c>
      <c r="BL56" cm="1">
        <f t="array" ref="BL56">INDEX(BK55:BK$101,ROWS($A57))</f>
        <v>0.19076008747508422</v>
      </c>
      <c r="BM56" cm="1">
        <f t="array" ref="BM56">INDEX(BL55:BL$101,ROWS($A57))</f>
        <v>0.45816820676262499</v>
      </c>
      <c r="BN56" cm="1">
        <f t="array" ref="BN56">INDEX(BM55:BM$101,ROWS($A57))</f>
        <v>1</v>
      </c>
      <c r="BO56" cm="1">
        <f t="array" ref="BO56">INDEX(BN55:BN$101,ROWS($A57))</f>
        <v>0.45816820676262499</v>
      </c>
      <c r="BP56" cm="1">
        <f t="array" ref="BP56">INDEX(BO55:BO$101,ROWS($A57))</f>
        <v>0.19076008747508422</v>
      </c>
      <c r="BQ56" cm="1">
        <f t="array" ref="BQ56">INDEX(BP55:BP$101,ROWS($A57))</f>
        <v>-3.9786713136974849E-2</v>
      </c>
      <c r="BR56" cm="1">
        <f t="array" ref="BR56">INDEX(BQ55:BQ$101,ROWS($A57))</f>
        <v>-5.8455048259506058E-2</v>
      </c>
      <c r="BS56" cm="1">
        <f t="array" ref="BS56">INDEX(BR55:BR$101,ROWS($A57))</f>
        <v>-5.4638879822004695E-2</v>
      </c>
      <c r="BT56" cm="1">
        <f t="array" ref="BT56">INDEX(BS55:BS$101,ROWS($A57))</f>
        <v>1.5683425673848382E-3</v>
      </c>
      <c r="BU56" cm="1">
        <f t="array" ref="BU56">INDEX(BT55:BT$101,ROWS($A57))</f>
        <v>6.0709088443285947E-3</v>
      </c>
      <c r="BV56" cm="1">
        <f t="array" ref="BV56">INDEX(BU55:BU$101,ROWS($A57))</f>
        <v>2.6936806066919458E-3</v>
      </c>
      <c r="BW56" cm="1">
        <f t="array" ref="BW56">INDEX(BV55:BV$101,ROWS($A57))</f>
        <v>-6.2429136560775492E-3</v>
      </c>
      <c r="BX56" cm="1">
        <f t="array" ref="BX56">INDEX(BW55:BW$101,ROWS($A57))</f>
        <v>-5.2382672610496436E-2</v>
      </c>
      <c r="BY56" cm="1">
        <f t="array" ref="BY56">INDEX(BX55:BX$101,ROWS($A57))</f>
        <v>-1.4926223783087878E-2</v>
      </c>
      <c r="BZ56" cm="1">
        <f t="array" ref="BZ56">INDEX(BY55:BY$101,ROWS($A57))</f>
        <v>1.9671785536275461E-3</v>
      </c>
      <c r="CA56" cm="1">
        <f t="array" ref="CA56">INDEX(BZ55:BZ$101,ROWS($A57))</f>
        <v>5.6837875880982429E-2</v>
      </c>
      <c r="CB56" cm="1">
        <f t="array" ref="CB56">INDEX(CA55:CA$101,ROWS($A57))</f>
        <v>-3.456326362918621E-3</v>
      </c>
      <c r="CC56" cm="1">
        <f t="array" ref="CC56">INDEX(CB55:CB$101,ROWS($A57))</f>
        <v>2.8721448308013767E-2</v>
      </c>
      <c r="CD56" cm="1">
        <f t="array" ref="CD56">INDEX(CC55:CC$101,ROWS($A57))</f>
        <v>-2.9137812001062583E-2</v>
      </c>
      <c r="CE56" cm="1">
        <f t="array" ref="CE56">INDEX(CD55:CD$101,ROWS($A57))</f>
        <v>6.3852420251502675E-3</v>
      </c>
      <c r="CF56" cm="1">
        <f t="array" ref="CF56">INDEX(CE55:CE$101,ROWS($A57))</f>
        <v>7.621720958584112E-2</v>
      </c>
      <c r="CG56" cm="1">
        <f t="array" ref="CG56">INDEX(CF55:CF$101,ROWS($A57))</f>
        <v>8.4160700746083769E-2</v>
      </c>
      <c r="CH56" cm="1">
        <f t="array" ref="CH56">INDEX(CG55:CG$101,ROWS($A57))</f>
        <v>9.1859430410886747E-2</v>
      </c>
      <c r="CI56" cm="1">
        <f t="array" ref="CI56">INDEX(CH55:CH$101,ROWS($A57))</f>
        <v>4.1933472856106685E-2</v>
      </c>
      <c r="CJ56" cm="1">
        <f t="array" ref="CJ56">INDEX(CI55:CI$101,ROWS($A57))</f>
        <v>3.9071305306950813E-2</v>
      </c>
      <c r="CK56" cm="1">
        <f t="array" ref="CK56">INDEX(CJ55:CJ$101,ROWS($A57))</f>
        <v>-4.3918438765605264E-2</v>
      </c>
      <c r="CL56" cm="1">
        <f t="array" ref="CL56">INDEX(CK55:CK$101,ROWS($A57))</f>
        <v>-7.3703419990607505E-2</v>
      </c>
      <c r="CM56" cm="1">
        <f t="array" ref="CM56">INDEX(CL55:CL$101,ROWS($A57))</f>
        <v>-8.07663118808679E-2</v>
      </c>
      <c r="CN56" cm="1">
        <f t="array" ref="CN56">INDEX(CM55:CM$101,ROWS($A57))</f>
        <v>1.4667612138507162E-2</v>
      </c>
      <c r="CO56" cm="1">
        <f t="array" ref="CO56">INDEX(CN55:CN$101,ROWS($A57))</f>
        <v>7.0392205077482436E-2</v>
      </c>
      <c r="CP56" cm="1">
        <f t="array" ref="CP56">INDEX(CO55:CO$101,ROWS($A57))</f>
        <v>2.9474214617809136E-2</v>
      </c>
      <c r="CQ56" cm="1">
        <f t="array" ref="CQ56">INDEX(CP55:CP$101,ROWS($A57))</f>
        <v>-0.12177560279280279</v>
      </c>
      <c r="CR56" cm="1">
        <f t="array" ref="CR56">INDEX(CQ55:CQ$101,ROWS($A57))</f>
        <v>-0.12372641346062392</v>
      </c>
      <c r="CS56" cm="1">
        <f t="array" ref="CS56">INDEX(CR55:CR$101,ROWS($A57))</f>
        <v>-4.4645286767713031E-2</v>
      </c>
      <c r="CT56" cm="1">
        <f t="array" ref="CT56">INDEX(CS55:CS$101,ROWS($A57))</f>
        <v>2.2472413339714708E-2</v>
      </c>
      <c r="CU56" cm="1">
        <f t="array" ref="CU56">INDEX(CT55:CT$101,ROWS($A57))</f>
        <v>2.4042253334814117E-2</v>
      </c>
      <c r="CV56" cm="1">
        <f t="array" ref="CV56">INDEX(CU55:CU$101,ROWS($A57))</f>
        <v>-1.6117846468699182E-2</v>
      </c>
      <c r="CW56" cm="1">
        <f t="array" ref="CW56">INDEX(CV55:CV$101,ROWS($A57))</f>
        <v>-1.3146260150111435E-2</v>
      </c>
      <c r="CX56" cm="1">
        <f t="array" ref="CX56">INDEX(CW55:CW$101,ROWS($A57))</f>
        <v>-4.2611769578632983E-2</v>
      </c>
      <c r="CY56" cm="1">
        <f t="array" ref="CY56">INDEX(CX55:CX$101,ROWS($A57))</f>
        <v>-8.2088083297975605E-3</v>
      </c>
      <c r="CZ56" cm="1">
        <f t="array" ref="CZ56">INDEX(CY55:CY$101,ROWS($A57))</f>
        <v>7.0343913977613914E-2</v>
      </c>
      <c r="DA56" cm="1">
        <f t="array" ref="DA56">INDEX(CZ55:CZ$101,ROWS($A57))</f>
        <v>8.1095536068336749E-2</v>
      </c>
      <c r="DB56" cm="1">
        <f t="array" ref="DB56">INDEX(DA55:DA$101,ROWS($A57))</f>
        <v>0.10653002802592371</v>
      </c>
      <c r="DC56" cm="1">
        <f t="array" ref="DC56">INDEX(DB55:DB$101,ROWS($A57))</f>
        <v>6.9172172021400427E-2</v>
      </c>
      <c r="DD56" cm="1">
        <f t="array" ref="DD56">INDEX(DC55:DC$101,ROWS($A57))</f>
        <v>4.5356651955948825E-2</v>
      </c>
      <c r="DE56" cm="1">
        <f t="array" ref="DE56">INDEX(DD55:DD$101,ROWS($A57))</f>
        <v>2.572326503835937E-2</v>
      </c>
      <c r="DF56" cm="1">
        <f t="array" ref="DF56">INDEX(DE55:DE$101,ROWS($A57))</f>
        <v>-4.52418626056501E-3</v>
      </c>
      <c r="DG56" cm="1">
        <f t="array" ref="DG56">INDEX(DF55:DF$101,ROWS($A57))</f>
        <v>5.695446189506833E-2</v>
      </c>
    </row>
    <row r="57" spans="1:111" x14ac:dyDescent="0.25">
      <c r="A57" s="17">
        <v>56</v>
      </c>
      <c r="B57">
        <v>3.8388829526992083</v>
      </c>
      <c r="C57" s="16">
        <f t="shared" si="0"/>
        <v>3.8479180592996487</v>
      </c>
      <c r="D57" s="19">
        <f>SUMPRODUCT($C$2:INDEX($C$2:$C$327,ROWS(C58:C$327)),$C58:C$327)/DEVSQ($C$2:$C$327)</f>
        <v>-9.5791748059318602E-2</v>
      </c>
      <c r="E57">
        <f>SQRT((1/COUNT($B$2:$B$327))*(1+(2*SUMSQ($D$2:D56))))</f>
        <v>7.4058056052007604E-2</v>
      </c>
      <c r="F57">
        <f>-SQRT((1/COUNT($B$2:$B$327))*(1+(2*SUMSQ($D$2:D56))))</f>
        <v>-7.4058056052007604E-2</v>
      </c>
      <c r="H57" cm="1">
        <f t="array" aca="1" ref="H57" ca="1">INDEX(MMULT(MINVERSE(OFFSET($K$1,0,0,A57,A57)),OFFSET($K$1,1,0,A57,1)),A57)</f>
        <v>5.2808660732437396E-2</v>
      </c>
      <c r="I57">
        <f t="shared" si="4"/>
        <v>5.5384877562171128E-2</v>
      </c>
      <c r="J57">
        <f t="shared" si="5"/>
        <v>-5.5384877562171128E-2</v>
      </c>
      <c r="K57" s="18">
        <f t="shared" si="6"/>
        <v>-9.5791748059318602E-2</v>
      </c>
      <c r="L57" cm="1">
        <f t="array" ref="L57">INDEX(K56:K$101,ROWS($A58))</f>
        <v>-9.6352721316774401E-2</v>
      </c>
      <c r="M57" cm="1">
        <f t="array" ref="M57">INDEX(L56:L$101,ROWS($A58))</f>
        <v>-6.117608288508168E-3</v>
      </c>
      <c r="N57" cm="1">
        <f t="array" ref="N57">INDEX(M56:M$101,ROWS($A58))</f>
        <v>5.6418526686066756E-2</v>
      </c>
      <c r="O57" cm="1">
        <f t="array" ref="O57">INDEX(N56:N$101,ROWS($A58))</f>
        <v>-1.052338420005056E-2</v>
      </c>
      <c r="P57" cm="1">
        <f t="array" ref="P57">INDEX(O56:O$101,ROWS($A58))</f>
        <v>-3.4355579644787179E-3</v>
      </c>
      <c r="Q57" cm="1">
        <f t="array" ref="Q57">INDEX(P56:P$101,ROWS($A58))</f>
        <v>-2.9913035966842957E-2</v>
      </c>
      <c r="R57" cm="1">
        <f t="array" ref="R57">INDEX(Q56:Q$101,ROWS($A58))</f>
        <v>-2.4597005930040487E-2</v>
      </c>
      <c r="S57" cm="1">
        <f t="array" ref="S57">INDEX(R56:R$101,ROWS($A58))</f>
        <v>-6.1517600725887717E-2</v>
      </c>
      <c r="T57" cm="1">
        <f t="array" ref="T57">INDEX(S56:S$101,ROWS($A58))</f>
        <v>-7.9011018034384223E-3</v>
      </c>
      <c r="U57" cm="1">
        <f t="array" ref="U57">INDEX(T56:T$101,ROWS($A58))</f>
        <v>2.4418181143092907E-4</v>
      </c>
      <c r="V57" cm="1">
        <f t="array" ref="V57">INDEX(U56:U$101,ROWS($A58))</f>
        <v>5.695446189506833E-2</v>
      </c>
      <c r="W57" cm="1">
        <f t="array" ref="W57">INDEX(V56:V$101,ROWS($A58))</f>
        <v>-4.52418626056501E-3</v>
      </c>
      <c r="X57" cm="1">
        <f t="array" ref="X57">INDEX(W56:W$101,ROWS($A58))</f>
        <v>2.572326503835937E-2</v>
      </c>
      <c r="Y57" cm="1">
        <f t="array" ref="Y57">INDEX(X56:X$101,ROWS($A58))</f>
        <v>4.5356651955948825E-2</v>
      </c>
      <c r="Z57" cm="1">
        <f t="array" ref="Z57">INDEX(Y56:Y$101,ROWS($A58))</f>
        <v>6.9172172021400427E-2</v>
      </c>
      <c r="AA57" cm="1">
        <f t="array" ref="AA57">INDEX(Z56:Z$101,ROWS($A58))</f>
        <v>0.10653002802592371</v>
      </c>
      <c r="AB57" cm="1">
        <f t="array" ref="AB57">INDEX(AA56:AA$101,ROWS($A58))</f>
        <v>8.1095536068336749E-2</v>
      </c>
      <c r="AC57" cm="1">
        <f t="array" ref="AC57">INDEX(AB56:AB$101,ROWS($A58))</f>
        <v>7.0343913977613914E-2</v>
      </c>
      <c r="AD57" cm="1">
        <f t="array" ref="AD57">INDEX(AC56:AC$101,ROWS($A58))</f>
        <v>-8.2088083297975605E-3</v>
      </c>
      <c r="AE57" cm="1">
        <f t="array" ref="AE57">INDEX(AD56:AD$101,ROWS($A58))</f>
        <v>-4.2611769578632983E-2</v>
      </c>
      <c r="AF57" cm="1">
        <f t="array" ref="AF57">INDEX(AE56:AE$101,ROWS($A58))</f>
        <v>-1.3146260150111435E-2</v>
      </c>
      <c r="AG57" cm="1">
        <f t="array" ref="AG57">INDEX(AF56:AF$101,ROWS($A58))</f>
        <v>-1.6117846468699182E-2</v>
      </c>
      <c r="AH57" cm="1">
        <f t="array" ref="AH57">INDEX(AG56:AG$101,ROWS($A58))</f>
        <v>2.4042253334814117E-2</v>
      </c>
      <c r="AI57" cm="1">
        <f t="array" ref="AI57">INDEX(AH56:AH$101,ROWS($A58))</f>
        <v>2.2472413339714708E-2</v>
      </c>
      <c r="AJ57" cm="1">
        <f t="array" ref="AJ57">INDEX(AI56:AI$101,ROWS($A58))</f>
        <v>-4.4645286767713031E-2</v>
      </c>
      <c r="AK57" cm="1">
        <f t="array" ref="AK57">INDEX(AJ56:AJ$101,ROWS($A58))</f>
        <v>-0.12372641346062392</v>
      </c>
      <c r="AL57" cm="1">
        <f t="array" ref="AL57">INDEX(AK56:AK$101,ROWS($A58))</f>
        <v>-0.12177560279280279</v>
      </c>
      <c r="AM57" cm="1">
        <f t="array" ref="AM57">INDEX(AL56:AL$101,ROWS($A58))</f>
        <v>2.9474214617809136E-2</v>
      </c>
      <c r="AN57" cm="1">
        <f t="array" ref="AN57">INDEX(AM56:AM$101,ROWS($A58))</f>
        <v>7.0392205077482436E-2</v>
      </c>
      <c r="AO57" cm="1">
        <f t="array" ref="AO57">INDEX(AN56:AN$101,ROWS($A58))</f>
        <v>1.4667612138507162E-2</v>
      </c>
      <c r="AP57" cm="1">
        <f t="array" ref="AP57">INDEX(AO56:AO$101,ROWS($A58))</f>
        <v>-8.07663118808679E-2</v>
      </c>
      <c r="AQ57" cm="1">
        <f t="array" ref="AQ57">INDEX(AP56:AP$101,ROWS($A58))</f>
        <v>-7.3703419990607505E-2</v>
      </c>
      <c r="AR57" cm="1">
        <f t="array" ref="AR57">INDEX(AQ56:AQ$101,ROWS($A58))</f>
        <v>-4.3918438765605264E-2</v>
      </c>
      <c r="AS57" cm="1">
        <f t="array" ref="AS57">INDEX(AR56:AR$101,ROWS($A58))</f>
        <v>3.9071305306950813E-2</v>
      </c>
      <c r="AT57" cm="1">
        <f t="array" ref="AT57">INDEX(AS56:AS$101,ROWS($A58))</f>
        <v>4.1933472856106685E-2</v>
      </c>
      <c r="AU57" cm="1">
        <f t="array" ref="AU57">INDEX(AT56:AT$101,ROWS($A58))</f>
        <v>9.1859430410886747E-2</v>
      </c>
      <c r="AV57" cm="1">
        <f t="array" ref="AV57">INDEX(AU56:AU$101,ROWS($A58))</f>
        <v>8.4160700746083769E-2</v>
      </c>
      <c r="AW57" cm="1">
        <f t="array" ref="AW57">INDEX(AV56:AV$101,ROWS($A58))</f>
        <v>7.621720958584112E-2</v>
      </c>
      <c r="AX57" cm="1">
        <f t="array" ref="AX57">INDEX(AW56:AW$101,ROWS($A58))</f>
        <v>6.3852420251502675E-3</v>
      </c>
      <c r="AY57" cm="1">
        <f t="array" ref="AY57">INDEX(AX56:AX$101,ROWS($A58))</f>
        <v>-2.9137812001062583E-2</v>
      </c>
      <c r="AZ57" cm="1">
        <f t="array" ref="AZ57">INDEX(AY56:AY$101,ROWS($A58))</f>
        <v>2.8721448308013767E-2</v>
      </c>
      <c r="BA57" cm="1">
        <f t="array" ref="BA57">INDEX(AZ56:AZ$101,ROWS($A58))</f>
        <v>-3.456326362918621E-3</v>
      </c>
      <c r="BB57" cm="1">
        <f t="array" ref="BB57">INDEX(BA56:BA$101,ROWS($A58))</f>
        <v>5.6837875880982429E-2</v>
      </c>
      <c r="BC57" cm="1">
        <f t="array" ref="BC57">INDEX(BB56:BB$101,ROWS($A58))</f>
        <v>1.9671785536275461E-3</v>
      </c>
      <c r="BD57" cm="1">
        <f t="array" ref="BD57">INDEX(BC56:BC$101,ROWS($A58))</f>
        <v>-1.4926223783087878E-2</v>
      </c>
      <c r="BE57" cm="1">
        <f t="array" ref="BE57">INDEX(BD56:BD$101,ROWS($A58))</f>
        <v>-5.2382672610496436E-2</v>
      </c>
      <c r="BF57" cm="1">
        <f t="array" ref="BF57">INDEX(BE56:BE$101,ROWS($A58))</f>
        <v>-6.2429136560775492E-3</v>
      </c>
      <c r="BG57" cm="1">
        <f t="array" ref="BG57">INDEX(BF56:BF$101,ROWS($A58))</f>
        <v>2.6936806066919458E-3</v>
      </c>
      <c r="BH57" cm="1">
        <f t="array" ref="BH57">INDEX(BG56:BG$101,ROWS($A58))</f>
        <v>6.0709088443285947E-3</v>
      </c>
      <c r="BI57" cm="1">
        <f t="array" ref="BI57">INDEX(BH56:BH$101,ROWS($A58))</f>
        <v>1.5683425673848382E-3</v>
      </c>
      <c r="BJ57" cm="1">
        <f t="array" ref="BJ57">INDEX(BI56:BI$101,ROWS($A58))</f>
        <v>-5.4638879822004695E-2</v>
      </c>
      <c r="BK57" cm="1">
        <f t="array" ref="BK57">INDEX(BJ56:BJ$101,ROWS($A58))</f>
        <v>-5.8455048259506058E-2</v>
      </c>
      <c r="BL57" cm="1">
        <f t="array" ref="BL57">INDEX(BK56:BK$101,ROWS($A58))</f>
        <v>-3.9786713136974849E-2</v>
      </c>
      <c r="BM57" cm="1">
        <f t="array" ref="BM57">INDEX(BL56:BL$101,ROWS($A58))</f>
        <v>0.19076008747508422</v>
      </c>
      <c r="BN57" cm="1">
        <f t="array" ref="BN57">INDEX(BM56:BM$101,ROWS($A58))</f>
        <v>0.45816820676262499</v>
      </c>
      <c r="BO57" cm="1">
        <f t="array" ref="BO57">INDEX(BN56:BN$101,ROWS($A58))</f>
        <v>1</v>
      </c>
      <c r="BP57" cm="1">
        <f t="array" ref="BP57">INDEX(BO56:BO$101,ROWS($A58))</f>
        <v>0.45816820676262499</v>
      </c>
      <c r="BQ57" cm="1">
        <f t="array" ref="BQ57">INDEX(BP56:BP$101,ROWS($A58))</f>
        <v>0.19076008747508422</v>
      </c>
      <c r="BR57" cm="1">
        <f t="array" ref="BR57">INDEX(BQ56:BQ$101,ROWS($A58))</f>
        <v>-3.9786713136974849E-2</v>
      </c>
      <c r="BS57" cm="1">
        <f t="array" ref="BS57">INDEX(BR56:BR$101,ROWS($A58))</f>
        <v>-5.8455048259506058E-2</v>
      </c>
      <c r="BT57" cm="1">
        <f t="array" ref="BT57">INDEX(BS56:BS$101,ROWS($A58))</f>
        <v>-5.4638879822004695E-2</v>
      </c>
      <c r="BU57" cm="1">
        <f t="array" ref="BU57">INDEX(BT56:BT$101,ROWS($A58))</f>
        <v>1.5683425673848382E-3</v>
      </c>
      <c r="BV57" cm="1">
        <f t="array" ref="BV57">INDEX(BU56:BU$101,ROWS($A58))</f>
        <v>6.0709088443285947E-3</v>
      </c>
      <c r="BW57" cm="1">
        <f t="array" ref="BW57">INDEX(BV56:BV$101,ROWS($A58))</f>
        <v>2.6936806066919458E-3</v>
      </c>
      <c r="BX57" cm="1">
        <f t="array" ref="BX57">INDEX(BW56:BW$101,ROWS($A58))</f>
        <v>-6.2429136560775492E-3</v>
      </c>
      <c r="BY57" cm="1">
        <f t="array" ref="BY57">INDEX(BX56:BX$101,ROWS($A58))</f>
        <v>-5.2382672610496436E-2</v>
      </c>
      <c r="BZ57" cm="1">
        <f t="array" ref="BZ57">INDEX(BY56:BY$101,ROWS($A58))</f>
        <v>-1.4926223783087878E-2</v>
      </c>
      <c r="CA57" cm="1">
        <f t="array" ref="CA57">INDEX(BZ56:BZ$101,ROWS($A58))</f>
        <v>1.9671785536275461E-3</v>
      </c>
      <c r="CB57" cm="1">
        <f t="array" ref="CB57">INDEX(CA56:CA$101,ROWS($A58))</f>
        <v>5.6837875880982429E-2</v>
      </c>
      <c r="CC57" cm="1">
        <f t="array" ref="CC57">INDEX(CB56:CB$101,ROWS($A58))</f>
        <v>-3.456326362918621E-3</v>
      </c>
      <c r="CD57" cm="1">
        <f t="array" ref="CD57">INDEX(CC56:CC$101,ROWS($A58))</f>
        <v>2.8721448308013767E-2</v>
      </c>
      <c r="CE57" cm="1">
        <f t="array" ref="CE57">INDEX(CD56:CD$101,ROWS($A58))</f>
        <v>-2.9137812001062583E-2</v>
      </c>
      <c r="CF57" cm="1">
        <f t="array" ref="CF57">INDEX(CE56:CE$101,ROWS($A58))</f>
        <v>6.3852420251502675E-3</v>
      </c>
      <c r="CG57" cm="1">
        <f t="array" ref="CG57">INDEX(CF56:CF$101,ROWS($A58))</f>
        <v>7.621720958584112E-2</v>
      </c>
      <c r="CH57" cm="1">
        <f t="array" ref="CH57">INDEX(CG56:CG$101,ROWS($A58))</f>
        <v>8.4160700746083769E-2</v>
      </c>
      <c r="CI57" cm="1">
        <f t="array" ref="CI57">INDEX(CH56:CH$101,ROWS($A58))</f>
        <v>9.1859430410886747E-2</v>
      </c>
      <c r="CJ57" cm="1">
        <f t="array" ref="CJ57">INDEX(CI56:CI$101,ROWS($A58))</f>
        <v>4.1933472856106685E-2</v>
      </c>
      <c r="CK57" cm="1">
        <f t="array" ref="CK57">INDEX(CJ56:CJ$101,ROWS($A58))</f>
        <v>3.9071305306950813E-2</v>
      </c>
      <c r="CL57" cm="1">
        <f t="array" ref="CL57">INDEX(CK56:CK$101,ROWS($A58))</f>
        <v>-4.3918438765605264E-2</v>
      </c>
      <c r="CM57" cm="1">
        <f t="array" ref="CM57">INDEX(CL56:CL$101,ROWS($A58))</f>
        <v>-7.3703419990607505E-2</v>
      </c>
      <c r="CN57" cm="1">
        <f t="array" ref="CN57">INDEX(CM56:CM$101,ROWS($A58))</f>
        <v>-8.07663118808679E-2</v>
      </c>
      <c r="CO57" cm="1">
        <f t="array" ref="CO57">INDEX(CN56:CN$101,ROWS($A58))</f>
        <v>1.4667612138507162E-2</v>
      </c>
      <c r="CP57" cm="1">
        <f t="array" ref="CP57">INDEX(CO56:CO$101,ROWS($A58))</f>
        <v>7.0392205077482436E-2</v>
      </c>
      <c r="CQ57" cm="1">
        <f t="array" ref="CQ57">INDEX(CP56:CP$101,ROWS($A58))</f>
        <v>2.9474214617809136E-2</v>
      </c>
      <c r="CR57" cm="1">
        <f t="array" ref="CR57">INDEX(CQ56:CQ$101,ROWS($A58))</f>
        <v>-0.12177560279280279</v>
      </c>
      <c r="CS57" cm="1">
        <f t="array" ref="CS57">INDEX(CR56:CR$101,ROWS($A58))</f>
        <v>-0.12372641346062392</v>
      </c>
      <c r="CT57" cm="1">
        <f t="array" ref="CT57">INDEX(CS56:CS$101,ROWS($A58))</f>
        <v>-4.4645286767713031E-2</v>
      </c>
      <c r="CU57" cm="1">
        <f t="array" ref="CU57">INDEX(CT56:CT$101,ROWS($A58))</f>
        <v>2.2472413339714708E-2</v>
      </c>
      <c r="CV57" cm="1">
        <f t="array" ref="CV57">INDEX(CU56:CU$101,ROWS($A58))</f>
        <v>2.4042253334814117E-2</v>
      </c>
      <c r="CW57" cm="1">
        <f t="array" ref="CW57">INDEX(CV56:CV$101,ROWS($A58))</f>
        <v>-1.6117846468699182E-2</v>
      </c>
      <c r="CX57" cm="1">
        <f t="array" ref="CX57">INDEX(CW56:CW$101,ROWS($A58))</f>
        <v>-1.3146260150111435E-2</v>
      </c>
      <c r="CY57" cm="1">
        <f t="array" ref="CY57">INDEX(CX56:CX$101,ROWS($A58))</f>
        <v>-4.2611769578632983E-2</v>
      </c>
      <c r="CZ57" cm="1">
        <f t="array" ref="CZ57">INDEX(CY56:CY$101,ROWS($A58))</f>
        <v>-8.2088083297975605E-3</v>
      </c>
      <c r="DA57" cm="1">
        <f t="array" ref="DA57">INDEX(CZ56:CZ$101,ROWS($A58))</f>
        <v>7.0343913977613914E-2</v>
      </c>
      <c r="DB57" cm="1">
        <f t="array" ref="DB57">INDEX(DA56:DA$101,ROWS($A58))</f>
        <v>8.1095536068336749E-2</v>
      </c>
      <c r="DC57" cm="1">
        <f t="array" ref="DC57">INDEX(DB56:DB$101,ROWS($A58))</f>
        <v>0.10653002802592371</v>
      </c>
      <c r="DD57" cm="1">
        <f t="array" ref="DD57">INDEX(DC56:DC$101,ROWS($A58))</f>
        <v>6.9172172021400427E-2</v>
      </c>
      <c r="DE57" cm="1">
        <f t="array" ref="DE57">INDEX(DD56:DD$101,ROWS($A58))</f>
        <v>4.5356651955948825E-2</v>
      </c>
      <c r="DF57" cm="1">
        <f t="array" ref="DF57">INDEX(DE56:DE$101,ROWS($A58))</f>
        <v>2.572326503835937E-2</v>
      </c>
      <c r="DG57" cm="1">
        <f t="array" ref="DG57">INDEX(DF56:DF$101,ROWS($A58))</f>
        <v>-4.52418626056501E-3</v>
      </c>
    </row>
    <row r="58" spans="1:111" x14ac:dyDescent="0.25">
      <c r="A58" s="17">
        <v>57</v>
      </c>
      <c r="B58">
        <v>11.775430884672119</v>
      </c>
      <c r="C58" s="16">
        <f t="shared" si="0"/>
        <v>11.78446599127256</v>
      </c>
      <c r="D58" s="19">
        <f>SUMPRODUCT($C$2:INDEX($C$2:$C$327,ROWS(C59:C$327)),$C59:C$327)/DEVSQ($C$2:$C$327)</f>
        <v>-7.9382443856476692E-2</v>
      </c>
      <c r="E58">
        <f>SQRT((1/COUNT($B$2:$B$327))*(1+(2*SUMSQ($D$2:D57))))</f>
        <v>7.4437158104471934E-2</v>
      </c>
      <c r="F58">
        <f>-SQRT((1/COUNT($B$2:$B$327))*(1+(2*SUMSQ($D$2:D57))))</f>
        <v>-7.4437158104471934E-2</v>
      </c>
      <c r="H58" cm="1">
        <f t="array" aca="1" ref="H58" ca="1">INDEX(MMULT(MINVERSE(OFFSET($K$1,0,0,A58,A58)),OFFSET($K$1,1,0,A58,1)),A58)</f>
        <v>-1.4783175847395552E-2</v>
      </c>
      <c r="I58">
        <f t="shared" si="4"/>
        <v>5.5384877562171128E-2</v>
      </c>
      <c r="J58">
        <f t="shared" si="5"/>
        <v>-5.5384877562171128E-2</v>
      </c>
      <c r="K58" s="18">
        <f t="shared" si="6"/>
        <v>-7.9382443856476692E-2</v>
      </c>
      <c r="L58" cm="1">
        <f t="array" ref="L58">INDEX(K57:K$101,ROWS($A59))</f>
        <v>-9.5791748059318602E-2</v>
      </c>
      <c r="M58" cm="1">
        <f t="array" ref="M58">INDEX(L57:L$101,ROWS($A59))</f>
        <v>-9.6352721316774401E-2</v>
      </c>
      <c r="N58" cm="1">
        <f t="array" ref="N58">INDEX(M57:M$101,ROWS($A59))</f>
        <v>-6.117608288508168E-3</v>
      </c>
      <c r="O58" cm="1">
        <f t="array" ref="O58">INDEX(N57:N$101,ROWS($A59))</f>
        <v>5.6418526686066756E-2</v>
      </c>
      <c r="P58" cm="1">
        <f t="array" ref="P58">INDEX(O57:O$101,ROWS($A59))</f>
        <v>-1.052338420005056E-2</v>
      </c>
      <c r="Q58" cm="1">
        <f t="array" ref="Q58">INDEX(P57:P$101,ROWS($A59))</f>
        <v>-3.4355579644787179E-3</v>
      </c>
      <c r="R58" cm="1">
        <f t="array" ref="R58">INDEX(Q57:Q$101,ROWS($A59))</f>
        <v>-2.9913035966842957E-2</v>
      </c>
      <c r="S58" cm="1">
        <f t="array" ref="S58">INDEX(R57:R$101,ROWS($A59))</f>
        <v>-2.4597005930040487E-2</v>
      </c>
      <c r="T58" cm="1">
        <f t="array" ref="T58">INDEX(S57:S$101,ROWS($A59))</f>
        <v>-6.1517600725887717E-2</v>
      </c>
      <c r="U58" cm="1">
        <f t="array" ref="U58">INDEX(T57:T$101,ROWS($A59))</f>
        <v>-7.9011018034384223E-3</v>
      </c>
      <c r="V58" cm="1">
        <f t="array" ref="V58">INDEX(U57:U$101,ROWS($A59))</f>
        <v>2.4418181143092907E-4</v>
      </c>
      <c r="W58" cm="1">
        <f t="array" ref="W58">INDEX(V57:V$101,ROWS($A59))</f>
        <v>5.695446189506833E-2</v>
      </c>
      <c r="X58" cm="1">
        <f t="array" ref="X58">INDEX(W57:W$101,ROWS($A59))</f>
        <v>-4.52418626056501E-3</v>
      </c>
      <c r="Y58" cm="1">
        <f t="array" ref="Y58">INDEX(X57:X$101,ROWS($A59))</f>
        <v>2.572326503835937E-2</v>
      </c>
      <c r="Z58" cm="1">
        <f t="array" ref="Z58">INDEX(Y57:Y$101,ROWS($A59))</f>
        <v>4.5356651955948825E-2</v>
      </c>
      <c r="AA58" cm="1">
        <f t="array" ref="AA58">INDEX(Z57:Z$101,ROWS($A59))</f>
        <v>6.9172172021400427E-2</v>
      </c>
      <c r="AB58" cm="1">
        <f t="array" ref="AB58">INDEX(AA57:AA$101,ROWS($A59))</f>
        <v>0.10653002802592371</v>
      </c>
      <c r="AC58" cm="1">
        <f t="array" ref="AC58">INDEX(AB57:AB$101,ROWS($A59))</f>
        <v>8.1095536068336749E-2</v>
      </c>
      <c r="AD58" cm="1">
        <f t="array" ref="AD58">INDEX(AC57:AC$101,ROWS($A59))</f>
        <v>7.0343913977613914E-2</v>
      </c>
      <c r="AE58" cm="1">
        <f t="array" ref="AE58">INDEX(AD57:AD$101,ROWS($A59))</f>
        <v>-8.2088083297975605E-3</v>
      </c>
      <c r="AF58" cm="1">
        <f t="array" ref="AF58">INDEX(AE57:AE$101,ROWS($A59))</f>
        <v>-4.2611769578632983E-2</v>
      </c>
      <c r="AG58" cm="1">
        <f t="array" ref="AG58">INDEX(AF57:AF$101,ROWS($A59))</f>
        <v>-1.3146260150111435E-2</v>
      </c>
      <c r="AH58" cm="1">
        <f t="array" ref="AH58">INDEX(AG57:AG$101,ROWS($A59))</f>
        <v>-1.6117846468699182E-2</v>
      </c>
      <c r="AI58" cm="1">
        <f t="array" ref="AI58">INDEX(AH57:AH$101,ROWS($A59))</f>
        <v>2.4042253334814117E-2</v>
      </c>
      <c r="AJ58" cm="1">
        <f t="array" ref="AJ58">INDEX(AI57:AI$101,ROWS($A59))</f>
        <v>2.2472413339714708E-2</v>
      </c>
      <c r="AK58" cm="1">
        <f t="array" ref="AK58">INDEX(AJ57:AJ$101,ROWS($A59))</f>
        <v>-4.4645286767713031E-2</v>
      </c>
      <c r="AL58" cm="1">
        <f t="array" ref="AL58">INDEX(AK57:AK$101,ROWS($A59))</f>
        <v>-0.12372641346062392</v>
      </c>
      <c r="AM58" cm="1">
        <f t="array" ref="AM58">INDEX(AL57:AL$101,ROWS($A59))</f>
        <v>-0.12177560279280279</v>
      </c>
      <c r="AN58" cm="1">
        <f t="array" ref="AN58">INDEX(AM57:AM$101,ROWS($A59))</f>
        <v>2.9474214617809136E-2</v>
      </c>
      <c r="AO58" cm="1">
        <f t="array" ref="AO58">INDEX(AN57:AN$101,ROWS($A59))</f>
        <v>7.0392205077482436E-2</v>
      </c>
      <c r="AP58" cm="1">
        <f t="array" ref="AP58">INDEX(AO57:AO$101,ROWS($A59))</f>
        <v>1.4667612138507162E-2</v>
      </c>
      <c r="AQ58" cm="1">
        <f t="array" ref="AQ58">INDEX(AP57:AP$101,ROWS($A59))</f>
        <v>-8.07663118808679E-2</v>
      </c>
      <c r="AR58" cm="1">
        <f t="array" ref="AR58">INDEX(AQ57:AQ$101,ROWS($A59))</f>
        <v>-7.3703419990607505E-2</v>
      </c>
      <c r="AS58" cm="1">
        <f t="array" ref="AS58">INDEX(AR57:AR$101,ROWS($A59))</f>
        <v>-4.3918438765605264E-2</v>
      </c>
      <c r="AT58" cm="1">
        <f t="array" ref="AT58">INDEX(AS57:AS$101,ROWS($A59))</f>
        <v>3.9071305306950813E-2</v>
      </c>
      <c r="AU58" cm="1">
        <f t="array" ref="AU58">INDEX(AT57:AT$101,ROWS($A59))</f>
        <v>4.1933472856106685E-2</v>
      </c>
      <c r="AV58" cm="1">
        <f t="array" ref="AV58">INDEX(AU57:AU$101,ROWS($A59))</f>
        <v>9.1859430410886747E-2</v>
      </c>
      <c r="AW58" cm="1">
        <f t="array" ref="AW58">INDEX(AV57:AV$101,ROWS($A59))</f>
        <v>8.4160700746083769E-2</v>
      </c>
      <c r="AX58" cm="1">
        <f t="array" ref="AX58">INDEX(AW57:AW$101,ROWS($A59))</f>
        <v>7.621720958584112E-2</v>
      </c>
      <c r="AY58" cm="1">
        <f t="array" ref="AY58">INDEX(AX57:AX$101,ROWS($A59))</f>
        <v>6.3852420251502675E-3</v>
      </c>
      <c r="AZ58" cm="1">
        <f t="array" ref="AZ58">INDEX(AY57:AY$101,ROWS($A59))</f>
        <v>-2.9137812001062583E-2</v>
      </c>
      <c r="BA58" cm="1">
        <f t="array" ref="BA58">INDEX(AZ57:AZ$101,ROWS($A59))</f>
        <v>2.8721448308013767E-2</v>
      </c>
      <c r="BB58" cm="1">
        <f t="array" ref="BB58">INDEX(BA57:BA$101,ROWS($A59))</f>
        <v>-3.456326362918621E-3</v>
      </c>
      <c r="BC58" cm="1">
        <f t="array" ref="BC58">INDEX(BB57:BB$101,ROWS($A59))</f>
        <v>5.6837875880982429E-2</v>
      </c>
      <c r="BD58" cm="1">
        <f t="array" ref="BD58">INDEX(BC57:BC$101,ROWS($A59))</f>
        <v>1.9671785536275461E-3</v>
      </c>
      <c r="BE58" cm="1">
        <f t="array" ref="BE58">INDEX(BD57:BD$101,ROWS($A59))</f>
        <v>-1.4926223783087878E-2</v>
      </c>
      <c r="BF58" cm="1">
        <f t="array" ref="BF58">INDEX(BE57:BE$101,ROWS($A59))</f>
        <v>-5.2382672610496436E-2</v>
      </c>
      <c r="BG58" cm="1">
        <f t="array" ref="BG58">INDEX(BF57:BF$101,ROWS($A59))</f>
        <v>-6.2429136560775492E-3</v>
      </c>
      <c r="BH58" cm="1">
        <f t="array" ref="BH58">INDEX(BG57:BG$101,ROWS($A59))</f>
        <v>2.6936806066919458E-3</v>
      </c>
      <c r="BI58" cm="1">
        <f t="array" ref="BI58">INDEX(BH57:BH$101,ROWS($A59))</f>
        <v>6.0709088443285947E-3</v>
      </c>
      <c r="BJ58" cm="1">
        <f t="array" ref="BJ58">INDEX(BI57:BI$101,ROWS($A59))</f>
        <v>1.5683425673848382E-3</v>
      </c>
      <c r="BK58" cm="1">
        <f t="array" ref="BK58">INDEX(BJ57:BJ$101,ROWS($A59))</f>
        <v>-5.4638879822004695E-2</v>
      </c>
      <c r="BL58" cm="1">
        <f t="array" ref="BL58">INDEX(BK57:BK$101,ROWS($A59))</f>
        <v>-5.8455048259506058E-2</v>
      </c>
      <c r="BM58" cm="1">
        <f t="array" ref="BM58">INDEX(BL57:BL$101,ROWS($A59))</f>
        <v>-3.9786713136974849E-2</v>
      </c>
      <c r="BN58" cm="1">
        <f t="array" ref="BN58">INDEX(BM57:BM$101,ROWS($A59))</f>
        <v>0.19076008747508422</v>
      </c>
      <c r="BO58" cm="1">
        <f t="array" ref="BO58">INDEX(BN57:BN$101,ROWS($A59))</f>
        <v>0.45816820676262499</v>
      </c>
      <c r="BP58" cm="1">
        <f t="array" ref="BP58">INDEX(BO57:BO$101,ROWS($A59))</f>
        <v>1</v>
      </c>
      <c r="BQ58" cm="1">
        <f t="array" ref="BQ58">INDEX(BP57:BP$101,ROWS($A59))</f>
        <v>0.45816820676262499</v>
      </c>
      <c r="BR58" cm="1">
        <f t="array" ref="BR58">INDEX(BQ57:BQ$101,ROWS($A59))</f>
        <v>0.19076008747508422</v>
      </c>
      <c r="BS58" cm="1">
        <f t="array" ref="BS58">INDEX(BR57:BR$101,ROWS($A59))</f>
        <v>-3.9786713136974849E-2</v>
      </c>
      <c r="BT58" cm="1">
        <f t="array" ref="BT58">INDEX(BS57:BS$101,ROWS($A59))</f>
        <v>-5.8455048259506058E-2</v>
      </c>
      <c r="BU58" cm="1">
        <f t="array" ref="BU58">INDEX(BT57:BT$101,ROWS($A59))</f>
        <v>-5.4638879822004695E-2</v>
      </c>
      <c r="BV58" cm="1">
        <f t="array" ref="BV58">INDEX(BU57:BU$101,ROWS($A59))</f>
        <v>1.5683425673848382E-3</v>
      </c>
      <c r="BW58" cm="1">
        <f t="array" ref="BW58">INDEX(BV57:BV$101,ROWS($A59))</f>
        <v>6.0709088443285947E-3</v>
      </c>
      <c r="BX58" cm="1">
        <f t="array" ref="BX58">INDEX(BW57:BW$101,ROWS($A59))</f>
        <v>2.6936806066919458E-3</v>
      </c>
      <c r="BY58" cm="1">
        <f t="array" ref="BY58">INDEX(BX57:BX$101,ROWS($A59))</f>
        <v>-6.2429136560775492E-3</v>
      </c>
      <c r="BZ58" cm="1">
        <f t="array" ref="BZ58">INDEX(BY57:BY$101,ROWS($A59))</f>
        <v>-5.2382672610496436E-2</v>
      </c>
      <c r="CA58" cm="1">
        <f t="array" ref="CA58">INDEX(BZ57:BZ$101,ROWS($A59))</f>
        <v>-1.4926223783087878E-2</v>
      </c>
      <c r="CB58" cm="1">
        <f t="array" ref="CB58">INDEX(CA57:CA$101,ROWS($A59))</f>
        <v>1.9671785536275461E-3</v>
      </c>
      <c r="CC58" cm="1">
        <f t="array" ref="CC58">INDEX(CB57:CB$101,ROWS($A59))</f>
        <v>5.6837875880982429E-2</v>
      </c>
      <c r="CD58" cm="1">
        <f t="array" ref="CD58">INDEX(CC57:CC$101,ROWS($A59))</f>
        <v>-3.456326362918621E-3</v>
      </c>
      <c r="CE58" cm="1">
        <f t="array" ref="CE58">INDEX(CD57:CD$101,ROWS($A59))</f>
        <v>2.8721448308013767E-2</v>
      </c>
      <c r="CF58" cm="1">
        <f t="array" ref="CF58">INDEX(CE57:CE$101,ROWS($A59))</f>
        <v>-2.9137812001062583E-2</v>
      </c>
      <c r="CG58" cm="1">
        <f t="array" ref="CG58">INDEX(CF57:CF$101,ROWS($A59))</f>
        <v>6.3852420251502675E-3</v>
      </c>
      <c r="CH58" cm="1">
        <f t="array" ref="CH58">INDEX(CG57:CG$101,ROWS($A59))</f>
        <v>7.621720958584112E-2</v>
      </c>
      <c r="CI58" cm="1">
        <f t="array" ref="CI58">INDEX(CH57:CH$101,ROWS($A59))</f>
        <v>8.4160700746083769E-2</v>
      </c>
      <c r="CJ58" cm="1">
        <f t="array" ref="CJ58">INDEX(CI57:CI$101,ROWS($A59))</f>
        <v>9.1859430410886747E-2</v>
      </c>
      <c r="CK58" cm="1">
        <f t="array" ref="CK58">INDEX(CJ57:CJ$101,ROWS($A59))</f>
        <v>4.1933472856106685E-2</v>
      </c>
      <c r="CL58" cm="1">
        <f t="array" ref="CL58">INDEX(CK57:CK$101,ROWS($A59))</f>
        <v>3.9071305306950813E-2</v>
      </c>
      <c r="CM58" cm="1">
        <f t="array" ref="CM58">INDEX(CL57:CL$101,ROWS($A59))</f>
        <v>-4.3918438765605264E-2</v>
      </c>
      <c r="CN58" cm="1">
        <f t="array" ref="CN58">INDEX(CM57:CM$101,ROWS($A59))</f>
        <v>-7.3703419990607505E-2</v>
      </c>
      <c r="CO58" cm="1">
        <f t="array" ref="CO58">INDEX(CN57:CN$101,ROWS($A59))</f>
        <v>-8.07663118808679E-2</v>
      </c>
      <c r="CP58" cm="1">
        <f t="array" ref="CP58">INDEX(CO57:CO$101,ROWS($A59))</f>
        <v>1.4667612138507162E-2</v>
      </c>
      <c r="CQ58" cm="1">
        <f t="array" ref="CQ58">INDEX(CP57:CP$101,ROWS($A59))</f>
        <v>7.0392205077482436E-2</v>
      </c>
      <c r="CR58" cm="1">
        <f t="array" ref="CR58">INDEX(CQ57:CQ$101,ROWS($A59))</f>
        <v>2.9474214617809136E-2</v>
      </c>
      <c r="CS58" cm="1">
        <f t="array" ref="CS58">INDEX(CR57:CR$101,ROWS($A59))</f>
        <v>-0.12177560279280279</v>
      </c>
      <c r="CT58" cm="1">
        <f t="array" ref="CT58">INDEX(CS57:CS$101,ROWS($A59))</f>
        <v>-0.12372641346062392</v>
      </c>
      <c r="CU58" cm="1">
        <f t="array" ref="CU58">INDEX(CT57:CT$101,ROWS($A59))</f>
        <v>-4.4645286767713031E-2</v>
      </c>
      <c r="CV58" cm="1">
        <f t="array" ref="CV58">INDEX(CU57:CU$101,ROWS($A59))</f>
        <v>2.2472413339714708E-2</v>
      </c>
      <c r="CW58" cm="1">
        <f t="array" ref="CW58">INDEX(CV57:CV$101,ROWS($A59))</f>
        <v>2.4042253334814117E-2</v>
      </c>
      <c r="CX58" cm="1">
        <f t="array" ref="CX58">INDEX(CW57:CW$101,ROWS($A59))</f>
        <v>-1.6117846468699182E-2</v>
      </c>
      <c r="CY58" cm="1">
        <f t="array" ref="CY58">INDEX(CX57:CX$101,ROWS($A59))</f>
        <v>-1.3146260150111435E-2</v>
      </c>
      <c r="CZ58" cm="1">
        <f t="array" ref="CZ58">INDEX(CY57:CY$101,ROWS($A59))</f>
        <v>-4.2611769578632983E-2</v>
      </c>
      <c r="DA58" cm="1">
        <f t="array" ref="DA58">INDEX(CZ57:CZ$101,ROWS($A59))</f>
        <v>-8.2088083297975605E-3</v>
      </c>
      <c r="DB58" cm="1">
        <f t="array" ref="DB58">INDEX(DA57:DA$101,ROWS($A59))</f>
        <v>7.0343913977613914E-2</v>
      </c>
      <c r="DC58" cm="1">
        <f t="array" ref="DC58">INDEX(DB57:DB$101,ROWS($A59))</f>
        <v>8.1095536068336749E-2</v>
      </c>
      <c r="DD58" cm="1">
        <f t="array" ref="DD58">INDEX(DC57:DC$101,ROWS($A59))</f>
        <v>0.10653002802592371</v>
      </c>
      <c r="DE58" cm="1">
        <f t="array" ref="DE58">INDEX(DD57:DD$101,ROWS($A59))</f>
        <v>6.9172172021400427E-2</v>
      </c>
      <c r="DF58" cm="1">
        <f t="array" ref="DF58">INDEX(DE57:DE$101,ROWS($A59))</f>
        <v>4.5356651955948825E-2</v>
      </c>
      <c r="DG58" cm="1">
        <f t="array" ref="DG58">INDEX(DF57:DF$101,ROWS($A59))</f>
        <v>2.572326503835937E-2</v>
      </c>
    </row>
    <row r="59" spans="1:111" x14ac:dyDescent="0.25">
      <c r="A59" s="17">
        <v>58</v>
      </c>
      <c r="B59">
        <v>6.9824401060874948</v>
      </c>
      <c r="C59" s="16">
        <f t="shared" si="0"/>
        <v>6.9914752126879351</v>
      </c>
      <c r="D59" s="19">
        <f>SUMPRODUCT($C$2:INDEX($C$2:$C$327,ROWS(C60:C$327)),$C60:C$327)/DEVSQ($C$2:$C$327)</f>
        <v>7.2025657485670386E-2</v>
      </c>
      <c r="E59">
        <f>SQRT((1/COUNT($B$2:$B$327))*(1+(2*SUMSQ($D$2:D58))))</f>
        <v>7.4696388533845137E-2</v>
      </c>
      <c r="F59">
        <f>-SQRT((1/COUNT($B$2:$B$327))*(1+(2*SUMSQ($D$2:D58))))</f>
        <v>-7.4696388533845137E-2</v>
      </c>
      <c r="H59" cm="1">
        <f t="array" aca="1" ref="H59" ca="1">INDEX(MMULT(MINVERSE(OFFSET($K$1,0,0,A59,A59)),OFFSET($K$1,1,0,A59,1)),A59)</f>
        <v>7.8023388657325943E-2</v>
      </c>
      <c r="I59">
        <f t="shared" si="4"/>
        <v>5.5384877562171128E-2</v>
      </c>
      <c r="J59">
        <f t="shared" si="5"/>
        <v>-5.5384877562171128E-2</v>
      </c>
      <c r="K59" s="18">
        <f t="shared" si="6"/>
        <v>7.2025657485670386E-2</v>
      </c>
      <c r="L59" cm="1">
        <f t="array" ref="L59">INDEX(K58:K$101,ROWS($A60))</f>
        <v>-7.9382443856476692E-2</v>
      </c>
      <c r="M59" cm="1">
        <f t="array" ref="M59">INDEX(L58:L$101,ROWS($A60))</f>
        <v>-9.5791748059318602E-2</v>
      </c>
      <c r="N59" cm="1">
        <f t="array" ref="N59">INDEX(M58:M$101,ROWS($A60))</f>
        <v>-9.6352721316774401E-2</v>
      </c>
      <c r="O59" cm="1">
        <f t="array" ref="O59">INDEX(N58:N$101,ROWS($A60))</f>
        <v>-6.117608288508168E-3</v>
      </c>
      <c r="P59" cm="1">
        <f t="array" ref="P59">INDEX(O58:O$101,ROWS($A60))</f>
        <v>5.6418526686066756E-2</v>
      </c>
      <c r="Q59" cm="1">
        <f t="array" ref="Q59">INDEX(P58:P$101,ROWS($A60))</f>
        <v>-1.052338420005056E-2</v>
      </c>
      <c r="R59" cm="1">
        <f t="array" ref="R59">INDEX(Q58:Q$101,ROWS($A60))</f>
        <v>-3.4355579644787179E-3</v>
      </c>
      <c r="S59" cm="1">
        <f t="array" ref="S59">INDEX(R58:R$101,ROWS($A60))</f>
        <v>-2.9913035966842957E-2</v>
      </c>
      <c r="T59" cm="1">
        <f t="array" ref="T59">INDEX(S58:S$101,ROWS($A60))</f>
        <v>-2.4597005930040487E-2</v>
      </c>
      <c r="U59" cm="1">
        <f t="array" ref="U59">INDEX(T58:T$101,ROWS($A60))</f>
        <v>-6.1517600725887717E-2</v>
      </c>
      <c r="V59" cm="1">
        <f t="array" ref="V59">INDEX(U58:U$101,ROWS($A60))</f>
        <v>-7.9011018034384223E-3</v>
      </c>
      <c r="W59" cm="1">
        <f t="array" ref="W59">INDEX(V58:V$101,ROWS($A60))</f>
        <v>2.4418181143092907E-4</v>
      </c>
      <c r="X59" cm="1">
        <f t="array" ref="X59">INDEX(W58:W$101,ROWS($A60))</f>
        <v>5.695446189506833E-2</v>
      </c>
      <c r="Y59" cm="1">
        <f t="array" ref="Y59">INDEX(X58:X$101,ROWS($A60))</f>
        <v>-4.52418626056501E-3</v>
      </c>
      <c r="Z59" cm="1">
        <f t="array" ref="Z59">INDEX(Y58:Y$101,ROWS($A60))</f>
        <v>2.572326503835937E-2</v>
      </c>
      <c r="AA59" cm="1">
        <f t="array" ref="AA59">INDEX(Z58:Z$101,ROWS($A60))</f>
        <v>4.5356651955948825E-2</v>
      </c>
      <c r="AB59" cm="1">
        <f t="array" ref="AB59">INDEX(AA58:AA$101,ROWS($A60))</f>
        <v>6.9172172021400427E-2</v>
      </c>
      <c r="AC59" cm="1">
        <f t="array" ref="AC59">INDEX(AB58:AB$101,ROWS($A60))</f>
        <v>0.10653002802592371</v>
      </c>
      <c r="AD59" cm="1">
        <f t="array" ref="AD59">INDEX(AC58:AC$101,ROWS($A60))</f>
        <v>8.1095536068336749E-2</v>
      </c>
      <c r="AE59" cm="1">
        <f t="array" ref="AE59">INDEX(AD58:AD$101,ROWS($A60))</f>
        <v>7.0343913977613914E-2</v>
      </c>
      <c r="AF59" cm="1">
        <f t="array" ref="AF59">INDEX(AE58:AE$101,ROWS($A60))</f>
        <v>-8.2088083297975605E-3</v>
      </c>
      <c r="AG59" cm="1">
        <f t="array" ref="AG59">INDEX(AF58:AF$101,ROWS($A60))</f>
        <v>-4.2611769578632983E-2</v>
      </c>
      <c r="AH59" cm="1">
        <f t="array" ref="AH59">INDEX(AG58:AG$101,ROWS($A60))</f>
        <v>-1.3146260150111435E-2</v>
      </c>
      <c r="AI59" cm="1">
        <f t="array" ref="AI59">INDEX(AH58:AH$101,ROWS($A60))</f>
        <v>-1.6117846468699182E-2</v>
      </c>
      <c r="AJ59" cm="1">
        <f t="array" ref="AJ59">INDEX(AI58:AI$101,ROWS($A60))</f>
        <v>2.4042253334814117E-2</v>
      </c>
      <c r="AK59" cm="1">
        <f t="array" ref="AK59">INDEX(AJ58:AJ$101,ROWS($A60))</f>
        <v>2.2472413339714708E-2</v>
      </c>
      <c r="AL59" cm="1">
        <f t="array" ref="AL59">INDEX(AK58:AK$101,ROWS($A60))</f>
        <v>-4.4645286767713031E-2</v>
      </c>
      <c r="AM59" cm="1">
        <f t="array" ref="AM59">INDEX(AL58:AL$101,ROWS($A60))</f>
        <v>-0.12372641346062392</v>
      </c>
      <c r="AN59" cm="1">
        <f t="array" ref="AN59">INDEX(AM58:AM$101,ROWS($A60))</f>
        <v>-0.12177560279280279</v>
      </c>
      <c r="AO59" cm="1">
        <f t="array" ref="AO59">INDEX(AN58:AN$101,ROWS($A60))</f>
        <v>2.9474214617809136E-2</v>
      </c>
      <c r="AP59" cm="1">
        <f t="array" ref="AP59">INDEX(AO58:AO$101,ROWS($A60))</f>
        <v>7.0392205077482436E-2</v>
      </c>
      <c r="AQ59" cm="1">
        <f t="array" ref="AQ59">INDEX(AP58:AP$101,ROWS($A60))</f>
        <v>1.4667612138507162E-2</v>
      </c>
      <c r="AR59" cm="1">
        <f t="array" ref="AR59">INDEX(AQ58:AQ$101,ROWS($A60))</f>
        <v>-8.07663118808679E-2</v>
      </c>
      <c r="AS59" cm="1">
        <f t="array" ref="AS59">INDEX(AR58:AR$101,ROWS($A60))</f>
        <v>-7.3703419990607505E-2</v>
      </c>
      <c r="AT59" cm="1">
        <f t="array" ref="AT59">INDEX(AS58:AS$101,ROWS($A60))</f>
        <v>-4.3918438765605264E-2</v>
      </c>
      <c r="AU59" cm="1">
        <f t="array" ref="AU59">INDEX(AT58:AT$101,ROWS($A60))</f>
        <v>3.9071305306950813E-2</v>
      </c>
      <c r="AV59" cm="1">
        <f t="array" ref="AV59">INDEX(AU58:AU$101,ROWS($A60))</f>
        <v>4.1933472856106685E-2</v>
      </c>
      <c r="AW59" cm="1">
        <f t="array" ref="AW59">INDEX(AV58:AV$101,ROWS($A60))</f>
        <v>9.1859430410886747E-2</v>
      </c>
      <c r="AX59" cm="1">
        <f t="array" ref="AX59">INDEX(AW58:AW$101,ROWS($A60))</f>
        <v>8.4160700746083769E-2</v>
      </c>
      <c r="AY59" cm="1">
        <f t="array" ref="AY59">INDEX(AX58:AX$101,ROWS($A60))</f>
        <v>7.621720958584112E-2</v>
      </c>
      <c r="AZ59" cm="1">
        <f t="array" ref="AZ59">INDEX(AY58:AY$101,ROWS($A60))</f>
        <v>6.3852420251502675E-3</v>
      </c>
      <c r="BA59" cm="1">
        <f t="array" ref="BA59">INDEX(AZ58:AZ$101,ROWS($A60))</f>
        <v>-2.9137812001062583E-2</v>
      </c>
      <c r="BB59" cm="1">
        <f t="array" ref="BB59">INDEX(BA58:BA$101,ROWS($A60))</f>
        <v>2.8721448308013767E-2</v>
      </c>
      <c r="BC59" cm="1">
        <f t="array" ref="BC59">INDEX(BB58:BB$101,ROWS($A60))</f>
        <v>-3.456326362918621E-3</v>
      </c>
      <c r="BD59" cm="1">
        <f t="array" ref="BD59">INDEX(BC58:BC$101,ROWS($A60))</f>
        <v>5.6837875880982429E-2</v>
      </c>
      <c r="BE59" cm="1">
        <f t="array" ref="BE59">INDEX(BD58:BD$101,ROWS($A60))</f>
        <v>1.9671785536275461E-3</v>
      </c>
      <c r="BF59" cm="1">
        <f t="array" ref="BF59">INDEX(BE58:BE$101,ROWS($A60))</f>
        <v>-1.4926223783087878E-2</v>
      </c>
      <c r="BG59" cm="1">
        <f t="array" ref="BG59">INDEX(BF58:BF$101,ROWS($A60))</f>
        <v>-5.2382672610496436E-2</v>
      </c>
      <c r="BH59" cm="1">
        <f t="array" ref="BH59">INDEX(BG58:BG$101,ROWS($A60))</f>
        <v>-6.2429136560775492E-3</v>
      </c>
      <c r="BI59" cm="1">
        <f t="array" ref="BI59">INDEX(BH58:BH$101,ROWS($A60))</f>
        <v>2.6936806066919458E-3</v>
      </c>
      <c r="BJ59" cm="1">
        <f t="array" ref="BJ59">INDEX(BI58:BI$101,ROWS($A60))</f>
        <v>6.0709088443285947E-3</v>
      </c>
      <c r="BK59" cm="1">
        <f t="array" ref="BK59">INDEX(BJ58:BJ$101,ROWS($A60))</f>
        <v>1.5683425673848382E-3</v>
      </c>
      <c r="BL59" cm="1">
        <f t="array" ref="BL59">INDEX(BK58:BK$101,ROWS($A60))</f>
        <v>-5.4638879822004695E-2</v>
      </c>
      <c r="BM59" cm="1">
        <f t="array" ref="BM59">INDEX(BL58:BL$101,ROWS($A60))</f>
        <v>-5.8455048259506058E-2</v>
      </c>
      <c r="BN59" cm="1">
        <f t="array" ref="BN59">INDEX(BM58:BM$101,ROWS($A60))</f>
        <v>-3.9786713136974849E-2</v>
      </c>
      <c r="BO59" cm="1">
        <f t="array" ref="BO59">INDEX(BN58:BN$101,ROWS($A60))</f>
        <v>0.19076008747508422</v>
      </c>
      <c r="BP59" cm="1">
        <f t="array" ref="BP59">INDEX(BO58:BO$101,ROWS($A60))</f>
        <v>0.45816820676262499</v>
      </c>
      <c r="BQ59" cm="1">
        <f t="array" ref="BQ59">INDEX(BP58:BP$101,ROWS($A60))</f>
        <v>1</v>
      </c>
      <c r="BR59" cm="1">
        <f t="array" ref="BR59">INDEX(BQ58:BQ$101,ROWS($A60))</f>
        <v>0.45816820676262499</v>
      </c>
      <c r="BS59" cm="1">
        <f t="array" ref="BS59">INDEX(BR58:BR$101,ROWS($A60))</f>
        <v>0.19076008747508422</v>
      </c>
      <c r="BT59" cm="1">
        <f t="array" ref="BT59">INDEX(BS58:BS$101,ROWS($A60))</f>
        <v>-3.9786713136974849E-2</v>
      </c>
      <c r="BU59" cm="1">
        <f t="array" ref="BU59">INDEX(BT58:BT$101,ROWS($A60))</f>
        <v>-5.8455048259506058E-2</v>
      </c>
      <c r="BV59" cm="1">
        <f t="array" ref="BV59">INDEX(BU58:BU$101,ROWS($A60))</f>
        <v>-5.4638879822004695E-2</v>
      </c>
      <c r="BW59" cm="1">
        <f t="array" ref="BW59">INDEX(BV58:BV$101,ROWS($A60))</f>
        <v>1.5683425673848382E-3</v>
      </c>
      <c r="BX59" cm="1">
        <f t="array" ref="BX59">INDEX(BW58:BW$101,ROWS($A60))</f>
        <v>6.0709088443285947E-3</v>
      </c>
      <c r="BY59" cm="1">
        <f t="array" ref="BY59">INDEX(BX58:BX$101,ROWS($A60))</f>
        <v>2.6936806066919458E-3</v>
      </c>
      <c r="BZ59" cm="1">
        <f t="array" ref="BZ59">INDEX(BY58:BY$101,ROWS($A60))</f>
        <v>-6.2429136560775492E-3</v>
      </c>
      <c r="CA59" cm="1">
        <f t="array" ref="CA59">INDEX(BZ58:BZ$101,ROWS($A60))</f>
        <v>-5.2382672610496436E-2</v>
      </c>
      <c r="CB59" cm="1">
        <f t="array" ref="CB59">INDEX(CA58:CA$101,ROWS($A60))</f>
        <v>-1.4926223783087878E-2</v>
      </c>
      <c r="CC59" cm="1">
        <f t="array" ref="CC59">INDEX(CB58:CB$101,ROWS($A60))</f>
        <v>1.9671785536275461E-3</v>
      </c>
      <c r="CD59" cm="1">
        <f t="array" ref="CD59">INDEX(CC58:CC$101,ROWS($A60))</f>
        <v>5.6837875880982429E-2</v>
      </c>
      <c r="CE59" cm="1">
        <f t="array" ref="CE59">INDEX(CD58:CD$101,ROWS($A60))</f>
        <v>-3.456326362918621E-3</v>
      </c>
      <c r="CF59" cm="1">
        <f t="array" ref="CF59">INDEX(CE58:CE$101,ROWS($A60))</f>
        <v>2.8721448308013767E-2</v>
      </c>
      <c r="CG59" cm="1">
        <f t="array" ref="CG59">INDEX(CF58:CF$101,ROWS($A60))</f>
        <v>-2.9137812001062583E-2</v>
      </c>
      <c r="CH59" cm="1">
        <f t="array" ref="CH59">INDEX(CG58:CG$101,ROWS($A60))</f>
        <v>6.3852420251502675E-3</v>
      </c>
      <c r="CI59" cm="1">
        <f t="array" ref="CI59">INDEX(CH58:CH$101,ROWS($A60))</f>
        <v>7.621720958584112E-2</v>
      </c>
      <c r="CJ59" cm="1">
        <f t="array" ref="CJ59">INDEX(CI58:CI$101,ROWS($A60))</f>
        <v>8.4160700746083769E-2</v>
      </c>
      <c r="CK59" cm="1">
        <f t="array" ref="CK59">INDEX(CJ58:CJ$101,ROWS($A60))</f>
        <v>9.1859430410886747E-2</v>
      </c>
      <c r="CL59" cm="1">
        <f t="array" ref="CL59">INDEX(CK58:CK$101,ROWS($A60))</f>
        <v>4.1933472856106685E-2</v>
      </c>
      <c r="CM59" cm="1">
        <f t="array" ref="CM59">INDEX(CL58:CL$101,ROWS($A60))</f>
        <v>3.9071305306950813E-2</v>
      </c>
      <c r="CN59" cm="1">
        <f t="array" ref="CN59">INDEX(CM58:CM$101,ROWS($A60))</f>
        <v>-4.3918438765605264E-2</v>
      </c>
      <c r="CO59" cm="1">
        <f t="array" ref="CO59">INDEX(CN58:CN$101,ROWS($A60))</f>
        <v>-7.3703419990607505E-2</v>
      </c>
      <c r="CP59" cm="1">
        <f t="array" ref="CP59">INDEX(CO58:CO$101,ROWS($A60))</f>
        <v>-8.07663118808679E-2</v>
      </c>
      <c r="CQ59" cm="1">
        <f t="array" ref="CQ59">INDEX(CP58:CP$101,ROWS($A60))</f>
        <v>1.4667612138507162E-2</v>
      </c>
      <c r="CR59" cm="1">
        <f t="array" ref="CR59">INDEX(CQ58:CQ$101,ROWS($A60))</f>
        <v>7.0392205077482436E-2</v>
      </c>
      <c r="CS59" cm="1">
        <f t="array" ref="CS59">INDEX(CR58:CR$101,ROWS($A60))</f>
        <v>2.9474214617809136E-2</v>
      </c>
      <c r="CT59" cm="1">
        <f t="array" ref="CT59">INDEX(CS58:CS$101,ROWS($A60))</f>
        <v>-0.12177560279280279</v>
      </c>
      <c r="CU59" cm="1">
        <f t="array" ref="CU59">INDEX(CT58:CT$101,ROWS($A60))</f>
        <v>-0.12372641346062392</v>
      </c>
      <c r="CV59" cm="1">
        <f t="array" ref="CV59">INDEX(CU58:CU$101,ROWS($A60))</f>
        <v>-4.4645286767713031E-2</v>
      </c>
      <c r="CW59" cm="1">
        <f t="array" ref="CW59">INDEX(CV58:CV$101,ROWS($A60))</f>
        <v>2.2472413339714708E-2</v>
      </c>
      <c r="CX59" cm="1">
        <f t="array" ref="CX59">INDEX(CW58:CW$101,ROWS($A60))</f>
        <v>2.4042253334814117E-2</v>
      </c>
      <c r="CY59" cm="1">
        <f t="array" ref="CY59">INDEX(CX58:CX$101,ROWS($A60))</f>
        <v>-1.6117846468699182E-2</v>
      </c>
      <c r="CZ59" cm="1">
        <f t="array" ref="CZ59">INDEX(CY58:CY$101,ROWS($A60))</f>
        <v>-1.3146260150111435E-2</v>
      </c>
      <c r="DA59" cm="1">
        <f t="array" ref="DA59">INDEX(CZ58:CZ$101,ROWS($A60))</f>
        <v>-4.2611769578632983E-2</v>
      </c>
      <c r="DB59" cm="1">
        <f t="array" ref="DB59">INDEX(DA58:DA$101,ROWS($A60))</f>
        <v>-8.2088083297975605E-3</v>
      </c>
      <c r="DC59" cm="1">
        <f t="array" ref="DC59">INDEX(DB58:DB$101,ROWS($A60))</f>
        <v>7.0343913977613914E-2</v>
      </c>
      <c r="DD59" cm="1">
        <f t="array" ref="DD59">INDEX(DC58:DC$101,ROWS($A60))</f>
        <v>8.1095536068336749E-2</v>
      </c>
      <c r="DE59" cm="1">
        <f t="array" ref="DE59">INDEX(DD58:DD$101,ROWS($A60))</f>
        <v>0.10653002802592371</v>
      </c>
      <c r="DF59" cm="1">
        <f t="array" ref="DF59">INDEX(DE58:DE$101,ROWS($A60))</f>
        <v>6.9172172021400427E-2</v>
      </c>
      <c r="DG59" cm="1">
        <f t="array" ref="DG59">INDEX(DF58:DF$101,ROWS($A60))</f>
        <v>4.5356651955948825E-2</v>
      </c>
    </row>
    <row r="60" spans="1:111" x14ac:dyDescent="0.25">
      <c r="A60" s="17">
        <v>59</v>
      </c>
      <c r="B60">
        <v>4.0899211400186744</v>
      </c>
      <c r="C60" s="16">
        <f t="shared" si="0"/>
        <v>4.0989562466191147</v>
      </c>
      <c r="D60" s="19">
        <f>SUMPRODUCT($C$2:INDEX($C$2:$C$327,ROWS(C61:C$327)),$C61:C$327)/DEVSQ($C$2:$C$327)</f>
        <v>6.2230718236564189E-2</v>
      </c>
      <c r="E60">
        <f>SQRT((1/COUNT($B$2:$B$327))*(1+(2*SUMSQ($D$2:D59))))</f>
        <v>7.4909123688341489E-2</v>
      </c>
      <c r="F60">
        <f>-SQRT((1/COUNT($B$2:$B$327))*(1+(2*SUMSQ($D$2:D59))))</f>
        <v>-7.4909123688341489E-2</v>
      </c>
      <c r="H60" cm="1">
        <f t="array" aca="1" ref="H60" ca="1">INDEX(MMULT(MINVERSE(OFFSET($K$1,0,0,A60,A60)),OFFSET($K$1,1,0,A60,1)),A60)</f>
        <v>-6.2870423074670084E-2</v>
      </c>
      <c r="I60">
        <f t="shared" si="4"/>
        <v>5.5384877562171128E-2</v>
      </c>
      <c r="J60">
        <f t="shared" si="5"/>
        <v>-5.5384877562171128E-2</v>
      </c>
      <c r="K60" s="18">
        <f t="shared" si="6"/>
        <v>6.2230718236564189E-2</v>
      </c>
      <c r="L60" cm="1">
        <f t="array" ref="L60">INDEX(K59:K$101,ROWS($A61))</f>
        <v>7.2025657485670386E-2</v>
      </c>
      <c r="M60" cm="1">
        <f t="array" ref="M60">INDEX(L59:L$101,ROWS($A61))</f>
        <v>-7.9382443856476692E-2</v>
      </c>
      <c r="N60" cm="1">
        <f t="array" ref="N60">INDEX(M59:M$101,ROWS($A61))</f>
        <v>-9.5791748059318602E-2</v>
      </c>
      <c r="O60" cm="1">
        <f t="array" ref="O60">INDEX(N59:N$101,ROWS($A61))</f>
        <v>-9.6352721316774401E-2</v>
      </c>
      <c r="P60" cm="1">
        <f t="array" ref="P60">INDEX(O59:O$101,ROWS($A61))</f>
        <v>-6.117608288508168E-3</v>
      </c>
      <c r="Q60" cm="1">
        <f t="array" ref="Q60">INDEX(P59:P$101,ROWS($A61))</f>
        <v>5.6418526686066756E-2</v>
      </c>
      <c r="R60" cm="1">
        <f t="array" ref="R60">INDEX(Q59:Q$101,ROWS($A61))</f>
        <v>-1.052338420005056E-2</v>
      </c>
      <c r="S60" cm="1">
        <f t="array" ref="S60">INDEX(R59:R$101,ROWS($A61))</f>
        <v>-3.4355579644787179E-3</v>
      </c>
      <c r="T60" cm="1">
        <f t="array" ref="T60">INDEX(S59:S$101,ROWS($A61))</f>
        <v>-2.9913035966842957E-2</v>
      </c>
      <c r="U60" cm="1">
        <f t="array" ref="U60">INDEX(T59:T$101,ROWS($A61))</f>
        <v>-2.4597005930040487E-2</v>
      </c>
      <c r="V60" cm="1">
        <f t="array" ref="V60">INDEX(U59:U$101,ROWS($A61))</f>
        <v>-6.1517600725887717E-2</v>
      </c>
      <c r="W60" cm="1">
        <f t="array" ref="W60">INDEX(V59:V$101,ROWS($A61))</f>
        <v>-7.9011018034384223E-3</v>
      </c>
      <c r="X60" cm="1">
        <f t="array" ref="X60">INDEX(W59:W$101,ROWS($A61))</f>
        <v>2.4418181143092907E-4</v>
      </c>
      <c r="Y60" cm="1">
        <f t="array" ref="Y60">INDEX(X59:X$101,ROWS($A61))</f>
        <v>5.695446189506833E-2</v>
      </c>
      <c r="Z60" cm="1">
        <f t="array" ref="Z60">INDEX(Y59:Y$101,ROWS($A61))</f>
        <v>-4.52418626056501E-3</v>
      </c>
      <c r="AA60" cm="1">
        <f t="array" ref="AA60">INDEX(Z59:Z$101,ROWS($A61))</f>
        <v>2.572326503835937E-2</v>
      </c>
      <c r="AB60" cm="1">
        <f t="array" ref="AB60">INDEX(AA59:AA$101,ROWS($A61))</f>
        <v>4.5356651955948825E-2</v>
      </c>
      <c r="AC60" cm="1">
        <f t="array" ref="AC60">INDEX(AB59:AB$101,ROWS($A61))</f>
        <v>6.9172172021400427E-2</v>
      </c>
      <c r="AD60" cm="1">
        <f t="array" ref="AD60">INDEX(AC59:AC$101,ROWS($A61))</f>
        <v>0.10653002802592371</v>
      </c>
      <c r="AE60" cm="1">
        <f t="array" ref="AE60">INDEX(AD59:AD$101,ROWS($A61))</f>
        <v>8.1095536068336749E-2</v>
      </c>
      <c r="AF60" cm="1">
        <f t="array" ref="AF60">INDEX(AE59:AE$101,ROWS($A61))</f>
        <v>7.0343913977613914E-2</v>
      </c>
      <c r="AG60" cm="1">
        <f t="array" ref="AG60">INDEX(AF59:AF$101,ROWS($A61))</f>
        <v>-8.2088083297975605E-3</v>
      </c>
      <c r="AH60" cm="1">
        <f t="array" ref="AH60">INDEX(AG59:AG$101,ROWS($A61))</f>
        <v>-4.2611769578632983E-2</v>
      </c>
      <c r="AI60" cm="1">
        <f t="array" ref="AI60">INDEX(AH59:AH$101,ROWS($A61))</f>
        <v>-1.3146260150111435E-2</v>
      </c>
      <c r="AJ60" cm="1">
        <f t="array" ref="AJ60">INDEX(AI59:AI$101,ROWS($A61))</f>
        <v>-1.6117846468699182E-2</v>
      </c>
      <c r="AK60" cm="1">
        <f t="array" ref="AK60">INDEX(AJ59:AJ$101,ROWS($A61))</f>
        <v>2.4042253334814117E-2</v>
      </c>
      <c r="AL60" cm="1">
        <f t="array" ref="AL60">INDEX(AK59:AK$101,ROWS($A61))</f>
        <v>2.2472413339714708E-2</v>
      </c>
      <c r="AM60" cm="1">
        <f t="array" ref="AM60">INDEX(AL59:AL$101,ROWS($A61))</f>
        <v>-4.4645286767713031E-2</v>
      </c>
      <c r="AN60" cm="1">
        <f t="array" ref="AN60">INDEX(AM59:AM$101,ROWS($A61))</f>
        <v>-0.12372641346062392</v>
      </c>
      <c r="AO60" cm="1">
        <f t="array" ref="AO60">INDEX(AN59:AN$101,ROWS($A61))</f>
        <v>-0.12177560279280279</v>
      </c>
      <c r="AP60" cm="1">
        <f t="array" ref="AP60">INDEX(AO59:AO$101,ROWS($A61))</f>
        <v>2.9474214617809136E-2</v>
      </c>
      <c r="AQ60" cm="1">
        <f t="array" ref="AQ60">INDEX(AP59:AP$101,ROWS($A61))</f>
        <v>7.0392205077482436E-2</v>
      </c>
      <c r="AR60" cm="1">
        <f t="array" ref="AR60">INDEX(AQ59:AQ$101,ROWS($A61))</f>
        <v>1.4667612138507162E-2</v>
      </c>
      <c r="AS60" cm="1">
        <f t="array" ref="AS60">INDEX(AR59:AR$101,ROWS($A61))</f>
        <v>-8.07663118808679E-2</v>
      </c>
      <c r="AT60" cm="1">
        <f t="array" ref="AT60">INDEX(AS59:AS$101,ROWS($A61))</f>
        <v>-7.3703419990607505E-2</v>
      </c>
      <c r="AU60" cm="1">
        <f t="array" ref="AU60">INDEX(AT59:AT$101,ROWS($A61))</f>
        <v>-4.3918438765605264E-2</v>
      </c>
      <c r="AV60" cm="1">
        <f t="array" ref="AV60">INDEX(AU59:AU$101,ROWS($A61))</f>
        <v>3.9071305306950813E-2</v>
      </c>
      <c r="AW60" cm="1">
        <f t="array" ref="AW60">INDEX(AV59:AV$101,ROWS($A61))</f>
        <v>4.1933472856106685E-2</v>
      </c>
      <c r="AX60" cm="1">
        <f t="array" ref="AX60">INDEX(AW59:AW$101,ROWS($A61))</f>
        <v>9.1859430410886747E-2</v>
      </c>
      <c r="AY60" cm="1">
        <f t="array" ref="AY60">INDEX(AX59:AX$101,ROWS($A61))</f>
        <v>8.4160700746083769E-2</v>
      </c>
      <c r="AZ60" cm="1">
        <f t="array" ref="AZ60">INDEX(AY59:AY$101,ROWS($A61))</f>
        <v>7.621720958584112E-2</v>
      </c>
      <c r="BA60" cm="1">
        <f t="array" ref="BA60">INDEX(AZ59:AZ$101,ROWS($A61))</f>
        <v>6.3852420251502675E-3</v>
      </c>
      <c r="BB60" cm="1">
        <f t="array" ref="BB60">INDEX(BA59:BA$101,ROWS($A61))</f>
        <v>-2.9137812001062583E-2</v>
      </c>
      <c r="BC60" cm="1">
        <f t="array" ref="BC60">INDEX(BB59:BB$101,ROWS($A61))</f>
        <v>2.8721448308013767E-2</v>
      </c>
      <c r="BD60" cm="1">
        <f t="array" ref="BD60">INDEX(BC59:BC$101,ROWS($A61))</f>
        <v>-3.456326362918621E-3</v>
      </c>
      <c r="BE60" cm="1">
        <f t="array" ref="BE60">INDEX(BD59:BD$101,ROWS($A61))</f>
        <v>5.6837875880982429E-2</v>
      </c>
      <c r="BF60" cm="1">
        <f t="array" ref="BF60">INDEX(BE59:BE$101,ROWS($A61))</f>
        <v>1.9671785536275461E-3</v>
      </c>
      <c r="BG60" cm="1">
        <f t="array" ref="BG60">INDEX(BF59:BF$101,ROWS($A61))</f>
        <v>-1.4926223783087878E-2</v>
      </c>
      <c r="BH60" cm="1">
        <f t="array" ref="BH60">INDEX(BG59:BG$101,ROWS($A61))</f>
        <v>-5.2382672610496436E-2</v>
      </c>
      <c r="BI60" cm="1">
        <f t="array" ref="BI60">INDEX(BH59:BH$101,ROWS($A61))</f>
        <v>-6.2429136560775492E-3</v>
      </c>
      <c r="BJ60" cm="1">
        <f t="array" ref="BJ60">INDEX(BI59:BI$101,ROWS($A61))</f>
        <v>2.6936806066919458E-3</v>
      </c>
      <c r="BK60" cm="1">
        <f t="array" ref="BK60">INDEX(BJ59:BJ$101,ROWS($A61))</f>
        <v>6.0709088443285947E-3</v>
      </c>
      <c r="BL60" cm="1">
        <f t="array" ref="BL60">INDEX(BK59:BK$101,ROWS($A61))</f>
        <v>1.5683425673848382E-3</v>
      </c>
      <c r="BM60" cm="1">
        <f t="array" ref="BM60">INDEX(BL59:BL$101,ROWS($A61))</f>
        <v>-5.4638879822004695E-2</v>
      </c>
      <c r="BN60" cm="1">
        <f t="array" ref="BN60">INDEX(BM59:BM$101,ROWS($A61))</f>
        <v>-5.8455048259506058E-2</v>
      </c>
      <c r="BO60" cm="1">
        <f t="array" ref="BO60">INDEX(BN59:BN$101,ROWS($A61))</f>
        <v>-3.9786713136974849E-2</v>
      </c>
      <c r="BP60" cm="1">
        <f t="array" ref="BP60">INDEX(BO59:BO$101,ROWS($A61))</f>
        <v>0.19076008747508422</v>
      </c>
      <c r="BQ60" cm="1">
        <f t="array" ref="BQ60">INDEX(BP59:BP$101,ROWS($A61))</f>
        <v>0.45816820676262499</v>
      </c>
      <c r="BR60" cm="1">
        <f t="array" ref="BR60">INDEX(BQ59:BQ$101,ROWS($A61))</f>
        <v>1</v>
      </c>
      <c r="BS60" cm="1">
        <f t="array" ref="BS60">INDEX(BR59:BR$101,ROWS($A61))</f>
        <v>0.45816820676262499</v>
      </c>
      <c r="BT60" cm="1">
        <f t="array" ref="BT60">INDEX(BS59:BS$101,ROWS($A61))</f>
        <v>0.19076008747508422</v>
      </c>
      <c r="BU60" cm="1">
        <f t="array" ref="BU60">INDEX(BT59:BT$101,ROWS($A61))</f>
        <v>-3.9786713136974849E-2</v>
      </c>
      <c r="BV60" cm="1">
        <f t="array" ref="BV60">INDEX(BU59:BU$101,ROWS($A61))</f>
        <v>-5.8455048259506058E-2</v>
      </c>
      <c r="BW60" cm="1">
        <f t="array" ref="BW60">INDEX(BV59:BV$101,ROWS($A61))</f>
        <v>-5.4638879822004695E-2</v>
      </c>
      <c r="BX60" cm="1">
        <f t="array" ref="BX60">INDEX(BW59:BW$101,ROWS($A61))</f>
        <v>1.5683425673848382E-3</v>
      </c>
      <c r="BY60" cm="1">
        <f t="array" ref="BY60">INDEX(BX59:BX$101,ROWS($A61))</f>
        <v>6.0709088443285947E-3</v>
      </c>
      <c r="BZ60" cm="1">
        <f t="array" ref="BZ60">INDEX(BY59:BY$101,ROWS($A61))</f>
        <v>2.6936806066919458E-3</v>
      </c>
      <c r="CA60" cm="1">
        <f t="array" ref="CA60">INDEX(BZ59:BZ$101,ROWS($A61))</f>
        <v>-6.2429136560775492E-3</v>
      </c>
      <c r="CB60" cm="1">
        <f t="array" ref="CB60">INDEX(CA59:CA$101,ROWS($A61))</f>
        <v>-5.2382672610496436E-2</v>
      </c>
      <c r="CC60" cm="1">
        <f t="array" ref="CC60">INDEX(CB59:CB$101,ROWS($A61))</f>
        <v>-1.4926223783087878E-2</v>
      </c>
      <c r="CD60" cm="1">
        <f t="array" ref="CD60">INDEX(CC59:CC$101,ROWS($A61))</f>
        <v>1.9671785536275461E-3</v>
      </c>
      <c r="CE60" cm="1">
        <f t="array" ref="CE60">INDEX(CD59:CD$101,ROWS($A61))</f>
        <v>5.6837875880982429E-2</v>
      </c>
      <c r="CF60" cm="1">
        <f t="array" ref="CF60">INDEX(CE59:CE$101,ROWS($A61))</f>
        <v>-3.456326362918621E-3</v>
      </c>
      <c r="CG60" cm="1">
        <f t="array" ref="CG60">INDEX(CF59:CF$101,ROWS($A61))</f>
        <v>2.8721448308013767E-2</v>
      </c>
      <c r="CH60" cm="1">
        <f t="array" ref="CH60">INDEX(CG59:CG$101,ROWS($A61))</f>
        <v>-2.9137812001062583E-2</v>
      </c>
      <c r="CI60" cm="1">
        <f t="array" ref="CI60">INDEX(CH59:CH$101,ROWS($A61))</f>
        <v>6.3852420251502675E-3</v>
      </c>
      <c r="CJ60" cm="1">
        <f t="array" ref="CJ60">INDEX(CI59:CI$101,ROWS($A61))</f>
        <v>7.621720958584112E-2</v>
      </c>
      <c r="CK60" cm="1">
        <f t="array" ref="CK60">INDEX(CJ59:CJ$101,ROWS($A61))</f>
        <v>8.4160700746083769E-2</v>
      </c>
      <c r="CL60" cm="1">
        <f t="array" ref="CL60">INDEX(CK59:CK$101,ROWS($A61))</f>
        <v>9.1859430410886747E-2</v>
      </c>
      <c r="CM60" cm="1">
        <f t="array" ref="CM60">INDEX(CL59:CL$101,ROWS($A61))</f>
        <v>4.1933472856106685E-2</v>
      </c>
      <c r="CN60" cm="1">
        <f t="array" ref="CN60">INDEX(CM59:CM$101,ROWS($A61))</f>
        <v>3.9071305306950813E-2</v>
      </c>
      <c r="CO60" cm="1">
        <f t="array" ref="CO60">INDEX(CN59:CN$101,ROWS($A61))</f>
        <v>-4.3918438765605264E-2</v>
      </c>
      <c r="CP60" cm="1">
        <f t="array" ref="CP60">INDEX(CO59:CO$101,ROWS($A61))</f>
        <v>-7.3703419990607505E-2</v>
      </c>
      <c r="CQ60" cm="1">
        <f t="array" ref="CQ60">INDEX(CP59:CP$101,ROWS($A61))</f>
        <v>-8.07663118808679E-2</v>
      </c>
      <c r="CR60" cm="1">
        <f t="array" ref="CR60">INDEX(CQ59:CQ$101,ROWS($A61))</f>
        <v>1.4667612138507162E-2</v>
      </c>
      <c r="CS60" cm="1">
        <f t="array" ref="CS60">INDEX(CR59:CR$101,ROWS($A61))</f>
        <v>7.0392205077482436E-2</v>
      </c>
      <c r="CT60" cm="1">
        <f t="array" ref="CT60">INDEX(CS59:CS$101,ROWS($A61))</f>
        <v>2.9474214617809136E-2</v>
      </c>
      <c r="CU60" cm="1">
        <f t="array" ref="CU60">INDEX(CT59:CT$101,ROWS($A61))</f>
        <v>-0.12177560279280279</v>
      </c>
      <c r="CV60" cm="1">
        <f t="array" ref="CV60">INDEX(CU59:CU$101,ROWS($A61))</f>
        <v>-0.12372641346062392</v>
      </c>
      <c r="CW60" cm="1">
        <f t="array" ref="CW60">INDEX(CV59:CV$101,ROWS($A61))</f>
        <v>-4.4645286767713031E-2</v>
      </c>
      <c r="CX60" cm="1">
        <f t="array" ref="CX60">INDEX(CW59:CW$101,ROWS($A61))</f>
        <v>2.2472413339714708E-2</v>
      </c>
      <c r="CY60" cm="1">
        <f t="array" ref="CY60">INDEX(CX59:CX$101,ROWS($A61))</f>
        <v>2.4042253334814117E-2</v>
      </c>
      <c r="CZ60" cm="1">
        <f t="array" ref="CZ60">INDEX(CY59:CY$101,ROWS($A61))</f>
        <v>-1.6117846468699182E-2</v>
      </c>
      <c r="DA60" cm="1">
        <f t="array" ref="DA60">INDEX(CZ59:CZ$101,ROWS($A61))</f>
        <v>-1.3146260150111435E-2</v>
      </c>
      <c r="DB60" cm="1">
        <f t="array" ref="DB60">INDEX(DA59:DA$101,ROWS($A61))</f>
        <v>-4.2611769578632983E-2</v>
      </c>
      <c r="DC60" cm="1">
        <f t="array" ref="DC60">INDEX(DB59:DB$101,ROWS($A61))</f>
        <v>-8.2088083297975605E-3</v>
      </c>
      <c r="DD60" cm="1">
        <f t="array" ref="DD60">INDEX(DC59:DC$101,ROWS($A61))</f>
        <v>7.0343913977613914E-2</v>
      </c>
      <c r="DE60" cm="1">
        <f t="array" ref="DE60">INDEX(DD59:DD$101,ROWS($A61))</f>
        <v>8.1095536068336749E-2</v>
      </c>
      <c r="DF60" cm="1">
        <f t="array" ref="DF60">INDEX(DE59:DE$101,ROWS($A61))</f>
        <v>0.10653002802592371</v>
      </c>
      <c r="DG60" cm="1">
        <f t="array" ref="DG60">INDEX(DF59:DF$101,ROWS($A61))</f>
        <v>6.9172172021400427E-2</v>
      </c>
    </row>
    <row r="61" spans="1:111" x14ac:dyDescent="0.25">
      <c r="A61" s="17">
        <v>60</v>
      </c>
      <c r="B61">
        <v>1.3818123085605691</v>
      </c>
      <c r="C61" s="16">
        <f t="shared" si="0"/>
        <v>1.3908474151610097</v>
      </c>
      <c r="D61" s="19">
        <f>SUMPRODUCT($C$2:INDEX($C$2:$C$327,ROWS(C62:C$327)),$C62:C$327)/DEVSQ($C$2:$C$327)</f>
        <v>5.1009490677601008E-2</v>
      </c>
      <c r="E61">
        <f>SQRT((1/COUNT($B$2:$B$327))*(1+(2*SUMSQ($D$2:D60))))</f>
        <v>7.5067539430334368E-2</v>
      </c>
      <c r="F61">
        <f>-SQRT((1/COUNT($B$2:$B$327))*(1+(2*SUMSQ($D$2:D60))))</f>
        <v>-7.5067539430334368E-2</v>
      </c>
      <c r="H61" cm="1">
        <f t="array" aca="1" ref="H61" ca="1">INDEX(MMULT(MINVERSE(OFFSET($K$1,0,0,A61,A61)),OFFSET($K$1,1,0,A61,1)),A61)</f>
        <v>-4.5881489361658964E-2</v>
      </c>
      <c r="I61">
        <f t="shared" si="4"/>
        <v>5.5384877562171128E-2</v>
      </c>
      <c r="J61">
        <f t="shared" si="5"/>
        <v>-5.5384877562171128E-2</v>
      </c>
      <c r="K61" s="18">
        <f t="shared" si="6"/>
        <v>5.1009490677601008E-2</v>
      </c>
      <c r="L61" cm="1">
        <f t="array" ref="L61">INDEX(K60:K$101,ROWS($A62))</f>
        <v>6.2230718236564189E-2</v>
      </c>
      <c r="M61" cm="1">
        <f t="array" ref="M61">INDEX(L60:L$101,ROWS($A62))</f>
        <v>7.2025657485670386E-2</v>
      </c>
      <c r="N61" cm="1">
        <f t="array" ref="N61">INDEX(M60:M$101,ROWS($A62))</f>
        <v>-7.9382443856476692E-2</v>
      </c>
      <c r="O61" cm="1">
        <f t="array" ref="O61">INDEX(N60:N$101,ROWS($A62))</f>
        <v>-9.5791748059318602E-2</v>
      </c>
      <c r="P61" cm="1">
        <f t="array" ref="P61">INDEX(O60:O$101,ROWS($A62))</f>
        <v>-9.6352721316774401E-2</v>
      </c>
      <c r="Q61" cm="1">
        <f t="array" ref="Q61">INDEX(P60:P$101,ROWS($A62))</f>
        <v>-6.117608288508168E-3</v>
      </c>
      <c r="R61" cm="1">
        <f t="array" ref="R61">INDEX(Q60:Q$101,ROWS($A62))</f>
        <v>5.6418526686066756E-2</v>
      </c>
      <c r="S61" cm="1">
        <f t="array" ref="S61">INDEX(R60:R$101,ROWS($A62))</f>
        <v>-1.052338420005056E-2</v>
      </c>
      <c r="T61" cm="1">
        <f t="array" ref="T61">INDEX(S60:S$101,ROWS($A62))</f>
        <v>-3.4355579644787179E-3</v>
      </c>
      <c r="U61" cm="1">
        <f t="array" ref="U61">INDEX(T60:T$101,ROWS($A62))</f>
        <v>-2.9913035966842957E-2</v>
      </c>
      <c r="V61" cm="1">
        <f t="array" ref="V61">INDEX(U60:U$101,ROWS($A62))</f>
        <v>-2.4597005930040487E-2</v>
      </c>
      <c r="W61" cm="1">
        <f t="array" ref="W61">INDEX(V60:V$101,ROWS($A62))</f>
        <v>-6.1517600725887717E-2</v>
      </c>
      <c r="X61" cm="1">
        <f t="array" ref="X61">INDEX(W60:W$101,ROWS($A62))</f>
        <v>-7.9011018034384223E-3</v>
      </c>
      <c r="Y61" cm="1">
        <f t="array" ref="Y61">INDEX(X60:X$101,ROWS($A62))</f>
        <v>2.4418181143092907E-4</v>
      </c>
      <c r="Z61" cm="1">
        <f t="array" ref="Z61">INDEX(Y60:Y$101,ROWS($A62))</f>
        <v>5.695446189506833E-2</v>
      </c>
      <c r="AA61" cm="1">
        <f t="array" ref="AA61">INDEX(Z60:Z$101,ROWS($A62))</f>
        <v>-4.52418626056501E-3</v>
      </c>
      <c r="AB61" cm="1">
        <f t="array" ref="AB61">INDEX(AA60:AA$101,ROWS($A62))</f>
        <v>2.572326503835937E-2</v>
      </c>
      <c r="AC61" cm="1">
        <f t="array" ref="AC61">INDEX(AB60:AB$101,ROWS($A62))</f>
        <v>4.5356651955948825E-2</v>
      </c>
      <c r="AD61" cm="1">
        <f t="array" ref="AD61">INDEX(AC60:AC$101,ROWS($A62))</f>
        <v>6.9172172021400427E-2</v>
      </c>
      <c r="AE61" cm="1">
        <f t="array" ref="AE61">INDEX(AD60:AD$101,ROWS($A62))</f>
        <v>0.10653002802592371</v>
      </c>
      <c r="AF61" cm="1">
        <f t="array" ref="AF61">INDEX(AE60:AE$101,ROWS($A62))</f>
        <v>8.1095536068336749E-2</v>
      </c>
      <c r="AG61" cm="1">
        <f t="array" ref="AG61">INDEX(AF60:AF$101,ROWS($A62))</f>
        <v>7.0343913977613914E-2</v>
      </c>
      <c r="AH61" cm="1">
        <f t="array" ref="AH61">INDEX(AG60:AG$101,ROWS($A62))</f>
        <v>-8.2088083297975605E-3</v>
      </c>
      <c r="AI61" cm="1">
        <f t="array" ref="AI61">INDEX(AH60:AH$101,ROWS($A62))</f>
        <v>-4.2611769578632983E-2</v>
      </c>
      <c r="AJ61" cm="1">
        <f t="array" ref="AJ61">INDEX(AI60:AI$101,ROWS($A62))</f>
        <v>-1.3146260150111435E-2</v>
      </c>
      <c r="AK61" cm="1">
        <f t="array" ref="AK61">INDEX(AJ60:AJ$101,ROWS($A62))</f>
        <v>-1.6117846468699182E-2</v>
      </c>
      <c r="AL61" cm="1">
        <f t="array" ref="AL61">INDEX(AK60:AK$101,ROWS($A62))</f>
        <v>2.4042253334814117E-2</v>
      </c>
      <c r="AM61" cm="1">
        <f t="array" ref="AM61">INDEX(AL60:AL$101,ROWS($A62))</f>
        <v>2.2472413339714708E-2</v>
      </c>
      <c r="AN61" cm="1">
        <f t="array" ref="AN61">INDEX(AM60:AM$101,ROWS($A62))</f>
        <v>-4.4645286767713031E-2</v>
      </c>
      <c r="AO61" cm="1">
        <f t="array" ref="AO61">INDEX(AN60:AN$101,ROWS($A62))</f>
        <v>-0.12372641346062392</v>
      </c>
      <c r="AP61" cm="1">
        <f t="array" ref="AP61">INDEX(AO60:AO$101,ROWS($A62))</f>
        <v>-0.12177560279280279</v>
      </c>
      <c r="AQ61" cm="1">
        <f t="array" ref="AQ61">INDEX(AP60:AP$101,ROWS($A62))</f>
        <v>2.9474214617809136E-2</v>
      </c>
      <c r="AR61" cm="1">
        <f t="array" ref="AR61">INDEX(AQ60:AQ$101,ROWS($A62))</f>
        <v>7.0392205077482436E-2</v>
      </c>
      <c r="AS61" cm="1">
        <f t="array" ref="AS61">INDEX(AR60:AR$101,ROWS($A62))</f>
        <v>1.4667612138507162E-2</v>
      </c>
      <c r="AT61" cm="1">
        <f t="array" ref="AT61">INDEX(AS60:AS$101,ROWS($A62))</f>
        <v>-8.07663118808679E-2</v>
      </c>
      <c r="AU61" cm="1">
        <f t="array" ref="AU61">INDEX(AT60:AT$101,ROWS($A62))</f>
        <v>-7.3703419990607505E-2</v>
      </c>
      <c r="AV61" cm="1">
        <f t="array" ref="AV61">INDEX(AU60:AU$101,ROWS($A62))</f>
        <v>-4.3918438765605264E-2</v>
      </c>
      <c r="AW61" cm="1">
        <f t="array" ref="AW61">INDEX(AV60:AV$101,ROWS($A62))</f>
        <v>3.9071305306950813E-2</v>
      </c>
      <c r="AX61" cm="1">
        <f t="array" ref="AX61">INDEX(AW60:AW$101,ROWS($A62))</f>
        <v>4.1933472856106685E-2</v>
      </c>
      <c r="AY61" cm="1">
        <f t="array" ref="AY61">INDEX(AX60:AX$101,ROWS($A62))</f>
        <v>9.1859430410886747E-2</v>
      </c>
      <c r="AZ61" cm="1">
        <f t="array" ref="AZ61">INDEX(AY60:AY$101,ROWS($A62))</f>
        <v>8.4160700746083769E-2</v>
      </c>
      <c r="BA61" cm="1">
        <f t="array" ref="BA61">INDEX(AZ60:AZ$101,ROWS($A62))</f>
        <v>7.621720958584112E-2</v>
      </c>
      <c r="BB61" cm="1">
        <f t="array" ref="BB61">INDEX(BA60:BA$101,ROWS($A62))</f>
        <v>6.3852420251502675E-3</v>
      </c>
      <c r="BC61" cm="1">
        <f t="array" ref="BC61">INDEX(BB60:BB$101,ROWS($A62))</f>
        <v>-2.9137812001062583E-2</v>
      </c>
      <c r="BD61" cm="1">
        <f t="array" ref="BD61">INDEX(BC60:BC$101,ROWS($A62))</f>
        <v>2.8721448308013767E-2</v>
      </c>
      <c r="BE61" cm="1">
        <f t="array" ref="BE61">INDEX(BD60:BD$101,ROWS($A62))</f>
        <v>-3.456326362918621E-3</v>
      </c>
      <c r="BF61" cm="1">
        <f t="array" ref="BF61">INDEX(BE60:BE$101,ROWS($A62))</f>
        <v>5.6837875880982429E-2</v>
      </c>
      <c r="BG61" cm="1">
        <f t="array" ref="BG61">INDEX(BF60:BF$101,ROWS($A62))</f>
        <v>1.9671785536275461E-3</v>
      </c>
      <c r="BH61" cm="1">
        <f t="array" ref="BH61">INDEX(BG60:BG$101,ROWS($A62))</f>
        <v>-1.4926223783087878E-2</v>
      </c>
      <c r="BI61" cm="1">
        <f t="array" ref="BI61">INDEX(BH60:BH$101,ROWS($A62))</f>
        <v>-5.2382672610496436E-2</v>
      </c>
      <c r="BJ61" cm="1">
        <f t="array" ref="BJ61">INDEX(BI60:BI$101,ROWS($A62))</f>
        <v>-6.2429136560775492E-3</v>
      </c>
      <c r="BK61" cm="1">
        <f t="array" ref="BK61">INDEX(BJ60:BJ$101,ROWS($A62))</f>
        <v>2.6936806066919458E-3</v>
      </c>
      <c r="BL61" cm="1">
        <f t="array" ref="BL61">INDEX(BK60:BK$101,ROWS($A62))</f>
        <v>6.0709088443285947E-3</v>
      </c>
      <c r="BM61" cm="1">
        <f t="array" ref="BM61">INDEX(BL60:BL$101,ROWS($A62))</f>
        <v>1.5683425673848382E-3</v>
      </c>
      <c r="BN61" cm="1">
        <f t="array" ref="BN61">INDEX(BM60:BM$101,ROWS($A62))</f>
        <v>-5.4638879822004695E-2</v>
      </c>
      <c r="BO61" cm="1">
        <f t="array" ref="BO61">INDEX(BN60:BN$101,ROWS($A62))</f>
        <v>-5.8455048259506058E-2</v>
      </c>
      <c r="BP61" cm="1">
        <f t="array" ref="BP61">INDEX(BO60:BO$101,ROWS($A62))</f>
        <v>-3.9786713136974849E-2</v>
      </c>
      <c r="BQ61" cm="1">
        <f t="array" ref="BQ61">INDEX(BP60:BP$101,ROWS($A62))</f>
        <v>0.19076008747508422</v>
      </c>
      <c r="BR61" cm="1">
        <f t="array" ref="BR61">INDEX(BQ60:BQ$101,ROWS($A62))</f>
        <v>0.45816820676262499</v>
      </c>
      <c r="BS61" cm="1">
        <f t="array" ref="BS61">INDEX(BR60:BR$101,ROWS($A62))</f>
        <v>1</v>
      </c>
      <c r="BT61" cm="1">
        <f t="array" ref="BT61">INDEX(BS60:BS$101,ROWS($A62))</f>
        <v>0.45816820676262499</v>
      </c>
      <c r="BU61" cm="1">
        <f t="array" ref="BU61">INDEX(BT60:BT$101,ROWS($A62))</f>
        <v>0.19076008747508422</v>
      </c>
      <c r="BV61" cm="1">
        <f t="array" ref="BV61">INDEX(BU60:BU$101,ROWS($A62))</f>
        <v>-3.9786713136974849E-2</v>
      </c>
      <c r="BW61" cm="1">
        <f t="array" ref="BW61">INDEX(BV60:BV$101,ROWS($A62))</f>
        <v>-5.8455048259506058E-2</v>
      </c>
      <c r="BX61" cm="1">
        <f t="array" ref="BX61">INDEX(BW60:BW$101,ROWS($A62))</f>
        <v>-5.4638879822004695E-2</v>
      </c>
      <c r="BY61" cm="1">
        <f t="array" ref="BY61">INDEX(BX60:BX$101,ROWS($A62))</f>
        <v>1.5683425673848382E-3</v>
      </c>
      <c r="BZ61" cm="1">
        <f t="array" ref="BZ61">INDEX(BY60:BY$101,ROWS($A62))</f>
        <v>6.0709088443285947E-3</v>
      </c>
      <c r="CA61" cm="1">
        <f t="array" ref="CA61">INDEX(BZ60:BZ$101,ROWS($A62))</f>
        <v>2.6936806066919458E-3</v>
      </c>
      <c r="CB61" cm="1">
        <f t="array" ref="CB61">INDEX(CA60:CA$101,ROWS($A62))</f>
        <v>-6.2429136560775492E-3</v>
      </c>
      <c r="CC61" cm="1">
        <f t="array" ref="CC61">INDEX(CB60:CB$101,ROWS($A62))</f>
        <v>-5.2382672610496436E-2</v>
      </c>
      <c r="CD61" cm="1">
        <f t="array" ref="CD61">INDEX(CC60:CC$101,ROWS($A62))</f>
        <v>-1.4926223783087878E-2</v>
      </c>
      <c r="CE61" cm="1">
        <f t="array" ref="CE61">INDEX(CD60:CD$101,ROWS($A62))</f>
        <v>1.9671785536275461E-3</v>
      </c>
      <c r="CF61" cm="1">
        <f t="array" ref="CF61">INDEX(CE60:CE$101,ROWS($A62))</f>
        <v>5.6837875880982429E-2</v>
      </c>
      <c r="CG61" cm="1">
        <f t="array" ref="CG61">INDEX(CF60:CF$101,ROWS($A62))</f>
        <v>-3.456326362918621E-3</v>
      </c>
      <c r="CH61" cm="1">
        <f t="array" ref="CH61">INDEX(CG60:CG$101,ROWS($A62))</f>
        <v>2.8721448308013767E-2</v>
      </c>
      <c r="CI61" cm="1">
        <f t="array" ref="CI61">INDEX(CH60:CH$101,ROWS($A62))</f>
        <v>-2.9137812001062583E-2</v>
      </c>
      <c r="CJ61" cm="1">
        <f t="array" ref="CJ61">INDEX(CI60:CI$101,ROWS($A62))</f>
        <v>6.3852420251502675E-3</v>
      </c>
      <c r="CK61" cm="1">
        <f t="array" ref="CK61">INDEX(CJ60:CJ$101,ROWS($A62))</f>
        <v>7.621720958584112E-2</v>
      </c>
      <c r="CL61" cm="1">
        <f t="array" ref="CL61">INDEX(CK60:CK$101,ROWS($A62))</f>
        <v>8.4160700746083769E-2</v>
      </c>
      <c r="CM61" cm="1">
        <f t="array" ref="CM61">INDEX(CL60:CL$101,ROWS($A62))</f>
        <v>9.1859430410886747E-2</v>
      </c>
      <c r="CN61" cm="1">
        <f t="array" ref="CN61">INDEX(CM60:CM$101,ROWS($A62))</f>
        <v>4.1933472856106685E-2</v>
      </c>
      <c r="CO61" cm="1">
        <f t="array" ref="CO61">INDEX(CN60:CN$101,ROWS($A62))</f>
        <v>3.9071305306950813E-2</v>
      </c>
      <c r="CP61" cm="1">
        <f t="array" ref="CP61">INDEX(CO60:CO$101,ROWS($A62))</f>
        <v>-4.3918438765605264E-2</v>
      </c>
      <c r="CQ61" cm="1">
        <f t="array" ref="CQ61">INDEX(CP60:CP$101,ROWS($A62))</f>
        <v>-7.3703419990607505E-2</v>
      </c>
      <c r="CR61" cm="1">
        <f t="array" ref="CR61">INDEX(CQ60:CQ$101,ROWS($A62))</f>
        <v>-8.07663118808679E-2</v>
      </c>
      <c r="CS61" cm="1">
        <f t="array" ref="CS61">INDEX(CR60:CR$101,ROWS($A62))</f>
        <v>1.4667612138507162E-2</v>
      </c>
      <c r="CT61" cm="1">
        <f t="array" ref="CT61">INDEX(CS60:CS$101,ROWS($A62))</f>
        <v>7.0392205077482436E-2</v>
      </c>
      <c r="CU61" cm="1">
        <f t="array" ref="CU61">INDEX(CT60:CT$101,ROWS($A62))</f>
        <v>2.9474214617809136E-2</v>
      </c>
      <c r="CV61" cm="1">
        <f t="array" ref="CV61">INDEX(CU60:CU$101,ROWS($A62))</f>
        <v>-0.12177560279280279</v>
      </c>
      <c r="CW61" cm="1">
        <f t="array" ref="CW61">INDEX(CV60:CV$101,ROWS($A62))</f>
        <v>-0.12372641346062392</v>
      </c>
      <c r="CX61" cm="1">
        <f t="array" ref="CX61">INDEX(CW60:CW$101,ROWS($A62))</f>
        <v>-4.4645286767713031E-2</v>
      </c>
      <c r="CY61" cm="1">
        <f t="array" ref="CY61">INDEX(CX60:CX$101,ROWS($A62))</f>
        <v>2.2472413339714708E-2</v>
      </c>
      <c r="CZ61" cm="1">
        <f t="array" ref="CZ61">INDEX(CY60:CY$101,ROWS($A62))</f>
        <v>2.4042253334814117E-2</v>
      </c>
      <c r="DA61" cm="1">
        <f t="array" ref="DA61">INDEX(CZ60:CZ$101,ROWS($A62))</f>
        <v>-1.6117846468699182E-2</v>
      </c>
      <c r="DB61" cm="1">
        <f t="array" ref="DB61">INDEX(DA60:DA$101,ROWS($A62))</f>
        <v>-1.3146260150111435E-2</v>
      </c>
      <c r="DC61" cm="1">
        <f t="array" ref="DC61">INDEX(DB60:DB$101,ROWS($A62))</f>
        <v>-4.2611769578632983E-2</v>
      </c>
      <c r="DD61" cm="1">
        <f t="array" ref="DD61">INDEX(DC60:DC$101,ROWS($A62))</f>
        <v>-8.2088083297975605E-3</v>
      </c>
      <c r="DE61" cm="1">
        <f t="array" ref="DE61">INDEX(DD60:DD$101,ROWS($A62))</f>
        <v>7.0343913977613914E-2</v>
      </c>
      <c r="DF61" cm="1">
        <f t="array" ref="DF61">INDEX(DE60:DE$101,ROWS($A62))</f>
        <v>8.1095536068336749E-2</v>
      </c>
      <c r="DG61" cm="1">
        <f t="array" ref="DG61">INDEX(DF60:DF$101,ROWS($A62))</f>
        <v>0.10653002802592371</v>
      </c>
    </row>
    <row r="62" spans="1:111" x14ac:dyDescent="0.25">
      <c r="A62" s="17">
        <v>61</v>
      </c>
      <c r="B62">
        <v>2.2899590597094743</v>
      </c>
      <c r="C62" s="16">
        <f t="shared" si="0"/>
        <v>2.2989941663099147</v>
      </c>
      <c r="D62" s="19">
        <f>SUMPRODUCT($C$2:INDEX($C$2:$C$327,ROWS(C63:C$327)),$C63:C$327)/DEVSQ($C$2:$C$327)</f>
        <v>1.3729332929021208E-2</v>
      </c>
      <c r="E62">
        <f>SQRT((1/COUNT($B$2:$B$327))*(1+(2*SUMSQ($D$2:D61))))</f>
        <v>7.5173788456108503E-2</v>
      </c>
      <c r="F62">
        <f>-SQRT((1/COUNT($B$2:$B$327))*(1+(2*SUMSQ($D$2:D61))))</f>
        <v>-7.5173788456108503E-2</v>
      </c>
      <c r="H62" cm="1">
        <f t="array" aca="1" ref="H62" ca="1">INDEX(MMULT(MINVERSE(OFFSET($K$1,0,0,A62,A62)),OFFSET($K$1,1,0,A62,1)),A62)</f>
        <v>7.083469459217212E-2</v>
      </c>
      <c r="I62">
        <f t="shared" si="4"/>
        <v>5.5384877562171128E-2</v>
      </c>
      <c r="J62">
        <f t="shared" si="5"/>
        <v>-5.5384877562171128E-2</v>
      </c>
      <c r="K62" s="18">
        <f t="shared" si="6"/>
        <v>1.3729332929021208E-2</v>
      </c>
      <c r="L62" cm="1">
        <f t="array" ref="L62">INDEX(K61:K$101,ROWS($A63))</f>
        <v>5.1009490677601008E-2</v>
      </c>
      <c r="M62" cm="1">
        <f t="array" ref="M62">INDEX(L61:L$101,ROWS($A63))</f>
        <v>6.2230718236564189E-2</v>
      </c>
      <c r="N62" cm="1">
        <f t="array" ref="N62">INDEX(M61:M$101,ROWS($A63))</f>
        <v>7.2025657485670386E-2</v>
      </c>
      <c r="O62" cm="1">
        <f t="array" ref="O62">INDEX(N61:N$101,ROWS($A63))</f>
        <v>-7.9382443856476692E-2</v>
      </c>
      <c r="P62" cm="1">
        <f t="array" ref="P62">INDEX(O61:O$101,ROWS($A63))</f>
        <v>-9.5791748059318602E-2</v>
      </c>
      <c r="Q62" cm="1">
        <f t="array" ref="Q62">INDEX(P61:P$101,ROWS($A63))</f>
        <v>-9.6352721316774401E-2</v>
      </c>
      <c r="R62" cm="1">
        <f t="array" ref="R62">INDEX(Q61:Q$101,ROWS($A63))</f>
        <v>-6.117608288508168E-3</v>
      </c>
      <c r="S62" cm="1">
        <f t="array" ref="S62">INDEX(R61:R$101,ROWS($A63))</f>
        <v>5.6418526686066756E-2</v>
      </c>
      <c r="T62" cm="1">
        <f t="array" ref="T62">INDEX(S61:S$101,ROWS($A63))</f>
        <v>-1.052338420005056E-2</v>
      </c>
      <c r="U62" cm="1">
        <f t="array" ref="U62">INDEX(T61:T$101,ROWS($A63))</f>
        <v>-3.4355579644787179E-3</v>
      </c>
      <c r="V62" cm="1">
        <f t="array" ref="V62">INDEX(U61:U$101,ROWS($A63))</f>
        <v>-2.9913035966842957E-2</v>
      </c>
      <c r="W62" cm="1">
        <f t="array" ref="W62">INDEX(V61:V$101,ROWS($A63))</f>
        <v>-2.4597005930040487E-2</v>
      </c>
      <c r="X62" cm="1">
        <f t="array" ref="X62">INDEX(W61:W$101,ROWS($A63))</f>
        <v>-6.1517600725887717E-2</v>
      </c>
      <c r="Y62" cm="1">
        <f t="array" ref="Y62">INDEX(X61:X$101,ROWS($A63))</f>
        <v>-7.9011018034384223E-3</v>
      </c>
      <c r="Z62" cm="1">
        <f t="array" ref="Z62">INDEX(Y61:Y$101,ROWS($A63))</f>
        <v>2.4418181143092907E-4</v>
      </c>
      <c r="AA62" cm="1">
        <f t="array" ref="AA62">INDEX(Z61:Z$101,ROWS($A63))</f>
        <v>5.695446189506833E-2</v>
      </c>
      <c r="AB62" cm="1">
        <f t="array" ref="AB62">INDEX(AA61:AA$101,ROWS($A63))</f>
        <v>-4.52418626056501E-3</v>
      </c>
      <c r="AC62" cm="1">
        <f t="array" ref="AC62">INDEX(AB61:AB$101,ROWS($A63))</f>
        <v>2.572326503835937E-2</v>
      </c>
      <c r="AD62" cm="1">
        <f t="array" ref="AD62">INDEX(AC61:AC$101,ROWS($A63))</f>
        <v>4.5356651955948825E-2</v>
      </c>
      <c r="AE62" cm="1">
        <f t="array" ref="AE62">INDEX(AD61:AD$101,ROWS($A63))</f>
        <v>6.9172172021400427E-2</v>
      </c>
      <c r="AF62" cm="1">
        <f t="array" ref="AF62">INDEX(AE61:AE$101,ROWS($A63))</f>
        <v>0.10653002802592371</v>
      </c>
      <c r="AG62" cm="1">
        <f t="array" ref="AG62">INDEX(AF61:AF$101,ROWS($A63))</f>
        <v>8.1095536068336749E-2</v>
      </c>
      <c r="AH62" cm="1">
        <f t="array" ref="AH62">INDEX(AG61:AG$101,ROWS($A63))</f>
        <v>7.0343913977613914E-2</v>
      </c>
      <c r="AI62" cm="1">
        <f t="array" ref="AI62">INDEX(AH61:AH$101,ROWS($A63))</f>
        <v>-8.2088083297975605E-3</v>
      </c>
      <c r="AJ62" cm="1">
        <f t="array" ref="AJ62">INDEX(AI61:AI$101,ROWS($A63))</f>
        <v>-4.2611769578632983E-2</v>
      </c>
      <c r="AK62" cm="1">
        <f t="array" ref="AK62">INDEX(AJ61:AJ$101,ROWS($A63))</f>
        <v>-1.3146260150111435E-2</v>
      </c>
      <c r="AL62" cm="1">
        <f t="array" ref="AL62">INDEX(AK61:AK$101,ROWS($A63))</f>
        <v>-1.6117846468699182E-2</v>
      </c>
      <c r="AM62" cm="1">
        <f t="array" ref="AM62">INDEX(AL61:AL$101,ROWS($A63))</f>
        <v>2.4042253334814117E-2</v>
      </c>
      <c r="AN62" cm="1">
        <f t="array" ref="AN62">INDEX(AM61:AM$101,ROWS($A63))</f>
        <v>2.2472413339714708E-2</v>
      </c>
      <c r="AO62" cm="1">
        <f t="array" ref="AO62">INDEX(AN61:AN$101,ROWS($A63))</f>
        <v>-4.4645286767713031E-2</v>
      </c>
      <c r="AP62" cm="1">
        <f t="array" ref="AP62">INDEX(AO61:AO$101,ROWS($A63))</f>
        <v>-0.12372641346062392</v>
      </c>
      <c r="AQ62" cm="1">
        <f t="array" ref="AQ62">INDEX(AP61:AP$101,ROWS($A63))</f>
        <v>-0.12177560279280279</v>
      </c>
      <c r="AR62" cm="1">
        <f t="array" ref="AR62">INDEX(AQ61:AQ$101,ROWS($A63))</f>
        <v>2.9474214617809136E-2</v>
      </c>
      <c r="AS62" cm="1">
        <f t="array" ref="AS62">INDEX(AR61:AR$101,ROWS($A63))</f>
        <v>7.0392205077482436E-2</v>
      </c>
      <c r="AT62" cm="1">
        <f t="array" ref="AT62">INDEX(AS61:AS$101,ROWS($A63))</f>
        <v>1.4667612138507162E-2</v>
      </c>
      <c r="AU62" cm="1">
        <f t="array" ref="AU62">INDEX(AT61:AT$101,ROWS($A63))</f>
        <v>-8.07663118808679E-2</v>
      </c>
      <c r="AV62" cm="1">
        <f t="array" ref="AV62">INDEX(AU61:AU$101,ROWS($A63))</f>
        <v>-7.3703419990607505E-2</v>
      </c>
      <c r="AW62" cm="1">
        <f t="array" ref="AW62">INDEX(AV61:AV$101,ROWS($A63))</f>
        <v>-4.3918438765605264E-2</v>
      </c>
      <c r="AX62" cm="1">
        <f t="array" ref="AX62">INDEX(AW61:AW$101,ROWS($A63))</f>
        <v>3.9071305306950813E-2</v>
      </c>
      <c r="AY62" cm="1">
        <f t="array" ref="AY62">INDEX(AX61:AX$101,ROWS($A63))</f>
        <v>4.1933472856106685E-2</v>
      </c>
      <c r="AZ62" cm="1">
        <f t="array" ref="AZ62">INDEX(AY61:AY$101,ROWS($A63))</f>
        <v>9.1859430410886747E-2</v>
      </c>
      <c r="BA62" cm="1">
        <f t="array" ref="BA62">INDEX(AZ61:AZ$101,ROWS($A63))</f>
        <v>8.4160700746083769E-2</v>
      </c>
      <c r="BB62" cm="1">
        <f t="array" ref="BB62">INDEX(BA61:BA$101,ROWS($A63))</f>
        <v>7.621720958584112E-2</v>
      </c>
      <c r="BC62" cm="1">
        <f t="array" ref="BC62">INDEX(BB61:BB$101,ROWS($A63))</f>
        <v>6.3852420251502675E-3</v>
      </c>
      <c r="BD62" cm="1">
        <f t="array" ref="BD62">INDEX(BC61:BC$101,ROWS($A63))</f>
        <v>-2.9137812001062583E-2</v>
      </c>
      <c r="BE62" cm="1">
        <f t="array" ref="BE62">INDEX(BD61:BD$101,ROWS($A63))</f>
        <v>2.8721448308013767E-2</v>
      </c>
      <c r="BF62" cm="1">
        <f t="array" ref="BF62">INDEX(BE61:BE$101,ROWS($A63))</f>
        <v>-3.456326362918621E-3</v>
      </c>
      <c r="BG62" cm="1">
        <f t="array" ref="BG62">INDEX(BF61:BF$101,ROWS($A63))</f>
        <v>5.6837875880982429E-2</v>
      </c>
      <c r="BH62" cm="1">
        <f t="array" ref="BH62">INDEX(BG61:BG$101,ROWS($A63))</f>
        <v>1.9671785536275461E-3</v>
      </c>
      <c r="BI62" cm="1">
        <f t="array" ref="BI62">INDEX(BH61:BH$101,ROWS($A63))</f>
        <v>-1.4926223783087878E-2</v>
      </c>
      <c r="BJ62" cm="1">
        <f t="array" ref="BJ62">INDEX(BI61:BI$101,ROWS($A63))</f>
        <v>-5.2382672610496436E-2</v>
      </c>
      <c r="BK62" cm="1">
        <f t="array" ref="BK62">INDEX(BJ61:BJ$101,ROWS($A63))</f>
        <v>-6.2429136560775492E-3</v>
      </c>
      <c r="BL62" cm="1">
        <f t="array" ref="BL62">INDEX(BK61:BK$101,ROWS($A63))</f>
        <v>2.6936806066919458E-3</v>
      </c>
      <c r="BM62" cm="1">
        <f t="array" ref="BM62">INDEX(BL61:BL$101,ROWS($A63))</f>
        <v>6.0709088443285947E-3</v>
      </c>
      <c r="BN62" cm="1">
        <f t="array" ref="BN62">INDEX(BM61:BM$101,ROWS($A63))</f>
        <v>1.5683425673848382E-3</v>
      </c>
      <c r="BO62" cm="1">
        <f t="array" ref="BO62">INDEX(BN61:BN$101,ROWS($A63))</f>
        <v>-5.4638879822004695E-2</v>
      </c>
      <c r="BP62" cm="1">
        <f t="array" ref="BP62">INDEX(BO61:BO$101,ROWS($A63))</f>
        <v>-5.8455048259506058E-2</v>
      </c>
      <c r="BQ62" cm="1">
        <f t="array" ref="BQ62">INDEX(BP61:BP$101,ROWS($A63))</f>
        <v>-3.9786713136974849E-2</v>
      </c>
      <c r="BR62" cm="1">
        <f t="array" ref="BR62">INDEX(BQ61:BQ$101,ROWS($A63))</f>
        <v>0.19076008747508422</v>
      </c>
      <c r="BS62" cm="1">
        <f t="array" ref="BS62">INDEX(BR61:BR$101,ROWS($A63))</f>
        <v>0.45816820676262499</v>
      </c>
      <c r="BT62" cm="1">
        <f t="array" ref="BT62">INDEX(BS61:BS$101,ROWS($A63))</f>
        <v>1</v>
      </c>
      <c r="BU62" cm="1">
        <f t="array" ref="BU62">INDEX(BT61:BT$101,ROWS($A63))</f>
        <v>0.45816820676262499</v>
      </c>
      <c r="BV62" cm="1">
        <f t="array" ref="BV62">INDEX(BU61:BU$101,ROWS($A63))</f>
        <v>0.19076008747508422</v>
      </c>
      <c r="BW62" cm="1">
        <f t="array" ref="BW62">INDEX(BV61:BV$101,ROWS($A63))</f>
        <v>-3.9786713136974849E-2</v>
      </c>
      <c r="BX62" cm="1">
        <f t="array" ref="BX62">INDEX(BW61:BW$101,ROWS($A63))</f>
        <v>-5.8455048259506058E-2</v>
      </c>
      <c r="BY62" cm="1">
        <f t="array" ref="BY62">INDEX(BX61:BX$101,ROWS($A63))</f>
        <v>-5.4638879822004695E-2</v>
      </c>
      <c r="BZ62" cm="1">
        <f t="array" ref="BZ62">INDEX(BY61:BY$101,ROWS($A63))</f>
        <v>1.5683425673848382E-3</v>
      </c>
      <c r="CA62" cm="1">
        <f t="array" ref="CA62">INDEX(BZ61:BZ$101,ROWS($A63))</f>
        <v>6.0709088443285947E-3</v>
      </c>
      <c r="CB62" cm="1">
        <f t="array" ref="CB62">INDEX(CA61:CA$101,ROWS($A63))</f>
        <v>2.6936806066919458E-3</v>
      </c>
      <c r="CC62" cm="1">
        <f t="array" ref="CC62">INDEX(CB61:CB$101,ROWS($A63))</f>
        <v>-6.2429136560775492E-3</v>
      </c>
      <c r="CD62" cm="1">
        <f t="array" ref="CD62">INDEX(CC61:CC$101,ROWS($A63))</f>
        <v>-5.2382672610496436E-2</v>
      </c>
      <c r="CE62" cm="1">
        <f t="array" ref="CE62">INDEX(CD61:CD$101,ROWS($A63))</f>
        <v>-1.4926223783087878E-2</v>
      </c>
      <c r="CF62" cm="1">
        <f t="array" ref="CF62">INDEX(CE61:CE$101,ROWS($A63))</f>
        <v>1.9671785536275461E-3</v>
      </c>
      <c r="CG62" cm="1">
        <f t="array" ref="CG62">INDEX(CF61:CF$101,ROWS($A63))</f>
        <v>5.6837875880982429E-2</v>
      </c>
      <c r="CH62" cm="1">
        <f t="array" ref="CH62">INDEX(CG61:CG$101,ROWS($A63))</f>
        <v>-3.456326362918621E-3</v>
      </c>
      <c r="CI62" cm="1">
        <f t="array" ref="CI62">INDEX(CH61:CH$101,ROWS($A63))</f>
        <v>2.8721448308013767E-2</v>
      </c>
      <c r="CJ62" cm="1">
        <f t="array" ref="CJ62">INDEX(CI61:CI$101,ROWS($A63))</f>
        <v>-2.9137812001062583E-2</v>
      </c>
      <c r="CK62" cm="1">
        <f t="array" ref="CK62">INDEX(CJ61:CJ$101,ROWS($A63))</f>
        <v>6.3852420251502675E-3</v>
      </c>
      <c r="CL62" cm="1">
        <f t="array" ref="CL62">INDEX(CK61:CK$101,ROWS($A63))</f>
        <v>7.621720958584112E-2</v>
      </c>
      <c r="CM62" cm="1">
        <f t="array" ref="CM62">INDEX(CL61:CL$101,ROWS($A63))</f>
        <v>8.4160700746083769E-2</v>
      </c>
      <c r="CN62" cm="1">
        <f t="array" ref="CN62">INDEX(CM61:CM$101,ROWS($A63))</f>
        <v>9.1859430410886747E-2</v>
      </c>
      <c r="CO62" cm="1">
        <f t="array" ref="CO62">INDEX(CN61:CN$101,ROWS($A63))</f>
        <v>4.1933472856106685E-2</v>
      </c>
      <c r="CP62" cm="1">
        <f t="array" ref="CP62">INDEX(CO61:CO$101,ROWS($A63))</f>
        <v>3.9071305306950813E-2</v>
      </c>
      <c r="CQ62" cm="1">
        <f t="array" ref="CQ62">INDEX(CP61:CP$101,ROWS($A63))</f>
        <v>-4.3918438765605264E-2</v>
      </c>
      <c r="CR62" cm="1">
        <f t="array" ref="CR62">INDEX(CQ61:CQ$101,ROWS($A63))</f>
        <v>-7.3703419990607505E-2</v>
      </c>
      <c r="CS62" cm="1">
        <f t="array" ref="CS62">INDEX(CR61:CR$101,ROWS($A63))</f>
        <v>-8.07663118808679E-2</v>
      </c>
      <c r="CT62" cm="1">
        <f t="array" ref="CT62">INDEX(CS61:CS$101,ROWS($A63))</f>
        <v>1.4667612138507162E-2</v>
      </c>
      <c r="CU62" cm="1">
        <f t="array" ref="CU62">INDEX(CT61:CT$101,ROWS($A63))</f>
        <v>7.0392205077482436E-2</v>
      </c>
      <c r="CV62" cm="1">
        <f t="array" ref="CV62">INDEX(CU61:CU$101,ROWS($A63))</f>
        <v>2.9474214617809136E-2</v>
      </c>
      <c r="CW62" cm="1">
        <f t="array" ref="CW62">INDEX(CV61:CV$101,ROWS($A63))</f>
        <v>-0.12177560279280279</v>
      </c>
      <c r="CX62" cm="1">
        <f t="array" ref="CX62">INDEX(CW61:CW$101,ROWS($A63))</f>
        <v>-0.12372641346062392</v>
      </c>
      <c r="CY62" cm="1">
        <f t="array" ref="CY62">INDEX(CX61:CX$101,ROWS($A63))</f>
        <v>-4.4645286767713031E-2</v>
      </c>
      <c r="CZ62" cm="1">
        <f t="array" ref="CZ62">INDEX(CY61:CY$101,ROWS($A63))</f>
        <v>2.2472413339714708E-2</v>
      </c>
      <c r="DA62" cm="1">
        <f t="array" ref="DA62">INDEX(CZ61:CZ$101,ROWS($A63))</f>
        <v>2.4042253334814117E-2</v>
      </c>
      <c r="DB62" cm="1">
        <f t="array" ref="DB62">INDEX(DA61:DA$101,ROWS($A63))</f>
        <v>-1.6117846468699182E-2</v>
      </c>
      <c r="DC62" cm="1">
        <f t="array" ref="DC62">INDEX(DB61:DB$101,ROWS($A63))</f>
        <v>-1.3146260150111435E-2</v>
      </c>
      <c r="DD62" cm="1">
        <f t="array" ref="DD62">INDEX(DC61:DC$101,ROWS($A63))</f>
        <v>-4.2611769578632983E-2</v>
      </c>
      <c r="DE62" cm="1">
        <f t="array" ref="DE62">INDEX(DD61:DD$101,ROWS($A63))</f>
        <v>-8.2088083297975605E-3</v>
      </c>
      <c r="DF62" cm="1">
        <f t="array" ref="DF62">INDEX(DE61:DE$101,ROWS($A63))</f>
        <v>7.0343913977613914E-2</v>
      </c>
      <c r="DG62" cm="1">
        <f t="array" ref="DG62">INDEX(DF61:DF$101,ROWS($A63))</f>
        <v>8.1095536068336749E-2</v>
      </c>
    </row>
    <row r="63" spans="1:111" x14ac:dyDescent="0.25">
      <c r="A63" s="17">
        <v>62</v>
      </c>
      <c r="B63">
        <v>-0.16592605381651993</v>
      </c>
      <c r="C63" s="16">
        <f t="shared" si="0"/>
        <v>-0.15689094721607938</v>
      </c>
      <c r="D63" s="19">
        <f>SUMPRODUCT($C$2:INDEX($C$2:$C$327,ROWS(C64:C$327)),$C64:C$327)/DEVSQ($C$2:$C$327)</f>
        <v>2.2155790129058831E-2</v>
      </c>
      <c r="E63">
        <f>SQRT((1/COUNT($B$2:$B$327))*(1+(2*SUMSQ($D$2:D62))))</f>
        <v>7.5181479629802622E-2</v>
      </c>
      <c r="F63">
        <f>-SQRT((1/COUNT($B$2:$B$327))*(1+(2*SUMSQ($D$2:D62))))</f>
        <v>-7.5181479629802622E-2</v>
      </c>
      <c r="H63" cm="1">
        <f t="array" aca="1" ref="H63" ca="1">INDEX(MMULT(MINVERSE(OFFSET($K$1,0,0,A63,A63)),OFFSET($K$1,1,0,A63,1)),A63)</f>
        <v>1.2918401731186184E-2</v>
      </c>
      <c r="I63">
        <f t="shared" si="4"/>
        <v>5.5384877562171128E-2</v>
      </c>
      <c r="J63">
        <f t="shared" si="5"/>
        <v>-5.5384877562171128E-2</v>
      </c>
      <c r="K63" s="18">
        <f t="shared" si="6"/>
        <v>2.2155790129058831E-2</v>
      </c>
      <c r="L63" cm="1">
        <f t="array" ref="L63">INDEX(K62:K$101,ROWS($A64))</f>
        <v>1.3729332929021208E-2</v>
      </c>
      <c r="M63" cm="1">
        <f t="array" ref="M63">INDEX(L62:L$101,ROWS($A64))</f>
        <v>5.1009490677601008E-2</v>
      </c>
      <c r="N63" cm="1">
        <f t="array" ref="N63">INDEX(M62:M$101,ROWS($A64))</f>
        <v>6.2230718236564189E-2</v>
      </c>
      <c r="O63" cm="1">
        <f t="array" ref="O63">INDEX(N62:N$101,ROWS($A64))</f>
        <v>7.2025657485670386E-2</v>
      </c>
      <c r="P63" cm="1">
        <f t="array" ref="P63">INDEX(O62:O$101,ROWS($A64))</f>
        <v>-7.9382443856476692E-2</v>
      </c>
      <c r="Q63" cm="1">
        <f t="array" ref="Q63">INDEX(P62:P$101,ROWS($A64))</f>
        <v>-9.5791748059318602E-2</v>
      </c>
      <c r="R63" cm="1">
        <f t="array" ref="R63">INDEX(Q62:Q$101,ROWS($A64))</f>
        <v>-9.6352721316774401E-2</v>
      </c>
      <c r="S63" cm="1">
        <f t="array" ref="S63">INDEX(R62:R$101,ROWS($A64))</f>
        <v>-6.117608288508168E-3</v>
      </c>
      <c r="T63" cm="1">
        <f t="array" ref="T63">INDEX(S62:S$101,ROWS($A64))</f>
        <v>5.6418526686066756E-2</v>
      </c>
      <c r="U63" cm="1">
        <f t="array" ref="U63">INDEX(T62:T$101,ROWS($A64))</f>
        <v>-1.052338420005056E-2</v>
      </c>
      <c r="V63" cm="1">
        <f t="array" ref="V63">INDEX(U62:U$101,ROWS($A64))</f>
        <v>-3.4355579644787179E-3</v>
      </c>
      <c r="W63" cm="1">
        <f t="array" ref="W63">INDEX(V62:V$101,ROWS($A64))</f>
        <v>-2.9913035966842957E-2</v>
      </c>
      <c r="X63" cm="1">
        <f t="array" ref="X63">INDEX(W62:W$101,ROWS($A64))</f>
        <v>-2.4597005930040487E-2</v>
      </c>
      <c r="Y63" cm="1">
        <f t="array" ref="Y63">INDEX(X62:X$101,ROWS($A64))</f>
        <v>-6.1517600725887717E-2</v>
      </c>
      <c r="Z63" cm="1">
        <f t="array" ref="Z63">INDEX(Y62:Y$101,ROWS($A64))</f>
        <v>-7.9011018034384223E-3</v>
      </c>
      <c r="AA63" cm="1">
        <f t="array" ref="AA63">INDEX(Z62:Z$101,ROWS($A64))</f>
        <v>2.4418181143092907E-4</v>
      </c>
      <c r="AB63" cm="1">
        <f t="array" ref="AB63">INDEX(AA62:AA$101,ROWS($A64))</f>
        <v>5.695446189506833E-2</v>
      </c>
      <c r="AC63" cm="1">
        <f t="array" ref="AC63">INDEX(AB62:AB$101,ROWS($A64))</f>
        <v>-4.52418626056501E-3</v>
      </c>
      <c r="AD63" cm="1">
        <f t="array" ref="AD63">INDEX(AC62:AC$101,ROWS($A64))</f>
        <v>2.572326503835937E-2</v>
      </c>
      <c r="AE63" cm="1">
        <f t="array" ref="AE63">INDEX(AD62:AD$101,ROWS($A64))</f>
        <v>4.5356651955948825E-2</v>
      </c>
      <c r="AF63" cm="1">
        <f t="array" ref="AF63">INDEX(AE62:AE$101,ROWS($A64))</f>
        <v>6.9172172021400427E-2</v>
      </c>
      <c r="AG63" cm="1">
        <f t="array" ref="AG63">INDEX(AF62:AF$101,ROWS($A64))</f>
        <v>0.10653002802592371</v>
      </c>
      <c r="AH63" cm="1">
        <f t="array" ref="AH63">INDEX(AG62:AG$101,ROWS($A64))</f>
        <v>8.1095536068336749E-2</v>
      </c>
      <c r="AI63" cm="1">
        <f t="array" ref="AI63">INDEX(AH62:AH$101,ROWS($A64))</f>
        <v>7.0343913977613914E-2</v>
      </c>
      <c r="AJ63" cm="1">
        <f t="array" ref="AJ63">INDEX(AI62:AI$101,ROWS($A64))</f>
        <v>-8.2088083297975605E-3</v>
      </c>
      <c r="AK63" cm="1">
        <f t="array" ref="AK63">INDEX(AJ62:AJ$101,ROWS($A64))</f>
        <v>-4.2611769578632983E-2</v>
      </c>
      <c r="AL63" cm="1">
        <f t="array" ref="AL63">INDEX(AK62:AK$101,ROWS($A64))</f>
        <v>-1.3146260150111435E-2</v>
      </c>
      <c r="AM63" cm="1">
        <f t="array" ref="AM63">INDEX(AL62:AL$101,ROWS($A64))</f>
        <v>-1.6117846468699182E-2</v>
      </c>
      <c r="AN63" cm="1">
        <f t="array" ref="AN63">INDEX(AM62:AM$101,ROWS($A64))</f>
        <v>2.4042253334814117E-2</v>
      </c>
      <c r="AO63" cm="1">
        <f t="array" ref="AO63">INDEX(AN62:AN$101,ROWS($A64))</f>
        <v>2.2472413339714708E-2</v>
      </c>
      <c r="AP63" cm="1">
        <f t="array" ref="AP63">INDEX(AO62:AO$101,ROWS($A64))</f>
        <v>-4.4645286767713031E-2</v>
      </c>
      <c r="AQ63" cm="1">
        <f t="array" ref="AQ63">INDEX(AP62:AP$101,ROWS($A64))</f>
        <v>-0.12372641346062392</v>
      </c>
      <c r="AR63" cm="1">
        <f t="array" ref="AR63">INDEX(AQ62:AQ$101,ROWS($A64))</f>
        <v>-0.12177560279280279</v>
      </c>
      <c r="AS63" cm="1">
        <f t="array" ref="AS63">INDEX(AR62:AR$101,ROWS($A64))</f>
        <v>2.9474214617809136E-2</v>
      </c>
      <c r="AT63" cm="1">
        <f t="array" ref="AT63">INDEX(AS62:AS$101,ROWS($A64))</f>
        <v>7.0392205077482436E-2</v>
      </c>
      <c r="AU63" cm="1">
        <f t="array" ref="AU63">INDEX(AT62:AT$101,ROWS($A64))</f>
        <v>1.4667612138507162E-2</v>
      </c>
      <c r="AV63" cm="1">
        <f t="array" ref="AV63">INDEX(AU62:AU$101,ROWS($A64))</f>
        <v>-8.07663118808679E-2</v>
      </c>
      <c r="AW63" cm="1">
        <f t="array" ref="AW63">INDEX(AV62:AV$101,ROWS($A64))</f>
        <v>-7.3703419990607505E-2</v>
      </c>
      <c r="AX63" cm="1">
        <f t="array" ref="AX63">INDEX(AW62:AW$101,ROWS($A64))</f>
        <v>-4.3918438765605264E-2</v>
      </c>
      <c r="AY63" cm="1">
        <f t="array" ref="AY63">INDEX(AX62:AX$101,ROWS($A64))</f>
        <v>3.9071305306950813E-2</v>
      </c>
      <c r="AZ63" cm="1">
        <f t="array" ref="AZ63">INDEX(AY62:AY$101,ROWS($A64))</f>
        <v>4.1933472856106685E-2</v>
      </c>
      <c r="BA63" cm="1">
        <f t="array" ref="BA63">INDEX(AZ62:AZ$101,ROWS($A64))</f>
        <v>9.1859430410886747E-2</v>
      </c>
      <c r="BB63" cm="1">
        <f t="array" ref="BB63">INDEX(BA62:BA$101,ROWS($A64))</f>
        <v>8.4160700746083769E-2</v>
      </c>
      <c r="BC63" cm="1">
        <f t="array" ref="BC63">INDEX(BB62:BB$101,ROWS($A64))</f>
        <v>7.621720958584112E-2</v>
      </c>
      <c r="BD63" cm="1">
        <f t="array" ref="BD63">INDEX(BC62:BC$101,ROWS($A64))</f>
        <v>6.3852420251502675E-3</v>
      </c>
      <c r="BE63" cm="1">
        <f t="array" ref="BE63">INDEX(BD62:BD$101,ROWS($A64))</f>
        <v>-2.9137812001062583E-2</v>
      </c>
      <c r="BF63" cm="1">
        <f t="array" ref="BF63">INDEX(BE62:BE$101,ROWS($A64))</f>
        <v>2.8721448308013767E-2</v>
      </c>
      <c r="BG63" cm="1">
        <f t="array" ref="BG63">INDEX(BF62:BF$101,ROWS($A64))</f>
        <v>-3.456326362918621E-3</v>
      </c>
      <c r="BH63" cm="1">
        <f t="array" ref="BH63">INDEX(BG62:BG$101,ROWS($A64))</f>
        <v>5.6837875880982429E-2</v>
      </c>
      <c r="BI63" cm="1">
        <f t="array" ref="BI63">INDEX(BH62:BH$101,ROWS($A64))</f>
        <v>1.9671785536275461E-3</v>
      </c>
      <c r="BJ63" cm="1">
        <f t="array" ref="BJ63">INDEX(BI62:BI$101,ROWS($A64))</f>
        <v>-1.4926223783087878E-2</v>
      </c>
      <c r="BK63" cm="1">
        <f t="array" ref="BK63">INDEX(BJ62:BJ$101,ROWS($A64))</f>
        <v>-5.2382672610496436E-2</v>
      </c>
      <c r="BL63" cm="1">
        <f t="array" ref="BL63">INDEX(BK62:BK$101,ROWS($A64))</f>
        <v>-6.2429136560775492E-3</v>
      </c>
      <c r="BM63" cm="1">
        <f t="array" ref="BM63">INDEX(BL62:BL$101,ROWS($A64))</f>
        <v>2.6936806066919458E-3</v>
      </c>
      <c r="BN63" cm="1">
        <f t="array" ref="BN63">INDEX(BM62:BM$101,ROWS($A64))</f>
        <v>6.0709088443285947E-3</v>
      </c>
      <c r="BO63" cm="1">
        <f t="array" ref="BO63">INDEX(BN62:BN$101,ROWS($A64))</f>
        <v>1.5683425673848382E-3</v>
      </c>
      <c r="BP63" cm="1">
        <f t="array" ref="BP63">INDEX(BO62:BO$101,ROWS($A64))</f>
        <v>-5.4638879822004695E-2</v>
      </c>
      <c r="BQ63" cm="1">
        <f t="array" ref="BQ63">INDEX(BP62:BP$101,ROWS($A64))</f>
        <v>-5.8455048259506058E-2</v>
      </c>
      <c r="BR63" cm="1">
        <f t="array" ref="BR63">INDEX(BQ62:BQ$101,ROWS($A64))</f>
        <v>-3.9786713136974849E-2</v>
      </c>
      <c r="BS63" cm="1">
        <f t="array" ref="BS63">INDEX(BR62:BR$101,ROWS($A64))</f>
        <v>0.19076008747508422</v>
      </c>
      <c r="BT63" cm="1">
        <f t="array" ref="BT63">INDEX(BS62:BS$101,ROWS($A64))</f>
        <v>0.45816820676262499</v>
      </c>
      <c r="BU63" cm="1">
        <f t="array" ref="BU63">INDEX(BT62:BT$101,ROWS($A64))</f>
        <v>1</v>
      </c>
      <c r="BV63" cm="1">
        <f t="array" ref="BV63">INDEX(BU62:BU$101,ROWS($A64))</f>
        <v>0.45816820676262499</v>
      </c>
      <c r="BW63" cm="1">
        <f t="array" ref="BW63">INDEX(BV62:BV$101,ROWS($A64))</f>
        <v>0.19076008747508422</v>
      </c>
      <c r="BX63" cm="1">
        <f t="array" ref="BX63">INDEX(BW62:BW$101,ROWS($A64))</f>
        <v>-3.9786713136974849E-2</v>
      </c>
      <c r="BY63" cm="1">
        <f t="array" ref="BY63">INDEX(BX62:BX$101,ROWS($A64))</f>
        <v>-5.8455048259506058E-2</v>
      </c>
      <c r="BZ63" cm="1">
        <f t="array" ref="BZ63">INDEX(BY62:BY$101,ROWS($A64))</f>
        <v>-5.4638879822004695E-2</v>
      </c>
      <c r="CA63" cm="1">
        <f t="array" ref="CA63">INDEX(BZ62:BZ$101,ROWS($A64))</f>
        <v>1.5683425673848382E-3</v>
      </c>
      <c r="CB63" cm="1">
        <f t="array" ref="CB63">INDEX(CA62:CA$101,ROWS($A64))</f>
        <v>6.0709088443285947E-3</v>
      </c>
      <c r="CC63" cm="1">
        <f t="array" ref="CC63">INDEX(CB62:CB$101,ROWS($A64))</f>
        <v>2.6936806066919458E-3</v>
      </c>
      <c r="CD63" cm="1">
        <f t="array" ref="CD63">INDEX(CC62:CC$101,ROWS($A64))</f>
        <v>-6.2429136560775492E-3</v>
      </c>
      <c r="CE63" cm="1">
        <f t="array" ref="CE63">INDEX(CD62:CD$101,ROWS($A64))</f>
        <v>-5.2382672610496436E-2</v>
      </c>
      <c r="CF63" cm="1">
        <f t="array" ref="CF63">INDEX(CE62:CE$101,ROWS($A64))</f>
        <v>-1.4926223783087878E-2</v>
      </c>
      <c r="CG63" cm="1">
        <f t="array" ref="CG63">INDEX(CF62:CF$101,ROWS($A64))</f>
        <v>1.9671785536275461E-3</v>
      </c>
      <c r="CH63" cm="1">
        <f t="array" ref="CH63">INDEX(CG62:CG$101,ROWS($A64))</f>
        <v>5.6837875880982429E-2</v>
      </c>
      <c r="CI63" cm="1">
        <f t="array" ref="CI63">INDEX(CH62:CH$101,ROWS($A64))</f>
        <v>-3.456326362918621E-3</v>
      </c>
      <c r="CJ63" cm="1">
        <f t="array" ref="CJ63">INDEX(CI62:CI$101,ROWS($A64))</f>
        <v>2.8721448308013767E-2</v>
      </c>
      <c r="CK63" cm="1">
        <f t="array" ref="CK63">INDEX(CJ62:CJ$101,ROWS($A64))</f>
        <v>-2.9137812001062583E-2</v>
      </c>
      <c r="CL63" cm="1">
        <f t="array" ref="CL63">INDEX(CK62:CK$101,ROWS($A64))</f>
        <v>6.3852420251502675E-3</v>
      </c>
      <c r="CM63" cm="1">
        <f t="array" ref="CM63">INDEX(CL62:CL$101,ROWS($A64))</f>
        <v>7.621720958584112E-2</v>
      </c>
      <c r="CN63" cm="1">
        <f t="array" ref="CN63">INDEX(CM62:CM$101,ROWS($A64))</f>
        <v>8.4160700746083769E-2</v>
      </c>
      <c r="CO63" cm="1">
        <f t="array" ref="CO63">INDEX(CN62:CN$101,ROWS($A64))</f>
        <v>9.1859430410886747E-2</v>
      </c>
      <c r="CP63" cm="1">
        <f t="array" ref="CP63">INDEX(CO62:CO$101,ROWS($A64))</f>
        <v>4.1933472856106685E-2</v>
      </c>
      <c r="CQ63" cm="1">
        <f t="array" ref="CQ63">INDEX(CP62:CP$101,ROWS($A64))</f>
        <v>3.9071305306950813E-2</v>
      </c>
      <c r="CR63" cm="1">
        <f t="array" ref="CR63">INDEX(CQ62:CQ$101,ROWS($A64))</f>
        <v>-4.3918438765605264E-2</v>
      </c>
      <c r="CS63" cm="1">
        <f t="array" ref="CS63">INDEX(CR62:CR$101,ROWS($A64))</f>
        <v>-7.3703419990607505E-2</v>
      </c>
      <c r="CT63" cm="1">
        <f t="array" ref="CT63">INDEX(CS62:CS$101,ROWS($A64))</f>
        <v>-8.07663118808679E-2</v>
      </c>
      <c r="CU63" cm="1">
        <f t="array" ref="CU63">INDEX(CT62:CT$101,ROWS($A64))</f>
        <v>1.4667612138507162E-2</v>
      </c>
      <c r="CV63" cm="1">
        <f t="array" ref="CV63">INDEX(CU62:CU$101,ROWS($A64))</f>
        <v>7.0392205077482436E-2</v>
      </c>
      <c r="CW63" cm="1">
        <f t="array" ref="CW63">INDEX(CV62:CV$101,ROWS($A64))</f>
        <v>2.9474214617809136E-2</v>
      </c>
      <c r="CX63" cm="1">
        <f t="array" ref="CX63">INDEX(CW62:CW$101,ROWS($A64))</f>
        <v>-0.12177560279280279</v>
      </c>
      <c r="CY63" cm="1">
        <f t="array" ref="CY63">INDEX(CX62:CX$101,ROWS($A64))</f>
        <v>-0.12372641346062392</v>
      </c>
      <c r="CZ63" cm="1">
        <f t="array" ref="CZ63">INDEX(CY62:CY$101,ROWS($A64))</f>
        <v>-4.4645286767713031E-2</v>
      </c>
      <c r="DA63" cm="1">
        <f t="array" ref="DA63">INDEX(CZ62:CZ$101,ROWS($A64))</f>
        <v>2.2472413339714708E-2</v>
      </c>
      <c r="DB63" cm="1">
        <f t="array" ref="DB63">INDEX(DA62:DA$101,ROWS($A64))</f>
        <v>2.4042253334814117E-2</v>
      </c>
      <c r="DC63" cm="1">
        <f t="array" ref="DC63">INDEX(DB62:DB$101,ROWS($A64))</f>
        <v>-1.6117846468699182E-2</v>
      </c>
      <c r="DD63" cm="1">
        <f t="array" ref="DD63">INDEX(DC62:DC$101,ROWS($A64))</f>
        <v>-1.3146260150111435E-2</v>
      </c>
      <c r="DE63" cm="1">
        <f t="array" ref="DE63">INDEX(DD62:DD$101,ROWS($A64))</f>
        <v>-4.2611769578632983E-2</v>
      </c>
      <c r="DF63" cm="1">
        <f t="array" ref="DF63">INDEX(DE62:DE$101,ROWS($A64))</f>
        <v>-8.2088083297975605E-3</v>
      </c>
      <c r="DG63" cm="1">
        <f t="array" ref="DG63">INDEX(DF62:DF$101,ROWS($A64))</f>
        <v>7.0343913977613914E-2</v>
      </c>
    </row>
    <row r="64" spans="1:111" x14ac:dyDescent="0.25">
      <c r="A64" s="17">
        <v>63</v>
      </c>
      <c r="B64">
        <v>4.3108995087361848</v>
      </c>
      <c r="C64" s="16">
        <f t="shared" si="0"/>
        <v>4.3199346153366251</v>
      </c>
      <c r="D64" s="19">
        <f>SUMPRODUCT($C$2:INDEX($C$2:$C$327,ROWS(C65:C$327)),$C65:C$327)/DEVSQ($C$2:$C$327)</f>
        <v>-3.0367441430410622E-2</v>
      </c>
      <c r="E64">
        <f>SQRT((1/COUNT($B$2:$B$327))*(1+(2*SUMSQ($D$2:D63))))</f>
        <v>7.520150535166259E-2</v>
      </c>
      <c r="F64">
        <f>-SQRT((1/COUNT($B$2:$B$327))*(1+(2*SUMSQ($D$2:D63))))</f>
        <v>-7.520150535166259E-2</v>
      </c>
      <c r="H64" cm="1">
        <f t="array" aca="1" ref="H64" ca="1">INDEX(MMULT(MINVERSE(OFFSET($K$1,0,0,A64,A64)),OFFSET($K$1,1,0,A64,1)),A64)</f>
        <v>-4.0835165394975975E-2</v>
      </c>
      <c r="I64">
        <f t="shared" si="4"/>
        <v>5.5384877562171128E-2</v>
      </c>
      <c r="J64">
        <f t="shared" si="5"/>
        <v>-5.5384877562171128E-2</v>
      </c>
      <c r="K64" s="18">
        <f t="shared" si="6"/>
        <v>-3.0367441430410622E-2</v>
      </c>
      <c r="L64" cm="1">
        <f t="array" ref="L64">INDEX(K63:K$101,ROWS($A65))</f>
        <v>2.2155790129058831E-2</v>
      </c>
      <c r="M64" cm="1">
        <f t="array" ref="M64">INDEX(L63:L$101,ROWS($A65))</f>
        <v>1.3729332929021208E-2</v>
      </c>
      <c r="N64" cm="1">
        <f t="array" ref="N64">INDEX(M63:M$101,ROWS($A65))</f>
        <v>5.1009490677601008E-2</v>
      </c>
      <c r="O64" cm="1">
        <f t="array" ref="O64">INDEX(N63:N$101,ROWS($A65))</f>
        <v>6.2230718236564189E-2</v>
      </c>
      <c r="P64" cm="1">
        <f t="array" ref="P64">INDEX(O63:O$101,ROWS($A65))</f>
        <v>7.2025657485670386E-2</v>
      </c>
      <c r="Q64" cm="1">
        <f t="array" ref="Q64">INDEX(P63:P$101,ROWS($A65))</f>
        <v>-7.9382443856476692E-2</v>
      </c>
      <c r="R64" cm="1">
        <f t="array" ref="R64">INDEX(Q63:Q$101,ROWS($A65))</f>
        <v>-9.5791748059318602E-2</v>
      </c>
      <c r="S64" cm="1">
        <f t="array" ref="S64">INDEX(R63:R$101,ROWS($A65))</f>
        <v>-9.6352721316774401E-2</v>
      </c>
      <c r="T64" cm="1">
        <f t="array" ref="T64">INDEX(S63:S$101,ROWS($A65))</f>
        <v>-6.117608288508168E-3</v>
      </c>
      <c r="U64" cm="1">
        <f t="array" ref="U64">INDEX(T63:T$101,ROWS($A65))</f>
        <v>5.6418526686066756E-2</v>
      </c>
      <c r="V64" cm="1">
        <f t="array" ref="V64">INDEX(U63:U$101,ROWS($A65))</f>
        <v>-1.052338420005056E-2</v>
      </c>
      <c r="W64" cm="1">
        <f t="array" ref="W64">INDEX(V63:V$101,ROWS($A65))</f>
        <v>-3.4355579644787179E-3</v>
      </c>
      <c r="X64" cm="1">
        <f t="array" ref="X64">INDEX(W63:W$101,ROWS($A65))</f>
        <v>-2.9913035966842957E-2</v>
      </c>
      <c r="Y64" cm="1">
        <f t="array" ref="Y64">INDEX(X63:X$101,ROWS($A65))</f>
        <v>-2.4597005930040487E-2</v>
      </c>
      <c r="Z64" cm="1">
        <f t="array" ref="Z64">INDEX(Y63:Y$101,ROWS($A65))</f>
        <v>-6.1517600725887717E-2</v>
      </c>
      <c r="AA64" cm="1">
        <f t="array" ref="AA64">INDEX(Z63:Z$101,ROWS($A65))</f>
        <v>-7.9011018034384223E-3</v>
      </c>
      <c r="AB64" cm="1">
        <f t="array" ref="AB64">INDEX(AA63:AA$101,ROWS($A65))</f>
        <v>2.4418181143092907E-4</v>
      </c>
      <c r="AC64" cm="1">
        <f t="array" ref="AC64">INDEX(AB63:AB$101,ROWS($A65))</f>
        <v>5.695446189506833E-2</v>
      </c>
      <c r="AD64" cm="1">
        <f t="array" ref="AD64">INDEX(AC63:AC$101,ROWS($A65))</f>
        <v>-4.52418626056501E-3</v>
      </c>
      <c r="AE64" cm="1">
        <f t="array" ref="AE64">INDEX(AD63:AD$101,ROWS($A65))</f>
        <v>2.572326503835937E-2</v>
      </c>
      <c r="AF64" cm="1">
        <f t="array" ref="AF64">INDEX(AE63:AE$101,ROWS($A65))</f>
        <v>4.5356651955948825E-2</v>
      </c>
      <c r="AG64" cm="1">
        <f t="array" ref="AG64">INDEX(AF63:AF$101,ROWS($A65))</f>
        <v>6.9172172021400427E-2</v>
      </c>
      <c r="AH64" cm="1">
        <f t="array" ref="AH64">INDEX(AG63:AG$101,ROWS($A65))</f>
        <v>0.10653002802592371</v>
      </c>
      <c r="AI64" cm="1">
        <f t="array" ref="AI64">INDEX(AH63:AH$101,ROWS($A65))</f>
        <v>8.1095536068336749E-2</v>
      </c>
      <c r="AJ64" cm="1">
        <f t="array" ref="AJ64">INDEX(AI63:AI$101,ROWS($A65))</f>
        <v>7.0343913977613914E-2</v>
      </c>
      <c r="AK64" cm="1">
        <f t="array" ref="AK64">INDEX(AJ63:AJ$101,ROWS($A65))</f>
        <v>-8.2088083297975605E-3</v>
      </c>
      <c r="AL64" cm="1">
        <f t="array" ref="AL64">INDEX(AK63:AK$101,ROWS($A65))</f>
        <v>-4.2611769578632983E-2</v>
      </c>
      <c r="AM64" cm="1">
        <f t="array" ref="AM64">INDEX(AL63:AL$101,ROWS($A65))</f>
        <v>-1.3146260150111435E-2</v>
      </c>
      <c r="AN64" cm="1">
        <f t="array" ref="AN64">INDEX(AM63:AM$101,ROWS($A65))</f>
        <v>-1.6117846468699182E-2</v>
      </c>
      <c r="AO64" cm="1">
        <f t="array" ref="AO64">INDEX(AN63:AN$101,ROWS($A65))</f>
        <v>2.4042253334814117E-2</v>
      </c>
      <c r="AP64" cm="1">
        <f t="array" ref="AP64">INDEX(AO63:AO$101,ROWS($A65))</f>
        <v>2.2472413339714708E-2</v>
      </c>
      <c r="AQ64" cm="1">
        <f t="array" ref="AQ64">INDEX(AP63:AP$101,ROWS($A65))</f>
        <v>-4.4645286767713031E-2</v>
      </c>
      <c r="AR64" cm="1">
        <f t="array" ref="AR64">INDEX(AQ63:AQ$101,ROWS($A65))</f>
        <v>-0.12372641346062392</v>
      </c>
      <c r="AS64" cm="1">
        <f t="array" ref="AS64">INDEX(AR63:AR$101,ROWS($A65))</f>
        <v>-0.12177560279280279</v>
      </c>
      <c r="AT64" cm="1">
        <f t="array" ref="AT64">INDEX(AS63:AS$101,ROWS($A65))</f>
        <v>2.9474214617809136E-2</v>
      </c>
      <c r="AU64" cm="1">
        <f t="array" ref="AU64">INDEX(AT63:AT$101,ROWS($A65))</f>
        <v>7.0392205077482436E-2</v>
      </c>
      <c r="AV64" cm="1">
        <f t="array" ref="AV64">INDEX(AU63:AU$101,ROWS($A65))</f>
        <v>1.4667612138507162E-2</v>
      </c>
      <c r="AW64" cm="1">
        <f t="array" ref="AW64">INDEX(AV63:AV$101,ROWS($A65))</f>
        <v>-8.07663118808679E-2</v>
      </c>
      <c r="AX64" cm="1">
        <f t="array" ref="AX64">INDEX(AW63:AW$101,ROWS($A65))</f>
        <v>-7.3703419990607505E-2</v>
      </c>
      <c r="AY64" cm="1">
        <f t="array" ref="AY64">INDEX(AX63:AX$101,ROWS($A65))</f>
        <v>-4.3918438765605264E-2</v>
      </c>
      <c r="AZ64" cm="1">
        <f t="array" ref="AZ64">INDEX(AY63:AY$101,ROWS($A65))</f>
        <v>3.9071305306950813E-2</v>
      </c>
      <c r="BA64" cm="1">
        <f t="array" ref="BA64">INDEX(AZ63:AZ$101,ROWS($A65))</f>
        <v>4.1933472856106685E-2</v>
      </c>
      <c r="BB64" cm="1">
        <f t="array" ref="BB64">INDEX(BA63:BA$101,ROWS($A65))</f>
        <v>9.1859430410886747E-2</v>
      </c>
      <c r="BC64" cm="1">
        <f t="array" ref="BC64">INDEX(BB63:BB$101,ROWS($A65))</f>
        <v>8.4160700746083769E-2</v>
      </c>
      <c r="BD64" cm="1">
        <f t="array" ref="BD64">INDEX(BC63:BC$101,ROWS($A65))</f>
        <v>7.621720958584112E-2</v>
      </c>
      <c r="BE64" cm="1">
        <f t="array" ref="BE64">INDEX(BD63:BD$101,ROWS($A65))</f>
        <v>6.3852420251502675E-3</v>
      </c>
      <c r="BF64" cm="1">
        <f t="array" ref="BF64">INDEX(BE63:BE$101,ROWS($A65))</f>
        <v>-2.9137812001062583E-2</v>
      </c>
      <c r="BG64" cm="1">
        <f t="array" ref="BG64">INDEX(BF63:BF$101,ROWS($A65))</f>
        <v>2.8721448308013767E-2</v>
      </c>
      <c r="BH64" cm="1">
        <f t="array" ref="BH64">INDEX(BG63:BG$101,ROWS($A65))</f>
        <v>-3.456326362918621E-3</v>
      </c>
      <c r="BI64" cm="1">
        <f t="array" ref="BI64">INDEX(BH63:BH$101,ROWS($A65))</f>
        <v>5.6837875880982429E-2</v>
      </c>
      <c r="BJ64" cm="1">
        <f t="array" ref="BJ64">INDEX(BI63:BI$101,ROWS($A65))</f>
        <v>1.9671785536275461E-3</v>
      </c>
      <c r="BK64" cm="1">
        <f t="array" ref="BK64">INDEX(BJ63:BJ$101,ROWS($A65))</f>
        <v>-1.4926223783087878E-2</v>
      </c>
      <c r="BL64" cm="1">
        <f t="array" ref="BL64">INDEX(BK63:BK$101,ROWS($A65))</f>
        <v>-5.2382672610496436E-2</v>
      </c>
      <c r="BM64" cm="1">
        <f t="array" ref="BM64">INDEX(BL63:BL$101,ROWS($A65))</f>
        <v>-6.2429136560775492E-3</v>
      </c>
      <c r="BN64" cm="1">
        <f t="array" ref="BN64">INDEX(BM63:BM$101,ROWS($A65))</f>
        <v>2.6936806066919458E-3</v>
      </c>
      <c r="BO64" cm="1">
        <f t="array" ref="BO64">INDEX(BN63:BN$101,ROWS($A65))</f>
        <v>6.0709088443285947E-3</v>
      </c>
      <c r="BP64" cm="1">
        <f t="array" ref="BP64">INDEX(BO63:BO$101,ROWS($A65))</f>
        <v>1.5683425673848382E-3</v>
      </c>
      <c r="BQ64" cm="1">
        <f t="array" ref="BQ64">INDEX(BP63:BP$101,ROWS($A65))</f>
        <v>-5.4638879822004695E-2</v>
      </c>
      <c r="BR64" cm="1">
        <f t="array" ref="BR64">INDEX(BQ63:BQ$101,ROWS($A65))</f>
        <v>-5.8455048259506058E-2</v>
      </c>
      <c r="BS64" cm="1">
        <f t="array" ref="BS64">INDEX(BR63:BR$101,ROWS($A65))</f>
        <v>-3.9786713136974849E-2</v>
      </c>
      <c r="BT64" cm="1">
        <f t="array" ref="BT64">INDEX(BS63:BS$101,ROWS($A65))</f>
        <v>0.19076008747508422</v>
      </c>
      <c r="BU64" cm="1">
        <f t="array" ref="BU64">INDEX(BT63:BT$101,ROWS($A65))</f>
        <v>0.45816820676262499</v>
      </c>
      <c r="BV64" cm="1">
        <f t="array" ref="BV64">INDEX(BU63:BU$101,ROWS($A65))</f>
        <v>1</v>
      </c>
      <c r="BW64" cm="1">
        <f t="array" ref="BW64">INDEX(BV63:BV$101,ROWS($A65))</f>
        <v>0.45816820676262499</v>
      </c>
      <c r="BX64" cm="1">
        <f t="array" ref="BX64">INDEX(BW63:BW$101,ROWS($A65))</f>
        <v>0.19076008747508422</v>
      </c>
      <c r="BY64" cm="1">
        <f t="array" ref="BY64">INDEX(BX63:BX$101,ROWS($A65))</f>
        <v>-3.9786713136974849E-2</v>
      </c>
      <c r="BZ64" cm="1">
        <f t="array" ref="BZ64">INDEX(BY63:BY$101,ROWS($A65))</f>
        <v>-5.8455048259506058E-2</v>
      </c>
      <c r="CA64" cm="1">
        <f t="array" ref="CA64">INDEX(BZ63:BZ$101,ROWS($A65))</f>
        <v>-5.4638879822004695E-2</v>
      </c>
      <c r="CB64" cm="1">
        <f t="array" ref="CB64">INDEX(CA63:CA$101,ROWS($A65))</f>
        <v>1.5683425673848382E-3</v>
      </c>
      <c r="CC64" cm="1">
        <f t="array" ref="CC64">INDEX(CB63:CB$101,ROWS($A65))</f>
        <v>6.0709088443285947E-3</v>
      </c>
      <c r="CD64" cm="1">
        <f t="array" ref="CD64">INDEX(CC63:CC$101,ROWS($A65))</f>
        <v>2.6936806066919458E-3</v>
      </c>
      <c r="CE64" cm="1">
        <f t="array" ref="CE64">INDEX(CD63:CD$101,ROWS($A65))</f>
        <v>-6.2429136560775492E-3</v>
      </c>
      <c r="CF64" cm="1">
        <f t="array" ref="CF64">INDEX(CE63:CE$101,ROWS($A65))</f>
        <v>-5.2382672610496436E-2</v>
      </c>
      <c r="CG64" cm="1">
        <f t="array" ref="CG64">INDEX(CF63:CF$101,ROWS($A65))</f>
        <v>-1.4926223783087878E-2</v>
      </c>
      <c r="CH64" cm="1">
        <f t="array" ref="CH64">INDEX(CG63:CG$101,ROWS($A65))</f>
        <v>1.9671785536275461E-3</v>
      </c>
      <c r="CI64" cm="1">
        <f t="array" ref="CI64">INDEX(CH63:CH$101,ROWS($A65))</f>
        <v>5.6837875880982429E-2</v>
      </c>
      <c r="CJ64" cm="1">
        <f t="array" ref="CJ64">INDEX(CI63:CI$101,ROWS($A65))</f>
        <v>-3.456326362918621E-3</v>
      </c>
      <c r="CK64" cm="1">
        <f t="array" ref="CK64">INDEX(CJ63:CJ$101,ROWS($A65))</f>
        <v>2.8721448308013767E-2</v>
      </c>
      <c r="CL64" cm="1">
        <f t="array" ref="CL64">INDEX(CK63:CK$101,ROWS($A65))</f>
        <v>-2.9137812001062583E-2</v>
      </c>
      <c r="CM64" cm="1">
        <f t="array" ref="CM64">INDEX(CL63:CL$101,ROWS($A65))</f>
        <v>6.3852420251502675E-3</v>
      </c>
      <c r="CN64" cm="1">
        <f t="array" ref="CN64">INDEX(CM63:CM$101,ROWS($A65))</f>
        <v>7.621720958584112E-2</v>
      </c>
      <c r="CO64" cm="1">
        <f t="array" ref="CO64">INDEX(CN63:CN$101,ROWS($A65))</f>
        <v>8.4160700746083769E-2</v>
      </c>
      <c r="CP64" cm="1">
        <f t="array" ref="CP64">INDEX(CO63:CO$101,ROWS($A65))</f>
        <v>9.1859430410886747E-2</v>
      </c>
      <c r="CQ64" cm="1">
        <f t="array" ref="CQ64">INDEX(CP63:CP$101,ROWS($A65))</f>
        <v>4.1933472856106685E-2</v>
      </c>
      <c r="CR64" cm="1">
        <f t="array" ref="CR64">INDEX(CQ63:CQ$101,ROWS($A65))</f>
        <v>3.9071305306950813E-2</v>
      </c>
      <c r="CS64" cm="1">
        <f t="array" ref="CS64">INDEX(CR63:CR$101,ROWS($A65))</f>
        <v>-4.3918438765605264E-2</v>
      </c>
      <c r="CT64" cm="1">
        <f t="array" ref="CT64">INDEX(CS63:CS$101,ROWS($A65))</f>
        <v>-7.3703419990607505E-2</v>
      </c>
      <c r="CU64" cm="1">
        <f t="array" ref="CU64">INDEX(CT63:CT$101,ROWS($A65))</f>
        <v>-8.07663118808679E-2</v>
      </c>
      <c r="CV64" cm="1">
        <f t="array" ref="CV64">INDEX(CU63:CU$101,ROWS($A65))</f>
        <v>1.4667612138507162E-2</v>
      </c>
      <c r="CW64" cm="1">
        <f t="array" ref="CW64">INDEX(CV63:CV$101,ROWS($A65))</f>
        <v>7.0392205077482436E-2</v>
      </c>
      <c r="CX64" cm="1">
        <f t="array" ref="CX64">INDEX(CW63:CW$101,ROWS($A65))</f>
        <v>2.9474214617809136E-2</v>
      </c>
      <c r="CY64" cm="1">
        <f t="array" ref="CY64">INDEX(CX63:CX$101,ROWS($A65))</f>
        <v>-0.12177560279280279</v>
      </c>
      <c r="CZ64" cm="1">
        <f t="array" ref="CZ64">INDEX(CY63:CY$101,ROWS($A65))</f>
        <v>-0.12372641346062392</v>
      </c>
      <c r="DA64" cm="1">
        <f t="array" ref="DA64">INDEX(CZ63:CZ$101,ROWS($A65))</f>
        <v>-4.4645286767713031E-2</v>
      </c>
      <c r="DB64" cm="1">
        <f t="array" ref="DB64">INDEX(DA63:DA$101,ROWS($A65))</f>
        <v>2.2472413339714708E-2</v>
      </c>
      <c r="DC64" cm="1">
        <f t="array" ref="DC64">INDEX(DB63:DB$101,ROWS($A65))</f>
        <v>2.4042253334814117E-2</v>
      </c>
      <c r="DD64" cm="1">
        <f t="array" ref="DD64">INDEX(DC63:DC$101,ROWS($A65))</f>
        <v>-1.6117846468699182E-2</v>
      </c>
      <c r="DE64" cm="1">
        <f t="array" ref="DE64">INDEX(DD63:DD$101,ROWS($A65))</f>
        <v>-1.3146260150111435E-2</v>
      </c>
      <c r="DF64" cm="1">
        <f t="array" ref="DF64">INDEX(DE63:DE$101,ROWS($A65))</f>
        <v>-4.2611769578632983E-2</v>
      </c>
      <c r="DG64" cm="1">
        <f t="array" ref="DG64">INDEX(DF63:DF$101,ROWS($A65))</f>
        <v>-8.2088083297975605E-3</v>
      </c>
    </row>
    <row r="65" spans="1:111" x14ac:dyDescent="0.25">
      <c r="A65" s="17">
        <v>64</v>
      </c>
      <c r="B65">
        <v>3.1793253730322419</v>
      </c>
      <c r="C65" s="16">
        <f t="shared" si="0"/>
        <v>3.1883604796326823</v>
      </c>
      <c r="D65" s="19">
        <f>SUMPRODUCT($C$2:INDEX($C$2:$C$327,ROWS(C66:C$327)),$C66:C$327)/DEVSQ($C$2:$C$327)</f>
        <v>-8.1871675226921556E-3</v>
      </c>
      <c r="E65">
        <f>SQRT((1/COUNT($B$2:$B$327))*(1+(2*SUMSQ($D$2:D64))))</f>
        <v>7.5239111919033888E-2</v>
      </c>
      <c r="F65">
        <f>-SQRT((1/COUNT($B$2:$B$327))*(1+(2*SUMSQ($D$2:D64))))</f>
        <v>-7.5239111919033888E-2</v>
      </c>
      <c r="H65" cm="1">
        <f t="array" aca="1" ref="H65" ca="1">INDEX(MMULT(MINVERSE(OFFSET($K$1,0,0,A65,A65)),OFFSET($K$1,1,0,A65,1)),A65)</f>
        <v>6.3408067035269876E-3</v>
      </c>
      <c r="I65">
        <f t="shared" si="4"/>
        <v>5.5384877562171128E-2</v>
      </c>
      <c r="J65">
        <f t="shared" si="5"/>
        <v>-5.5384877562171128E-2</v>
      </c>
      <c r="K65" s="18">
        <f t="shared" si="6"/>
        <v>-8.1871675226921556E-3</v>
      </c>
      <c r="L65" cm="1">
        <f t="array" ref="L65">INDEX(K64:K$101,ROWS($A66))</f>
        <v>-3.0367441430410622E-2</v>
      </c>
      <c r="M65" cm="1">
        <f t="array" ref="M65">INDEX(L64:L$101,ROWS($A66))</f>
        <v>2.2155790129058831E-2</v>
      </c>
      <c r="N65" cm="1">
        <f t="array" ref="N65">INDEX(M64:M$101,ROWS($A66))</f>
        <v>1.3729332929021208E-2</v>
      </c>
      <c r="O65" cm="1">
        <f t="array" ref="O65">INDEX(N64:N$101,ROWS($A66))</f>
        <v>5.1009490677601008E-2</v>
      </c>
      <c r="P65" cm="1">
        <f t="array" ref="P65">INDEX(O64:O$101,ROWS($A66))</f>
        <v>6.2230718236564189E-2</v>
      </c>
      <c r="Q65" cm="1">
        <f t="array" ref="Q65">INDEX(P64:P$101,ROWS($A66))</f>
        <v>7.2025657485670386E-2</v>
      </c>
      <c r="R65" cm="1">
        <f t="array" ref="R65">INDEX(Q64:Q$101,ROWS($A66))</f>
        <v>-7.9382443856476692E-2</v>
      </c>
      <c r="S65" cm="1">
        <f t="array" ref="S65">INDEX(R64:R$101,ROWS($A66))</f>
        <v>-9.5791748059318602E-2</v>
      </c>
      <c r="T65" cm="1">
        <f t="array" ref="T65">INDEX(S64:S$101,ROWS($A66))</f>
        <v>-9.6352721316774401E-2</v>
      </c>
      <c r="U65" cm="1">
        <f t="array" ref="U65">INDEX(T64:T$101,ROWS($A66))</f>
        <v>-6.117608288508168E-3</v>
      </c>
      <c r="V65" cm="1">
        <f t="array" ref="V65">INDEX(U64:U$101,ROWS($A66))</f>
        <v>5.6418526686066756E-2</v>
      </c>
      <c r="W65" cm="1">
        <f t="array" ref="W65">INDEX(V64:V$101,ROWS($A66))</f>
        <v>-1.052338420005056E-2</v>
      </c>
      <c r="X65" cm="1">
        <f t="array" ref="X65">INDEX(W64:W$101,ROWS($A66))</f>
        <v>-3.4355579644787179E-3</v>
      </c>
      <c r="Y65" cm="1">
        <f t="array" ref="Y65">INDEX(X64:X$101,ROWS($A66))</f>
        <v>-2.9913035966842957E-2</v>
      </c>
      <c r="Z65" cm="1">
        <f t="array" ref="Z65">INDEX(Y64:Y$101,ROWS($A66))</f>
        <v>-2.4597005930040487E-2</v>
      </c>
      <c r="AA65" cm="1">
        <f t="array" ref="AA65">INDEX(Z64:Z$101,ROWS($A66))</f>
        <v>-6.1517600725887717E-2</v>
      </c>
      <c r="AB65" cm="1">
        <f t="array" ref="AB65">INDEX(AA64:AA$101,ROWS($A66))</f>
        <v>-7.9011018034384223E-3</v>
      </c>
      <c r="AC65" cm="1">
        <f t="array" ref="AC65">INDEX(AB64:AB$101,ROWS($A66))</f>
        <v>2.4418181143092907E-4</v>
      </c>
      <c r="AD65" cm="1">
        <f t="array" ref="AD65">INDEX(AC64:AC$101,ROWS($A66))</f>
        <v>5.695446189506833E-2</v>
      </c>
      <c r="AE65" cm="1">
        <f t="array" ref="AE65">INDEX(AD64:AD$101,ROWS($A66))</f>
        <v>-4.52418626056501E-3</v>
      </c>
      <c r="AF65" cm="1">
        <f t="array" ref="AF65">INDEX(AE64:AE$101,ROWS($A66))</f>
        <v>2.572326503835937E-2</v>
      </c>
      <c r="AG65" cm="1">
        <f t="array" ref="AG65">INDEX(AF64:AF$101,ROWS($A66))</f>
        <v>4.5356651955948825E-2</v>
      </c>
      <c r="AH65" cm="1">
        <f t="array" ref="AH65">INDEX(AG64:AG$101,ROWS($A66))</f>
        <v>6.9172172021400427E-2</v>
      </c>
      <c r="AI65" cm="1">
        <f t="array" ref="AI65">INDEX(AH64:AH$101,ROWS($A66))</f>
        <v>0.10653002802592371</v>
      </c>
      <c r="AJ65" cm="1">
        <f t="array" ref="AJ65">INDEX(AI64:AI$101,ROWS($A66))</f>
        <v>8.1095536068336749E-2</v>
      </c>
      <c r="AK65" cm="1">
        <f t="array" ref="AK65">INDEX(AJ64:AJ$101,ROWS($A66))</f>
        <v>7.0343913977613914E-2</v>
      </c>
      <c r="AL65" cm="1">
        <f t="array" ref="AL65">INDEX(AK64:AK$101,ROWS($A66))</f>
        <v>-8.2088083297975605E-3</v>
      </c>
      <c r="AM65" cm="1">
        <f t="array" ref="AM65">INDEX(AL64:AL$101,ROWS($A66))</f>
        <v>-4.2611769578632983E-2</v>
      </c>
      <c r="AN65" cm="1">
        <f t="array" ref="AN65">INDEX(AM64:AM$101,ROWS($A66))</f>
        <v>-1.3146260150111435E-2</v>
      </c>
      <c r="AO65" cm="1">
        <f t="array" ref="AO65">INDEX(AN64:AN$101,ROWS($A66))</f>
        <v>-1.6117846468699182E-2</v>
      </c>
      <c r="AP65" cm="1">
        <f t="array" ref="AP65">INDEX(AO64:AO$101,ROWS($A66))</f>
        <v>2.4042253334814117E-2</v>
      </c>
      <c r="AQ65" cm="1">
        <f t="array" ref="AQ65">INDEX(AP64:AP$101,ROWS($A66))</f>
        <v>2.2472413339714708E-2</v>
      </c>
      <c r="AR65" cm="1">
        <f t="array" ref="AR65">INDEX(AQ64:AQ$101,ROWS($A66))</f>
        <v>-4.4645286767713031E-2</v>
      </c>
      <c r="AS65" cm="1">
        <f t="array" ref="AS65">INDEX(AR64:AR$101,ROWS($A66))</f>
        <v>-0.12372641346062392</v>
      </c>
      <c r="AT65" cm="1">
        <f t="array" ref="AT65">INDEX(AS64:AS$101,ROWS($A66))</f>
        <v>-0.12177560279280279</v>
      </c>
      <c r="AU65" cm="1">
        <f t="array" ref="AU65">INDEX(AT64:AT$101,ROWS($A66))</f>
        <v>2.9474214617809136E-2</v>
      </c>
      <c r="AV65" cm="1">
        <f t="array" ref="AV65">INDEX(AU64:AU$101,ROWS($A66))</f>
        <v>7.0392205077482436E-2</v>
      </c>
      <c r="AW65" cm="1">
        <f t="array" ref="AW65">INDEX(AV64:AV$101,ROWS($A66))</f>
        <v>1.4667612138507162E-2</v>
      </c>
      <c r="AX65" cm="1">
        <f t="array" ref="AX65">INDEX(AW64:AW$101,ROWS($A66))</f>
        <v>-8.07663118808679E-2</v>
      </c>
      <c r="AY65" cm="1">
        <f t="array" ref="AY65">INDEX(AX64:AX$101,ROWS($A66))</f>
        <v>-7.3703419990607505E-2</v>
      </c>
      <c r="AZ65" cm="1">
        <f t="array" ref="AZ65">INDEX(AY64:AY$101,ROWS($A66))</f>
        <v>-4.3918438765605264E-2</v>
      </c>
      <c r="BA65" cm="1">
        <f t="array" ref="BA65">INDEX(AZ64:AZ$101,ROWS($A66))</f>
        <v>3.9071305306950813E-2</v>
      </c>
      <c r="BB65" cm="1">
        <f t="array" ref="BB65">INDEX(BA64:BA$101,ROWS($A66))</f>
        <v>4.1933472856106685E-2</v>
      </c>
      <c r="BC65" cm="1">
        <f t="array" ref="BC65">INDEX(BB64:BB$101,ROWS($A66))</f>
        <v>9.1859430410886747E-2</v>
      </c>
      <c r="BD65" cm="1">
        <f t="array" ref="BD65">INDEX(BC64:BC$101,ROWS($A66))</f>
        <v>8.4160700746083769E-2</v>
      </c>
      <c r="BE65" cm="1">
        <f t="array" ref="BE65">INDEX(BD64:BD$101,ROWS($A66))</f>
        <v>7.621720958584112E-2</v>
      </c>
      <c r="BF65" cm="1">
        <f t="array" ref="BF65">INDEX(BE64:BE$101,ROWS($A66))</f>
        <v>6.3852420251502675E-3</v>
      </c>
      <c r="BG65" cm="1">
        <f t="array" ref="BG65">INDEX(BF64:BF$101,ROWS($A66))</f>
        <v>-2.9137812001062583E-2</v>
      </c>
      <c r="BH65" cm="1">
        <f t="array" ref="BH65">INDEX(BG64:BG$101,ROWS($A66))</f>
        <v>2.8721448308013767E-2</v>
      </c>
      <c r="BI65" cm="1">
        <f t="array" ref="BI65">INDEX(BH64:BH$101,ROWS($A66))</f>
        <v>-3.456326362918621E-3</v>
      </c>
      <c r="BJ65" cm="1">
        <f t="array" ref="BJ65">INDEX(BI64:BI$101,ROWS($A66))</f>
        <v>5.6837875880982429E-2</v>
      </c>
      <c r="BK65" cm="1">
        <f t="array" ref="BK65">INDEX(BJ64:BJ$101,ROWS($A66))</f>
        <v>1.9671785536275461E-3</v>
      </c>
      <c r="BL65" cm="1">
        <f t="array" ref="BL65">INDEX(BK64:BK$101,ROWS($A66))</f>
        <v>-1.4926223783087878E-2</v>
      </c>
      <c r="BM65" cm="1">
        <f t="array" ref="BM65">INDEX(BL64:BL$101,ROWS($A66))</f>
        <v>-5.2382672610496436E-2</v>
      </c>
      <c r="BN65" cm="1">
        <f t="array" ref="BN65">INDEX(BM64:BM$101,ROWS($A66))</f>
        <v>-6.2429136560775492E-3</v>
      </c>
      <c r="BO65" cm="1">
        <f t="array" ref="BO65">INDEX(BN64:BN$101,ROWS($A66))</f>
        <v>2.6936806066919458E-3</v>
      </c>
      <c r="BP65" cm="1">
        <f t="array" ref="BP65">INDEX(BO64:BO$101,ROWS($A66))</f>
        <v>6.0709088443285947E-3</v>
      </c>
      <c r="BQ65" cm="1">
        <f t="array" ref="BQ65">INDEX(BP64:BP$101,ROWS($A66))</f>
        <v>1.5683425673848382E-3</v>
      </c>
      <c r="BR65" cm="1">
        <f t="array" ref="BR65">INDEX(BQ64:BQ$101,ROWS($A66))</f>
        <v>-5.4638879822004695E-2</v>
      </c>
      <c r="BS65" cm="1">
        <f t="array" ref="BS65">INDEX(BR64:BR$101,ROWS($A66))</f>
        <v>-5.8455048259506058E-2</v>
      </c>
      <c r="BT65" cm="1">
        <f t="array" ref="BT65">INDEX(BS64:BS$101,ROWS($A66))</f>
        <v>-3.9786713136974849E-2</v>
      </c>
      <c r="BU65" cm="1">
        <f t="array" ref="BU65">INDEX(BT64:BT$101,ROWS($A66))</f>
        <v>0.19076008747508422</v>
      </c>
      <c r="BV65" cm="1">
        <f t="array" ref="BV65">INDEX(BU64:BU$101,ROWS($A66))</f>
        <v>0.45816820676262499</v>
      </c>
      <c r="BW65" cm="1">
        <f t="array" ref="BW65">INDEX(BV64:BV$101,ROWS($A66))</f>
        <v>1</v>
      </c>
      <c r="BX65" cm="1">
        <f t="array" ref="BX65">INDEX(BW64:BW$101,ROWS($A66))</f>
        <v>0.45816820676262499</v>
      </c>
      <c r="BY65" cm="1">
        <f t="array" ref="BY65">INDEX(BX64:BX$101,ROWS($A66))</f>
        <v>0.19076008747508422</v>
      </c>
      <c r="BZ65" cm="1">
        <f t="array" ref="BZ65">INDEX(BY64:BY$101,ROWS($A66))</f>
        <v>-3.9786713136974849E-2</v>
      </c>
      <c r="CA65" cm="1">
        <f t="array" ref="CA65">INDEX(BZ64:BZ$101,ROWS($A66))</f>
        <v>-5.8455048259506058E-2</v>
      </c>
      <c r="CB65" cm="1">
        <f t="array" ref="CB65">INDEX(CA64:CA$101,ROWS($A66))</f>
        <v>-5.4638879822004695E-2</v>
      </c>
      <c r="CC65" cm="1">
        <f t="array" ref="CC65">INDEX(CB64:CB$101,ROWS($A66))</f>
        <v>1.5683425673848382E-3</v>
      </c>
      <c r="CD65" cm="1">
        <f t="array" ref="CD65">INDEX(CC64:CC$101,ROWS($A66))</f>
        <v>6.0709088443285947E-3</v>
      </c>
      <c r="CE65" cm="1">
        <f t="array" ref="CE65">INDEX(CD64:CD$101,ROWS($A66))</f>
        <v>2.6936806066919458E-3</v>
      </c>
      <c r="CF65" cm="1">
        <f t="array" ref="CF65">INDEX(CE64:CE$101,ROWS($A66))</f>
        <v>-6.2429136560775492E-3</v>
      </c>
      <c r="CG65" cm="1">
        <f t="array" ref="CG65">INDEX(CF64:CF$101,ROWS($A66))</f>
        <v>-5.2382672610496436E-2</v>
      </c>
      <c r="CH65" cm="1">
        <f t="array" ref="CH65">INDEX(CG64:CG$101,ROWS($A66))</f>
        <v>-1.4926223783087878E-2</v>
      </c>
      <c r="CI65" cm="1">
        <f t="array" ref="CI65">INDEX(CH64:CH$101,ROWS($A66))</f>
        <v>1.9671785536275461E-3</v>
      </c>
      <c r="CJ65" cm="1">
        <f t="array" ref="CJ65">INDEX(CI64:CI$101,ROWS($A66))</f>
        <v>5.6837875880982429E-2</v>
      </c>
      <c r="CK65" cm="1">
        <f t="array" ref="CK65">INDEX(CJ64:CJ$101,ROWS($A66))</f>
        <v>-3.456326362918621E-3</v>
      </c>
      <c r="CL65" cm="1">
        <f t="array" ref="CL65">INDEX(CK64:CK$101,ROWS($A66))</f>
        <v>2.8721448308013767E-2</v>
      </c>
      <c r="CM65" cm="1">
        <f t="array" ref="CM65">INDEX(CL64:CL$101,ROWS($A66))</f>
        <v>-2.9137812001062583E-2</v>
      </c>
      <c r="CN65" cm="1">
        <f t="array" ref="CN65">INDEX(CM64:CM$101,ROWS($A66))</f>
        <v>6.3852420251502675E-3</v>
      </c>
      <c r="CO65" cm="1">
        <f t="array" ref="CO65">INDEX(CN64:CN$101,ROWS($A66))</f>
        <v>7.621720958584112E-2</v>
      </c>
      <c r="CP65" cm="1">
        <f t="array" ref="CP65">INDEX(CO64:CO$101,ROWS($A66))</f>
        <v>8.4160700746083769E-2</v>
      </c>
      <c r="CQ65" cm="1">
        <f t="array" ref="CQ65">INDEX(CP64:CP$101,ROWS($A66))</f>
        <v>9.1859430410886747E-2</v>
      </c>
      <c r="CR65" cm="1">
        <f t="array" ref="CR65">INDEX(CQ64:CQ$101,ROWS($A66))</f>
        <v>4.1933472856106685E-2</v>
      </c>
      <c r="CS65" cm="1">
        <f t="array" ref="CS65">INDEX(CR64:CR$101,ROWS($A66))</f>
        <v>3.9071305306950813E-2</v>
      </c>
      <c r="CT65" cm="1">
        <f t="array" ref="CT65">INDEX(CS64:CS$101,ROWS($A66))</f>
        <v>-4.3918438765605264E-2</v>
      </c>
      <c r="CU65" cm="1">
        <f t="array" ref="CU65">INDEX(CT64:CT$101,ROWS($A66))</f>
        <v>-7.3703419990607505E-2</v>
      </c>
      <c r="CV65" cm="1">
        <f t="array" ref="CV65">INDEX(CU64:CU$101,ROWS($A66))</f>
        <v>-8.07663118808679E-2</v>
      </c>
      <c r="CW65" cm="1">
        <f t="array" ref="CW65">INDEX(CV64:CV$101,ROWS($A66))</f>
        <v>1.4667612138507162E-2</v>
      </c>
      <c r="CX65" cm="1">
        <f t="array" ref="CX65">INDEX(CW64:CW$101,ROWS($A66))</f>
        <v>7.0392205077482436E-2</v>
      </c>
      <c r="CY65" cm="1">
        <f t="array" ref="CY65">INDEX(CX64:CX$101,ROWS($A66))</f>
        <v>2.9474214617809136E-2</v>
      </c>
      <c r="CZ65" cm="1">
        <f t="array" ref="CZ65">INDEX(CY64:CY$101,ROWS($A66))</f>
        <v>-0.12177560279280279</v>
      </c>
      <c r="DA65" cm="1">
        <f t="array" ref="DA65">INDEX(CZ64:CZ$101,ROWS($A66))</f>
        <v>-0.12372641346062392</v>
      </c>
      <c r="DB65" cm="1">
        <f t="array" ref="DB65">INDEX(DA64:DA$101,ROWS($A66))</f>
        <v>-4.4645286767713031E-2</v>
      </c>
      <c r="DC65" cm="1">
        <f t="array" ref="DC65">INDEX(DB64:DB$101,ROWS($A66))</f>
        <v>2.2472413339714708E-2</v>
      </c>
      <c r="DD65" cm="1">
        <f t="array" ref="DD65">INDEX(DC64:DC$101,ROWS($A66))</f>
        <v>2.4042253334814117E-2</v>
      </c>
      <c r="DE65" cm="1">
        <f t="array" ref="DE65">INDEX(DD64:DD$101,ROWS($A66))</f>
        <v>-1.6117846468699182E-2</v>
      </c>
      <c r="DF65" cm="1">
        <f t="array" ref="DF65">INDEX(DE64:DE$101,ROWS($A66))</f>
        <v>-1.3146260150111435E-2</v>
      </c>
      <c r="DG65" cm="1">
        <f t="array" ref="DG65">INDEX(DF64:DF$101,ROWS($A66))</f>
        <v>-4.2611769578632983E-2</v>
      </c>
    </row>
    <row r="66" spans="1:111" x14ac:dyDescent="0.25">
      <c r="A66" s="17">
        <v>65</v>
      </c>
      <c r="B66">
        <v>2.4553252268622714</v>
      </c>
      <c r="C66" s="16">
        <f t="shared" ref="C66:C129" si="7">B66-AVERAGE($B$2:$B$327)</f>
        <v>2.4643603334627118</v>
      </c>
      <c r="D66" s="19">
        <f>SUMPRODUCT($C$2:INDEX($C$2:$C$327,ROWS(C67:C$327)),$C67:C$327)/DEVSQ($C$2:$C$327)</f>
        <v>-3.5502314476504467E-3</v>
      </c>
      <c r="E66">
        <f>SQRT((1/COUNT($B$2:$B$327))*(1+(2*SUMSQ($D$2:D65))))</f>
        <v>7.5241844658355997E-2</v>
      </c>
      <c r="F66">
        <f>-SQRT((1/COUNT($B$2:$B$327))*(1+(2*SUMSQ($D$2:D65))))</f>
        <v>-7.5241844658355997E-2</v>
      </c>
      <c r="H66" cm="1">
        <f t="array" aca="1" ref="H66" ca="1">INDEX(MMULT(MINVERSE(OFFSET($K$1,0,0,A66,A66)),OFFSET($K$1,1,0,A66,1)),A66)</f>
        <v>-1.0748146780699869E-2</v>
      </c>
      <c r="I66">
        <f t="shared" ref="I66:I101" si="8">SQRT(1/COUNT($B$2:$B$327))</f>
        <v>5.5384877562171128E-2</v>
      </c>
      <c r="J66">
        <f t="shared" ref="J66:J101" si="9">-SQRT(1/COUNT($B$2:$B$327))</f>
        <v>-5.5384877562171128E-2</v>
      </c>
      <c r="K66" s="18">
        <f t="shared" ref="K66:K101" si="10">D66</f>
        <v>-3.5502314476504467E-3</v>
      </c>
      <c r="L66" cm="1">
        <f t="array" ref="L66">INDEX(K65:K$101,ROWS($A67))</f>
        <v>-8.1871675226921556E-3</v>
      </c>
      <c r="M66" cm="1">
        <f t="array" ref="M66">INDEX(L65:L$101,ROWS($A67))</f>
        <v>-3.0367441430410622E-2</v>
      </c>
      <c r="N66" cm="1">
        <f t="array" ref="N66">INDEX(M65:M$101,ROWS($A67))</f>
        <v>2.2155790129058831E-2</v>
      </c>
      <c r="O66" cm="1">
        <f t="array" ref="O66">INDEX(N65:N$101,ROWS($A67))</f>
        <v>1.3729332929021208E-2</v>
      </c>
      <c r="P66" cm="1">
        <f t="array" ref="P66">INDEX(O65:O$101,ROWS($A67))</f>
        <v>5.1009490677601008E-2</v>
      </c>
      <c r="Q66" cm="1">
        <f t="array" ref="Q66">INDEX(P65:P$101,ROWS($A67))</f>
        <v>6.2230718236564189E-2</v>
      </c>
      <c r="R66" cm="1">
        <f t="array" ref="R66">INDEX(Q65:Q$101,ROWS($A67))</f>
        <v>7.2025657485670386E-2</v>
      </c>
      <c r="S66" cm="1">
        <f t="array" ref="S66">INDEX(R65:R$101,ROWS($A67))</f>
        <v>-7.9382443856476692E-2</v>
      </c>
      <c r="T66" cm="1">
        <f t="array" ref="T66">INDEX(S65:S$101,ROWS($A67))</f>
        <v>-9.5791748059318602E-2</v>
      </c>
      <c r="U66" cm="1">
        <f t="array" ref="U66">INDEX(T65:T$101,ROWS($A67))</f>
        <v>-9.6352721316774401E-2</v>
      </c>
      <c r="V66" cm="1">
        <f t="array" ref="V66">INDEX(U65:U$101,ROWS($A67))</f>
        <v>-6.117608288508168E-3</v>
      </c>
      <c r="W66" cm="1">
        <f t="array" ref="W66">INDEX(V65:V$101,ROWS($A67))</f>
        <v>5.6418526686066756E-2</v>
      </c>
      <c r="X66" cm="1">
        <f t="array" ref="X66">INDEX(W65:W$101,ROWS($A67))</f>
        <v>-1.052338420005056E-2</v>
      </c>
      <c r="Y66" cm="1">
        <f t="array" ref="Y66">INDEX(X65:X$101,ROWS($A67))</f>
        <v>-3.4355579644787179E-3</v>
      </c>
      <c r="Z66" cm="1">
        <f t="array" ref="Z66">INDEX(Y65:Y$101,ROWS($A67))</f>
        <v>-2.9913035966842957E-2</v>
      </c>
      <c r="AA66" cm="1">
        <f t="array" ref="AA66">INDEX(Z65:Z$101,ROWS($A67))</f>
        <v>-2.4597005930040487E-2</v>
      </c>
      <c r="AB66" cm="1">
        <f t="array" ref="AB66">INDEX(AA65:AA$101,ROWS($A67))</f>
        <v>-6.1517600725887717E-2</v>
      </c>
      <c r="AC66" cm="1">
        <f t="array" ref="AC66">INDEX(AB65:AB$101,ROWS($A67))</f>
        <v>-7.9011018034384223E-3</v>
      </c>
      <c r="AD66" cm="1">
        <f t="array" ref="AD66">INDEX(AC65:AC$101,ROWS($A67))</f>
        <v>2.4418181143092907E-4</v>
      </c>
      <c r="AE66" cm="1">
        <f t="array" ref="AE66">INDEX(AD65:AD$101,ROWS($A67))</f>
        <v>5.695446189506833E-2</v>
      </c>
      <c r="AF66" cm="1">
        <f t="array" ref="AF66">INDEX(AE65:AE$101,ROWS($A67))</f>
        <v>-4.52418626056501E-3</v>
      </c>
      <c r="AG66" cm="1">
        <f t="array" ref="AG66">INDEX(AF65:AF$101,ROWS($A67))</f>
        <v>2.572326503835937E-2</v>
      </c>
      <c r="AH66" cm="1">
        <f t="array" ref="AH66">INDEX(AG65:AG$101,ROWS($A67))</f>
        <v>4.5356651955948825E-2</v>
      </c>
      <c r="AI66" cm="1">
        <f t="array" ref="AI66">INDEX(AH65:AH$101,ROWS($A67))</f>
        <v>6.9172172021400427E-2</v>
      </c>
      <c r="AJ66" cm="1">
        <f t="array" ref="AJ66">INDEX(AI65:AI$101,ROWS($A67))</f>
        <v>0.10653002802592371</v>
      </c>
      <c r="AK66" cm="1">
        <f t="array" ref="AK66">INDEX(AJ65:AJ$101,ROWS($A67))</f>
        <v>8.1095536068336749E-2</v>
      </c>
      <c r="AL66" cm="1">
        <f t="array" ref="AL66">INDEX(AK65:AK$101,ROWS($A67))</f>
        <v>7.0343913977613914E-2</v>
      </c>
      <c r="AM66" cm="1">
        <f t="array" ref="AM66">INDEX(AL65:AL$101,ROWS($A67))</f>
        <v>-8.2088083297975605E-3</v>
      </c>
      <c r="AN66" cm="1">
        <f t="array" ref="AN66">INDEX(AM65:AM$101,ROWS($A67))</f>
        <v>-4.2611769578632983E-2</v>
      </c>
      <c r="AO66" cm="1">
        <f t="array" ref="AO66">INDEX(AN65:AN$101,ROWS($A67))</f>
        <v>-1.3146260150111435E-2</v>
      </c>
      <c r="AP66" cm="1">
        <f t="array" ref="AP66">INDEX(AO65:AO$101,ROWS($A67))</f>
        <v>-1.6117846468699182E-2</v>
      </c>
      <c r="AQ66" cm="1">
        <f t="array" ref="AQ66">INDEX(AP65:AP$101,ROWS($A67))</f>
        <v>2.4042253334814117E-2</v>
      </c>
      <c r="AR66" cm="1">
        <f t="array" ref="AR66">INDEX(AQ65:AQ$101,ROWS($A67))</f>
        <v>2.2472413339714708E-2</v>
      </c>
      <c r="AS66" cm="1">
        <f t="array" ref="AS66">INDEX(AR65:AR$101,ROWS($A67))</f>
        <v>-4.4645286767713031E-2</v>
      </c>
      <c r="AT66" cm="1">
        <f t="array" ref="AT66">INDEX(AS65:AS$101,ROWS($A67))</f>
        <v>-0.12372641346062392</v>
      </c>
      <c r="AU66" cm="1">
        <f t="array" ref="AU66">INDEX(AT65:AT$101,ROWS($A67))</f>
        <v>-0.12177560279280279</v>
      </c>
      <c r="AV66" cm="1">
        <f t="array" ref="AV66">INDEX(AU65:AU$101,ROWS($A67))</f>
        <v>2.9474214617809136E-2</v>
      </c>
      <c r="AW66" cm="1">
        <f t="array" ref="AW66">INDEX(AV65:AV$101,ROWS($A67))</f>
        <v>7.0392205077482436E-2</v>
      </c>
      <c r="AX66" cm="1">
        <f t="array" ref="AX66">INDEX(AW65:AW$101,ROWS($A67))</f>
        <v>1.4667612138507162E-2</v>
      </c>
      <c r="AY66" cm="1">
        <f t="array" ref="AY66">INDEX(AX65:AX$101,ROWS($A67))</f>
        <v>-8.07663118808679E-2</v>
      </c>
      <c r="AZ66" cm="1">
        <f t="array" ref="AZ66">INDEX(AY65:AY$101,ROWS($A67))</f>
        <v>-7.3703419990607505E-2</v>
      </c>
      <c r="BA66" cm="1">
        <f t="array" ref="BA66">INDEX(AZ65:AZ$101,ROWS($A67))</f>
        <v>-4.3918438765605264E-2</v>
      </c>
      <c r="BB66" cm="1">
        <f t="array" ref="BB66">INDEX(BA65:BA$101,ROWS($A67))</f>
        <v>3.9071305306950813E-2</v>
      </c>
      <c r="BC66" cm="1">
        <f t="array" ref="BC66">INDEX(BB65:BB$101,ROWS($A67))</f>
        <v>4.1933472856106685E-2</v>
      </c>
      <c r="BD66" cm="1">
        <f t="array" ref="BD66">INDEX(BC65:BC$101,ROWS($A67))</f>
        <v>9.1859430410886747E-2</v>
      </c>
      <c r="BE66" cm="1">
        <f t="array" ref="BE66">INDEX(BD65:BD$101,ROWS($A67))</f>
        <v>8.4160700746083769E-2</v>
      </c>
      <c r="BF66" cm="1">
        <f t="array" ref="BF66">INDEX(BE65:BE$101,ROWS($A67))</f>
        <v>7.621720958584112E-2</v>
      </c>
      <c r="BG66" cm="1">
        <f t="array" ref="BG66">INDEX(BF65:BF$101,ROWS($A67))</f>
        <v>6.3852420251502675E-3</v>
      </c>
      <c r="BH66" cm="1">
        <f t="array" ref="BH66">INDEX(BG65:BG$101,ROWS($A67))</f>
        <v>-2.9137812001062583E-2</v>
      </c>
      <c r="BI66" cm="1">
        <f t="array" ref="BI66">INDEX(BH65:BH$101,ROWS($A67))</f>
        <v>2.8721448308013767E-2</v>
      </c>
      <c r="BJ66" cm="1">
        <f t="array" ref="BJ66">INDEX(BI65:BI$101,ROWS($A67))</f>
        <v>-3.456326362918621E-3</v>
      </c>
      <c r="BK66" cm="1">
        <f t="array" ref="BK66">INDEX(BJ65:BJ$101,ROWS($A67))</f>
        <v>5.6837875880982429E-2</v>
      </c>
      <c r="BL66" cm="1">
        <f t="array" ref="BL66">INDEX(BK65:BK$101,ROWS($A67))</f>
        <v>1.9671785536275461E-3</v>
      </c>
      <c r="BM66" cm="1">
        <f t="array" ref="BM66">INDEX(BL65:BL$101,ROWS($A67))</f>
        <v>-1.4926223783087878E-2</v>
      </c>
      <c r="BN66" cm="1">
        <f t="array" ref="BN66">INDEX(BM65:BM$101,ROWS($A67))</f>
        <v>-5.2382672610496436E-2</v>
      </c>
      <c r="BO66" cm="1">
        <f t="array" ref="BO66">INDEX(BN65:BN$101,ROWS($A67))</f>
        <v>-6.2429136560775492E-3</v>
      </c>
      <c r="BP66" cm="1">
        <f t="array" ref="BP66">INDEX(BO65:BO$101,ROWS($A67))</f>
        <v>2.6936806066919458E-3</v>
      </c>
      <c r="BQ66" cm="1">
        <f t="array" ref="BQ66">INDEX(BP65:BP$101,ROWS($A67))</f>
        <v>6.0709088443285947E-3</v>
      </c>
      <c r="BR66" cm="1">
        <f t="array" ref="BR66">INDEX(BQ65:BQ$101,ROWS($A67))</f>
        <v>1.5683425673848382E-3</v>
      </c>
      <c r="BS66" cm="1">
        <f t="array" ref="BS66">INDEX(BR65:BR$101,ROWS($A67))</f>
        <v>-5.4638879822004695E-2</v>
      </c>
      <c r="BT66" cm="1">
        <f t="array" ref="BT66">INDEX(BS65:BS$101,ROWS($A67))</f>
        <v>-5.8455048259506058E-2</v>
      </c>
      <c r="BU66" cm="1">
        <f t="array" ref="BU66">INDEX(BT65:BT$101,ROWS($A67))</f>
        <v>-3.9786713136974849E-2</v>
      </c>
      <c r="BV66" cm="1">
        <f t="array" ref="BV66">INDEX(BU65:BU$101,ROWS($A67))</f>
        <v>0.19076008747508422</v>
      </c>
      <c r="BW66" cm="1">
        <f t="array" ref="BW66">INDEX(BV65:BV$101,ROWS($A67))</f>
        <v>0.45816820676262499</v>
      </c>
      <c r="BX66" cm="1">
        <f t="array" ref="BX66">INDEX(BW65:BW$101,ROWS($A67))</f>
        <v>1</v>
      </c>
      <c r="BY66" cm="1">
        <f t="array" ref="BY66">INDEX(BX65:BX$101,ROWS($A67))</f>
        <v>0.45816820676262499</v>
      </c>
      <c r="BZ66" cm="1">
        <f t="array" ref="BZ66">INDEX(BY65:BY$101,ROWS($A67))</f>
        <v>0.19076008747508422</v>
      </c>
      <c r="CA66" cm="1">
        <f t="array" ref="CA66">INDEX(BZ65:BZ$101,ROWS($A67))</f>
        <v>-3.9786713136974849E-2</v>
      </c>
      <c r="CB66" cm="1">
        <f t="array" ref="CB66">INDEX(CA65:CA$101,ROWS($A67))</f>
        <v>-5.8455048259506058E-2</v>
      </c>
      <c r="CC66" cm="1">
        <f t="array" ref="CC66">INDEX(CB65:CB$101,ROWS($A67))</f>
        <v>-5.4638879822004695E-2</v>
      </c>
      <c r="CD66" cm="1">
        <f t="array" ref="CD66">INDEX(CC65:CC$101,ROWS($A67))</f>
        <v>1.5683425673848382E-3</v>
      </c>
      <c r="CE66" cm="1">
        <f t="array" ref="CE66">INDEX(CD65:CD$101,ROWS($A67))</f>
        <v>6.0709088443285947E-3</v>
      </c>
      <c r="CF66" cm="1">
        <f t="array" ref="CF66">INDEX(CE65:CE$101,ROWS($A67))</f>
        <v>2.6936806066919458E-3</v>
      </c>
      <c r="CG66" cm="1">
        <f t="array" ref="CG66">INDEX(CF65:CF$101,ROWS($A67))</f>
        <v>-6.2429136560775492E-3</v>
      </c>
      <c r="CH66" cm="1">
        <f t="array" ref="CH66">INDEX(CG65:CG$101,ROWS($A67))</f>
        <v>-5.2382672610496436E-2</v>
      </c>
      <c r="CI66" cm="1">
        <f t="array" ref="CI66">INDEX(CH65:CH$101,ROWS($A67))</f>
        <v>-1.4926223783087878E-2</v>
      </c>
      <c r="CJ66" cm="1">
        <f t="array" ref="CJ66">INDEX(CI65:CI$101,ROWS($A67))</f>
        <v>1.9671785536275461E-3</v>
      </c>
      <c r="CK66" cm="1">
        <f t="array" ref="CK66">INDEX(CJ65:CJ$101,ROWS($A67))</f>
        <v>5.6837875880982429E-2</v>
      </c>
      <c r="CL66" cm="1">
        <f t="array" ref="CL66">INDEX(CK65:CK$101,ROWS($A67))</f>
        <v>-3.456326362918621E-3</v>
      </c>
      <c r="CM66" cm="1">
        <f t="array" ref="CM66">INDEX(CL65:CL$101,ROWS($A67))</f>
        <v>2.8721448308013767E-2</v>
      </c>
      <c r="CN66" cm="1">
        <f t="array" ref="CN66">INDEX(CM65:CM$101,ROWS($A67))</f>
        <v>-2.9137812001062583E-2</v>
      </c>
      <c r="CO66" cm="1">
        <f t="array" ref="CO66">INDEX(CN65:CN$101,ROWS($A67))</f>
        <v>6.3852420251502675E-3</v>
      </c>
      <c r="CP66" cm="1">
        <f t="array" ref="CP66">INDEX(CO65:CO$101,ROWS($A67))</f>
        <v>7.621720958584112E-2</v>
      </c>
      <c r="CQ66" cm="1">
        <f t="array" ref="CQ66">INDEX(CP65:CP$101,ROWS($A67))</f>
        <v>8.4160700746083769E-2</v>
      </c>
      <c r="CR66" cm="1">
        <f t="array" ref="CR66">INDEX(CQ65:CQ$101,ROWS($A67))</f>
        <v>9.1859430410886747E-2</v>
      </c>
      <c r="CS66" cm="1">
        <f t="array" ref="CS66">INDEX(CR65:CR$101,ROWS($A67))</f>
        <v>4.1933472856106685E-2</v>
      </c>
      <c r="CT66" cm="1">
        <f t="array" ref="CT66">INDEX(CS65:CS$101,ROWS($A67))</f>
        <v>3.9071305306950813E-2</v>
      </c>
      <c r="CU66" cm="1">
        <f t="array" ref="CU66">INDEX(CT65:CT$101,ROWS($A67))</f>
        <v>-4.3918438765605264E-2</v>
      </c>
      <c r="CV66" cm="1">
        <f t="array" ref="CV66">INDEX(CU65:CU$101,ROWS($A67))</f>
        <v>-7.3703419990607505E-2</v>
      </c>
      <c r="CW66" cm="1">
        <f t="array" ref="CW66">INDEX(CV65:CV$101,ROWS($A67))</f>
        <v>-8.07663118808679E-2</v>
      </c>
      <c r="CX66" cm="1">
        <f t="array" ref="CX66">INDEX(CW65:CW$101,ROWS($A67))</f>
        <v>1.4667612138507162E-2</v>
      </c>
      <c r="CY66" cm="1">
        <f t="array" ref="CY66">INDEX(CX65:CX$101,ROWS($A67))</f>
        <v>7.0392205077482436E-2</v>
      </c>
      <c r="CZ66" cm="1">
        <f t="array" ref="CZ66">INDEX(CY65:CY$101,ROWS($A67))</f>
        <v>2.9474214617809136E-2</v>
      </c>
      <c r="DA66" cm="1">
        <f t="array" ref="DA66">INDEX(CZ65:CZ$101,ROWS($A67))</f>
        <v>-0.12177560279280279</v>
      </c>
      <c r="DB66" cm="1">
        <f t="array" ref="DB66">INDEX(DA65:DA$101,ROWS($A67))</f>
        <v>-0.12372641346062392</v>
      </c>
      <c r="DC66" cm="1">
        <f t="array" ref="DC66">INDEX(DB65:DB$101,ROWS($A67))</f>
        <v>-4.4645286767713031E-2</v>
      </c>
      <c r="DD66" cm="1">
        <f t="array" ref="DD66">INDEX(DC65:DC$101,ROWS($A67))</f>
        <v>2.2472413339714708E-2</v>
      </c>
      <c r="DE66" cm="1">
        <f t="array" ref="DE66">INDEX(DD65:DD$101,ROWS($A67))</f>
        <v>2.4042253334814117E-2</v>
      </c>
      <c r="DF66" cm="1">
        <f t="array" ref="DF66">INDEX(DE65:DE$101,ROWS($A67))</f>
        <v>-1.6117846468699182E-2</v>
      </c>
      <c r="DG66" cm="1">
        <f t="array" ref="DG66">INDEX(DF65:DF$101,ROWS($A67))</f>
        <v>-1.3146260150111435E-2</v>
      </c>
    </row>
    <row r="67" spans="1:111" x14ac:dyDescent="0.25">
      <c r="A67" s="17">
        <v>66</v>
      </c>
      <c r="B67">
        <v>0.63337897393452636</v>
      </c>
      <c r="C67" s="16">
        <f t="shared" si="7"/>
        <v>0.64241408053496696</v>
      </c>
      <c r="D67" s="19">
        <f>SUMPRODUCT($C$2:INDEX($C$2:$C$327,ROWS(C68:C$327)),$C68:C$327)/DEVSQ($C$2:$C$327)</f>
        <v>-3.9898965001476813E-2</v>
      </c>
      <c r="E67">
        <f>SQRT((1/COUNT($B$2:$B$327))*(1+(2*SUMSQ($D$2:D66))))</f>
        <v>7.5242358506527995E-2</v>
      </c>
      <c r="F67">
        <f>-SQRT((1/COUNT($B$2:$B$327))*(1+(2*SUMSQ($D$2:D66))))</f>
        <v>-7.5242358506527995E-2</v>
      </c>
      <c r="H67" cm="1">
        <f t="array" aca="1" ref="H67" ca="1">INDEX(MMULT(MINVERSE(OFFSET($K$1,0,0,A67,A67)),OFFSET($K$1,1,0,A67,1)),A67)</f>
        <v>-6.0826229442931035E-2</v>
      </c>
      <c r="I67">
        <f t="shared" si="8"/>
        <v>5.5384877562171128E-2</v>
      </c>
      <c r="J67">
        <f t="shared" si="9"/>
        <v>-5.5384877562171128E-2</v>
      </c>
      <c r="K67" s="18">
        <f t="shared" si="10"/>
        <v>-3.9898965001476813E-2</v>
      </c>
      <c r="L67" cm="1">
        <f t="array" ref="L67">INDEX(K66:K$101,ROWS($A68))</f>
        <v>-3.5502314476504467E-3</v>
      </c>
      <c r="M67" cm="1">
        <f t="array" ref="M67">INDEX(L66:L$101,ROWS($A68))</f>
        <v>-8.1871675226921556E-3</v>
      </c>
      <c r="N67" cm="1">
        <f t="array" ref="N67">INDEX(M66:M$101,ROWS($A68))</f>
        <v>-3.0367441430410622E-2</v>
      </c>
      <c r="O67" cm="1">
        <f t="array" ref="O67">INDEX(N66:N$101,ROWS($A68))</f>
        <v>2.2155790129058831E-2</v>
      </c>
      <c r="P67" cm="1">
        <f t="array" ref="P67">INDEX(O66:O$101,ROWS($A68))</f>
        <v>1.3729332929021208E-2</v>
      </c>
      <c r="Q67" cm="1">
        <f t="array" ref="Q67">INDEX(P66:P$101,ROWS($A68))</f>
        <v>5.1009490677601008E-2</v>
      </c>
      <c r="R67" cm="1">
        <f t="array" ref="R67">INDEX(Q66:Q$101,ROWS($A68))</f>
        <v>6.2230718236564189E-2</v>
      </c>
      <c r="S67" cm="1">
        <f t="array" ref="S67">INDEX(R66:R$101,ROWS($A68))</f>
        <v>7.2025657485670386E-2</v>
      </c>
      <c r="T67" cm="1">
        <f t="array" ref="T67">INDEX(S66:S$101,ROWS($A68))</f>
        <v>-7.9382443856476692E-2</v>
      </c>
      <c r="U67" cm="1">
        <f t="array" ref="U67">INDEX(T66:T$101,ROWS($A68))</f>
        <v>-9.5791748059318602E-2</v>
      </c>
      <c r="V67" cm="1">
        <f t="array" ref="V67">INDEX(U66:U$101,ROWS($A68))</f>
        <v>-9.6352721316774401E-2</v>
      </c>
      <c r="W67" cm="1">
        <f t="array" ref="W67">INDEX(V66:V$101,ROWS($A68))</f>
        <v>-6.117608288508168E-3</v>
      </c>
      <c r="X67" cm="1">
        <f t="array" ref="X67">INDEX(W66:W$101,ROWS($A68))</f>
        <v>5.6418526686066756E-2</v>
      </c>
      <c r="Y67" cm="1">
        <f t="array" ref="Y67">INDEX(X66:X$101,ROWS($A68))</f>
        <v>-1.052338420005056E-2</v>
      </c>
      <c r="Z67" cm="1">
        <f t="array" ref="Z67">INDEX(Y66:Y$101,ROWS($A68))</f>
        <v>-3.4355579644787179E-3</v>
      </c>
      <c r="AA67" cm="1">
        <f t="array" ref="AA67">INDEX(Z66:Z$101,ROWS($A68))</f>
        <v>-2.9913035966842957E-2</v>
      </c>
      <c r="AB67" cm="1">
        <f t="array" ref="AB67">INDEX(AA66:AA$101,ROWS($A68))</f>
        <v>-2.4597005930040487E-2</v>
      </c>
      <c r="AC67" cm="1">
        <f t="array" ref="AC67">INDEX(AB66:AB$101,ROWS($A68))</f>
        <v>-6.1517600725887717E-2</v>
      </c>
      <c r="AD67" cm="1">
        <f t="array" ref="AD67">INDEX(AC66:AC$101,ROWS($A68))</f>
        <v>-7.9011018034384223E-3</v>
      </c>
      <c r="AE67" cm="1">
        <f t="array" ref="AE67">INDEX(AD66:AD$101,ROWS($A68))</f>
        <v>2.4418181143092907E-4</v>
      </c>
      <c r="AF67" cm="1">
        <f t="array" ref="AF67">INDEX(AE66:AE$101,ROWS($A68))</f>
        <v>5.695446189506833E-2</v>
      </c>
      <c r="AG67" cm="1">
        <f t="array" ref="AG67">INDEX(AF66:AF$101,ROWS($A68))</f>
        <v>-4.52418626056501E-3</v>
      </c>
      <c r="AH67" cm="1">
        <f t="array" ref="AH67">INDEX(AG66:AG$101,ROWS($A68))</f>
        <v>2.572326503835937E-2</v>
      </c>
      <c r="AI67" cm="1">
        <f t="array" ref="AI67">INDEX(AH66:AH$101,ROWS($A68))</f>
        <v>4.5356651955948825E-2</v>
      </c>
      <c r="AJ67" cm="1">
        <f t="array" ref="AJ67">INDEX(AI66:AI$101,ROWS($A68))</f>
        <v>6.9172172021400427E-2</v>
      </c>
      <c r="AK67" cm="1">
        <f t="array" ref="AK67">INDEX(AJ66:AJ$101,ROWS($A68))</f>
        <v>0.10653002802592371</v>
      </c>
      <c r="AL67" cm="1">
        <f t="array" ref="AL67">INDEX(AK66:AK$101,ROWS($A68))</f>
        <v>8.1095536068336749E-2</v>
      </c>
      <c r="AM67" cm="1">
        <f t="array" ref="AM67">INDEX(AL66:AL$101,ROWS($A68))</f>
        <v>7.0343913977613914E-2</v>
      </c>
      <c r="AN67" cm="1">
        <f t="array" ref="AN67">INDEX(AM66:AM$101,ROWS($A68))</f>
        <v>-8.2088083297975605E-3</v>
      </c>
      <c r="AO67" cm="1">
        <f t="array" ref="AO67">INDEX(AN66:AN$101,ROWS($A68))</f>
        <v>-4.2611769578632983E-2</v>
      </c>
      <c r="AP67" cm="1">
        <f t="array" ref="AP67">INDEX(AO66:AO$101,ROWS($A68))</f>
        <v>-1.3146260150111435E-2</v>
      </c>
      <c r="AQ67" cm="1">
        <f t="array" ref="AQ67">INDEX(AP66:AP$101,ROWS($A68))</f>
        <v>-1.6117846468699182E-2</v>
      </c>
      <c r="AR67" cm="1">
        <f t="array" ref="AR67">INDEX(AQ66:AQ$101,ROWS($A68))</f>
        <v>2.4042253334814117E-2</v>
      </c>
      <c r="AS67" cm="1">
        <f t="array" ref="AS67">INDEX(AR66:AR$101,ROWS($A68))</f>
        <v>2.2472413339714708E-2</v>
      </c>
      <c r="AT67" cm="1">
        <f t="array" ref="AT67">INDEX(AS66:AS$101,ROWS($A68))</f>
        <v>-4.4645286767713031E-2</v>
      </c>
      <c r="AU67" cm="1">
        <f t="array" ref="AU67">INDEX(AT66:AT$101,ROWS($A68))</f>
        <v>-0.12372641346062392</v>
      </c>
      <c r="AV67" cm="1">
        <f t="array" ref="AV67">INDEX(AU66:AU$101,ROWS($A68))</f>
        <v>-0.12177560279280279</v>
      </c>
      <c r="AW67" cm="1">
        <f t="array" ref="AW67">INDEX(AV66:AV$101,ROWS($A68))</f>
        <v>2.9474214617809136E-2</v>
      </c>
      <c r="AX67" cm="1">
        <f t="array" ref="AX67">INDEX(AW66:AW$101,ROWS($A68))</f>
        <v>7.0392205077482436E-2</v>
      </c>
      <c r="AY67" cm="1">
        <f t="array" ref="AY67">INDEX(AX66:AX$101,ROWS($A68))</f>
        <v>1.4667612138507162E-2</v>
      </c>
      <c r="AZ67" cm="1">
        <f t="array" ref="AZ67">INDEX(AY66:AY$101,ROWS($A68))</f>
        <v>-8.07663118808679E-2</v>
      </c>
      <c r="BA67" cm="1">
        <f t="array" ref="BA67">INDEX(AZ66:AZ$101,ROWS($A68))</f>
        <v>-7.3703419990607505E-2</v>
      </c>
      <c r="BB67" cm="1">
        <f t="array" ref="BB67">INDEX(BA66:BA$101,ROWS($A68))</f>
        <v>-4.3918438765605264E-2</v>
      </c>
      <c r="BC67" cm="1">
        <f t="array" ref="BC67">INDEX(BB66:BB$101,ROWS($A68))</f>
        <v>3.9071305306950813E-2</v>
      </c>
      <c r="BD67" cm="1">
        <f t="array" ref="BD67">INDEX(BC66:BC$101,ROWS($A68))</f>
        <v>4.1933472856106685E-2</v>
      </c>
      <c r="BE67" cm="1">
        <f t="array" ref="BE67">INDEX(BD66:BD$101,ROWS($A68))</f>
        <v>9.1859430410886747E-2</v>
      </c>
      <c r="BF67" cm="1">
        <f t="array" ref="BF67">INDEX(BE66:BE$101,ROWS($A68))</f>
        <v>8.4160700746083769E-2</v>
      </c>
      <c r="BG67" cm="1">
        <f t="array" ref="BG67">INDEX(BF66:BF$101,ROWS($A68))</f>
        <v>7.621720958584112E-2</v>
      </c>
      <c r="BH67" cm="1">
        <f t="array" ref="BH67">INDEX(BG66:BG$101,ROWS($A68))</f>
        <v>6.3852420251502675E-3</v>
      </c>
      <c r="BI67" cm="1">
        <f t="array" ref="BI67">INDEX(BH66:BH$101,ROWS($A68))</f>
        <v>-2.9137812001062583E-2</v>
      </c>
      <c r="BJ67" cm="1">
        <f t="array" ref="BJ67">INDEX(BI66:BI$101,ROWS($A68))</f>
        <v>2.8721448308013767E-2</v>
      </c>
      <c r="BK67" cm="1">
        <f t="array" ref="BK67">INDEX(BJ66:BJ$101,ROWS($A68))</f>
        <v>-3.456326362918621E-3</v>
      </c>
      <c r="BL67" cm="1">
        <f t="array" ref="BL67">INDEX(BK66:BK$101,ROWS($A68))</f>
        <v>5.6837875880982429E-2</v>
      </c>
      <c r="BM67" cm="1">
        <f t="array" ref="BM67">INDEX(BL66:BL$101,ROWS($A68))</f>
        <v>1.9671785536275461E-3</v>
      </c>
      <c r="BN67" cm="1">
        <f t="array" ref="BN67">INDEX(BM66:BM$101,ROWS($A68))</f>
        <v>-1.4926223783087878E-2</v>
      </c>
      <c r="BO67" cm="1">
        <f t="array" ref="BO67">INDEX(BN66:BN$101,ROWS($A68))</f>
        <v>-5.2382672610496436E-2</v>
      </c>
      <c r="BP67" cm="1">
        <f t="array" ref="BP67">INDEX(BO66:BO$101,ROWS($A68))</f>
        <v>-6.2429136560775492E-3</v>
      </c>
      <c r="BQ67" cm="1">
        <f t="array" ref="BQ67">INDEX(BP66:BP$101,ROWS($A68))</f>
        <v>2.6936806066919458E-3</v>
      </c>
      <c r="BR67" cm="1">
        <f t="array" ref="BR67">INDEX(BQ66:BQ$101,ROWS($A68))</f>
        <v>6.0709088443285947E-3</v>
      </c>
      <c r="BS67" cm="1">
        <f t="array" ref="BS67">INDEX(BR66:BR$101,ROWS($A68))</f>
        <v>1.5683425673848382E-3</v>
      </c>
      <c r="BT67" cm="1">
        <f t="array" ref="BT67">INDEX(BS66:BS$101,ROWS($A68))</f>
        <v>-5.4638879822004695E-2</v>
      </c>
      <c r="BU67" cm="1">
        <f t="array" ref="BU67">INDEX(BT66:BT$101,ROWS($A68))</f>
        <v>-5.8455048259506058E-2</v>
      </c>
      <c r="BV67" cm="1">
        <f t="array" ref="BV67">INDEX(BU66:BU$101,ROWS($A68))</f>
        <v>-3.9786713136974849E-2</v>
      </c>
      <c r="BW67" cm="1">
        <f t="array" ref="BW67">INDEX(BV66:BV$101,ROWS($A68))</f>
        <v>0.19076008747508422</v>
      </c>
      <c r="BX67" cm="1">
        <f t="array" ref="BX67">INDEX(BW66:BW$101,ROWS($A68))</f>
        <v>0.45816820676262499</v>
      </c>
      <c r="BY67" cm="1">
        <f t="array" ref="BY67">INDEX(BX66:BX$101,ROWS($A68))</f>
        <v>1</v>
      </c>
      <c r="BZ67" cm="1">
        <f t="array" ref="BZ67">INDEX(BY66:BY$101,ROWS($A68))</f>
        <v>0.45816820676262499</v>
      </c>
      <c r="CA67" cm="1">
        <f t="array" ref="CA67">INDEX(BZ66:BZ$101,ROWS($A68))</f>
        <v>0.19076008747508422</v>
      </c>
      <c r="CB67" cm="1">
        <f t="array" ref="CB67">INDEX(CA66:CA$101,ROWS($A68))</f>
        <v>-3.9786713136974849E-2</v>
      </c>
      <c r="CC67" cm="1">
        <f t="array" ref="CC67">INDEX(CB66:CB$101,ROWS($A68))</f>
        <v>-5.8455048259506058E-2</v>
      </c>
      <c r="CD67" cm="1">
        <f t="array" ref="CD67">INDEX(CC66:CC$101,ROWS($A68))</f>
        <v>-5.4638879822004695E-2</v>
      </c>
      <c r="CE67" cm="1">
        <f t="array" ref="CE67">INDEX(CD66:CD$101,ROWS($A68))</f>
        <v>1.5683425673848382E-3</v>
      </c>
      <c r="CF67" cm="1">
        <f t="array" ref="CF67">INDEX(CE66:CE$101,ROWS($A68))</f>
        <v>6.0709088443285947E-3</v>
      </c>
      <c r="CG67" cm="1">
        <f t="array" ref="CG67">INDEX(CF66:CF$101,ROWS($A68))</f>
        <v>2.6936806066919458E-3</v>
      </c>
      <c r="CH67" cm="1">
        <f t="array" ref="CH67">INDEX(CG66:CG$101,ROWS($A68))</f>
        <v>-6.2429136560775492E-3</v>
      </c>
      <c r="CI67" cm="1">
        <f t="array" ref="CI67">INDEX(CH66:CH$101,ROWS($A68))</f>
        <v>-5.2382672610496436E-2</v>
      </c>
      <c r="CJ67" cm="1">
        <f t="array" ref="CJ67">INDEX(CI66:CI$101,ROWS($A68))</f>
        <v>-1.4926223783087878E-2</v>
      </c>
      <c r="CK67" cm="1">
        <f t="array" ref="CK67">INDEX(CJ66:CJ$101,ROWS($A68))</f>
        <v>1.9671785536275461E-3</v>
      </c>
      <c r="CL67" cm="1">
        <f t="array" ref="CL67">INDEX(CK66:CK$101,ROWS($A68))</f>
        <v>5.6837875880982429E-2</v>
      </c>
      <c r="CM67" cm="1">
        <f t="array" ref="CM67">INDEX(CL66:CL$101,ROWS($A68))</f>
        <v>-3.456326362918621E-3</v>
      </c>
      <c r="CN67" cm="1">
        <f t="array" ref="CN67">INDEX(CM66:CM$101,ROWS($A68))</f>
        <v>2.8721448308013767E-2</v>
      </c>
      <c r="CO67" cm="1">
        <f t="array" ref="CO67">INDEX(CN66:CN$101,ROWS($A68))</f>
        <v>-2.9137812001062583E-2</v>
      </c>
      <c r="CP67" cm="1">
        <f t="array" ref="CP67">INDEX(CO66:CO$101,ROWS($A68))</f>
        <v>6.3852420251502675E-3</v>
      </c>
      <c r="CQ67" cm="1">
        <f t="array" ref="CQ67">INDEX(CP66:CP$101,ROWS($A68))</f>
        <v>7.621720958584112E-2</v>
      </c>
      <c r="CR67" cm="1">
        <f t="array" ref="CR67">INDEX(CQ66:CQ$101,ROWS($A68))</f>
        <v>8.4160700746083769E-2</v>
      </c>
      <c r="CS67" cm="1">
        <f t="array" ref="CS67">INDEX(CR66:CR$101,ROWS($A68))</f>
        <v>9.1859430410886747E-2</v>
      </c>
      <c r="CT67" cm="1">
        <f t="array" ref="CT67">INDEX(CS66:CS$101,ROWS($A68))</f>
        <v>4.1933472856106685E-2</v>
      </c>
      <c r="CU67" cm="1">
        <f t="array" ref="CU67">INDEX(CT66:CT$101,ROWS($A68))</f>
        <v>3.9071305306950813E-2</v>
      </c>
      <c r="CV67" cm="1">
        <f t="array" ref="CV67">INDEX(CU66:CU$101,ROWS($A68))</f>
        <v>-4.3918438765605264E-2</v>
      </c>
      <c r="CW67" cm="1">
        <f t="array" ref="CW67">INDEX(CV66:CV$101,ROWS($A68))</f>
        <v>-7.3703419990607505E-2</v>
      </c>
      <c r="CX67" cm="1">
        <f t="array" ref="CX67">INDEX(CW66:CW$101,ROWS($A68))</f>
        <v>-8.07663118808679E-2</v>
      </c>
      <c r="CY67" cm="1">
        <f t="array" ref="CY67">INDEX(CX66:CX$101,ROWS($A68))</f>
        <v>1.4667612138507162E-2</v>
      </c>
      <c r="CZ67" cm="1">
        <f t="array" ref="CZ67">INDEX(CY66:CY$101,ROWS($A68))</f>
        <v>7.0392205077482436E-2</v>
      </c>
      <c r="DA67" cm="1">
        <f t="array" ref="DA67">INDEX(CZ66:CZ$101,ROWS($A68))</f>
        <v>2.9474214617809136E-2</v>
      </c>
      <c r="DB67" cm="1">
        <f t="array" ref="DB67">INDEX(DA66:DA$101,ROWS($A68))</f>
        <v>-0.12177560279280279</v>
      </c>
      <c r="DC67" cm="1">
        <f t="array" ref="DC67">INDEX(DB66:DB$101,ROWS($A68))</f>
        <v>-0.12372641346062392</v>
      </c>
      <c r="DD67" cm="1">
        <f t="array" ref="DD67">INDEX(DC66:DC$101,ROWS($A68))</f>
        <v>-4.4645286767713031E-2</v>
      </c>
      <c r="DE67" cm="1">
        <f t="array" ref="DE67">INDEX(DD66:DD$101,ROWS($A68))</f>
        <v>2.2472413339714708E-2</v>
      </c>
      <c r="DF67" cm="1">
        <f t="array" ref="DF67">INDEX(DE66:DE$101,ROWS($A68))</f>
        <v>2.4042253334814117E-2</v>
      </c>
      <c r="DG67" cm="1">
        <f t="array" ref="DG67">INDEX(DF66:DF$101,ROWS($A68))</f>
        <v>-1.6117846468699182E-2</v>
      </c>
    </row>
    <row r="68" spans="1:111" x14ac:dyDescent="0.25">
      <c r="A68" s="17">
        <v>67</v>
      </c>
      <c r="B68">
        <v>0.49168294444984895</v>
      </c>
      <c r="C68" s="16">
        <f t="shared" si="7"/>
        <v>0.50071805105028955</v>
      </c>
      <c r="D68" s="19">
        <f>SUMPRODUCT($C$2:INDEX($C$2:$C$327,ROWS(C69:C$327)),$C69:C$327)/DEVSQ($C$2:$C$327)</f>
        <v>-5.797574545305078E-2</v>
      </c>
      <c r="E68">
        <f>SQRT((1/COUNT($B$2:$B$327))*(1+(2*SUMSQ($D$2:D67))))</f>
        <v>7.5307230326456684E-2</v>
      </c>
      <c r="F68">
        <f>-SQRT((1/COUNT($B$2:$B$327))*(1+(2*SUMSQ($D$2:D67))))</f>
        <v>-7.5307230326456684E-2</v>
      </c>
      <c r="H68" cm="1">
        <f t="array" aca="1" ref="H68" ca="1">INDEX(MMULT(MINVERSE(OFFSET($K$1,0,0,A68,A68)),OFFSET($K$1,1,0,A68,1)),A68)</f>
        <v>-1.7191493936544594E-3</v>
      </c>
      <c r="I68">
        <f t="shared" si="8"/>
        <v>5.5384877562171128E-2</v>
      </c>
      <c r="J68">
        <f t="shared" si="9"/>
        <v>-5.5384877562171128E-2</v>
      </c>
      <c r="K68" s="18">
        <f t="shared" si="10"/>
        <v>-5.797574545305078E-2</v>
      </c>
      <c r="L68" cm="1">
        <f t="array" ref="L68">INDEX(K67:K$101,ROWS($A69))</f>
        <v>-3.9898965001476813E-2</v>
      </c>
      <c r="M68" cm="1">
        <f t="array" ref="M68">INDEX(L67:L$101,ROWS($A69))</f>
        <v>-3.5502314476504467E-3</v>
      </c>
      <c r="N68" cm="1">
        <f t="array" ref="N68">INDEX(M67:M$101,ROWS($A69))</f>
        <v>-8.1871675226921556E-3</v>
      </c>
      <c r="O68" cm="1">
        <f t="array" ref="O68">INDEX(N67:N$101,ROWS($A69))</f>
        <v>-3.0367441430410622E-2</v>
      </c>
      <c r="P68" cm="1">
        <f t="array" ref="P68">INDEX(O67:O$101,ROWS($A69))</f>
        <v>2.2155790129058831E-2</v>
      </c>
      <c r="Q68" cm="1">
        <f t="array" ref="Q68">INDEX(P67:P$101,ROWS($A69))</f>
        <v>1.3729332929021208E-2</v>
      </c>
      <c r="R68" cm="1">
        <f t="array" ref="R68">INDEX(Q67:Q$101,ROWS($A69))</f>
        <v>5.1009490677601008E-2</v>
      </c>
      <c r="S68" cm="1">
        <f t="array" ref="S68">INDEX(R67:R$101,ROWS($A69))</f>
        <v>6.2230718236564189E-2</v>
      </c>
      <c r="T68" cm="1">
        <f t="array" ref="T68">INDEX(S67:S$101,ROWS($A69))</f>
        <v>7.2025657485670386E-2</v>
      </c>
      <c r="U68" cm="1">
        <f t="array" ref="U68">INDEX(T67:T$101,ROWS($A69))</f>
        <v>-7.9382443856476692E-2</v>
      </c>
      <c r="V68" cm="1">
        <f t="array" ref="V68">INDEX(U67:U$101,ROWS($A69))</f>
        <v>-9.5791748059318602E-2</v>
      </c>
      <c r="W68" cm="1">
        <f t="array" ref="W68">INDEX(V67:V$101,ROWS($A69))</f>
        <v>-9.6352721316774401E-2</v>
      </c>
      <c r="X68" cm="1">
        <f t="array" ref="X68">INDEX(W67:W$101,ROWS($A69))</f>
        <v>-6.117608288508168E-3</v>
      </c>
      <c r="Y68" cm="1">
        <f t="array" ref="Y68">INDEX(X67:X$101,ROWS($A69))</f>
        <v>5.6418526686066756E-2</v>
      </c>
      <c r="Z68" cm="1">
        <f t="array" ref="Z68">INDEX(Y67:Y$101,ROWS($A69))</f>
        <v>-1.052338420005056E-2</v>
      </c>
      <c r="AA68" cm="1">
        <f t="array" ref="AA68">INDEX(Z67:Z$101,ROWS($A69))</f>
        <v>-3.4355579644787179E-3</v>
      </c>
      <c r="AB68" cm="1">
        <f t="array" ref="AB68">INDEX(AA67:AA$101,ROWS($A69))</f>
        <v>-2.9913035966842957E-2</v>
      </c>
      <c r="AC68" cm="1">
        <f t="array" ref="AC68">INDEX(AB67:AB$101,ROWS($A69))</f>
        <v>-2.4597005930040487E-2</v>
      </c>
      <c r="AD68" cm="1">
        <f t="array" ref="AD68">INDEX(AC67:AC$101,ROWS($A69))</f>
        <v>-6.1517600725887717E-2</v>
      </c>
      <c r="AE68" cm="1">
        <f t="array" ref="AE68">INDEX(AD67:AD$101,ROWS($A69))</f>
        <v>-7.9011018034384223E-3</v>
      </c>
      <c r="AF68" cm="1">
        <f t="array" ref="AF68">INDEX(AE67:AE$101,ROWS($A69))</f>
        <v>2.4418181143092907E-4</v>
      </c>
      <c r="AG68" cm="1">
        <f t="array" ref="AG68">INDEX(AF67:AF$101,ROWS($A69))</f>
        <v>5.695446189506833E-2</v>
      </c>
      <c r="AH68" cm="1">
        <f t="array" ref="AH68">INDEX(AG67:AG$101,ROWS($A69))</f>
        <v>-4.52418626056501E-3</v>
      </c>
      <c r="AI68" cm="1">
        <f t="array" ref="AI68">INDEX(AH67:AH$101,ROWS($A69))</f>
        <v>2.572326503835937E-2</v>
      </c>
      <c r="AJ68" cm="1">
        <f t="array" ref="AJ68">INDEX(AI67:AI$101,ROWS($A69))</f>
        <v>4.5356651955948825E-2</v>
      </c>
      <c r="AK68" cm="1">
        <f t="array" ref="AK68">INDEX(AJ67:AJ$101,ROWS($A69))</f>
        <v>6.9172172021400427E-2</v>
      </c>
      <c r="AL68" cm="1">
        <f t="array" ref="AL68">INDEX(AK67:AK$101,ROWS($A69))</f>
        <v>0.10653002802592371</v>
      </c>
      <c r="AM68" cm="1">
        <f t="array" ref="AM68">INDEX(AL67:AL$101,ROWS($A69))</f>
        <v>8.1095536068336749E-2</v>
      </c>
      <c r="AN68" cm="1">
        <f t="array" ref="AN68">INDEX(AM67:AM$101,ROWS($A69))</f>
        <v>7.0343913977613914E-2</v>
      </c>
      <c r="AO68" cm="1">
        <f t="array" ref="AO68">INDEX(AN67:AN$101,ROWS($A69))</f>
        <v>-8.2088083297975605E-3</v>
      </c>
      <c r="AP68" cm="1">
        <f t="array" ref="AP68">INDEX(AO67:AO$101,ROWS($A69))</f>
        <v>-4.2611769578632983E-2</v>
      </c>
      <c r="AQ68" cm="1">
        <f t="array" ref="AQ68">INDEX(AP67:AP$101,ROWS($A69))</f>
        <v>-1.3146260150111435E-2</v>
      </c>
      <c r="AR68" cm="1">
        <f t="array" ref="AR68">INDEX(AQ67:AQ$101,ROWS($A69))</f>
        <v>-1.6117846468699182E-2</v>
      </c>
      <c r="AS68" cm="1">
        <f t="array" ref="AS68">INDEX(AR67:AR$101,ROWS($A69))</f>
        <v>2.4042253334814117E-2</v>
      </c>
      <c r="AT68" cm="1">
        <f t="array" ref="AT68">INDEX(AS67:AS$101,ROWS($A69))</f>
        <v>2.2472413339714708E-2</v>
      </c>
      <c r="AU68" cm="1">
        <f t="array" ref="AU68">INDEX(AT67:AT$101,ROWS($A69))</f>
        <v>-4.4645286767713031E-2</v>
      </c>
      <c r="AV68" cm="1">
        <f t="array" ref="AV68">INDEX(AU67:AU$101,ROWS($A69))</f>
        <v>-0.12372641346062392</v>
      </c>
      <c r="AW68" cm="1">
        <f t="array" ref="AW68">INDEX(AV67:AV$101,ROWS($A69))</f>
        <v>-0.12177560279280279</v>
      </c>
      <c r="AX68" cm="1">
        <f t="array" ref="AX68">INDEX(AW67:AW$101,ROWS($A69))</f>
        <v>2.9474214617809136E-2</v>
      </c>
      <c r="AY68" cm="1">
        <f t="array" ref="AY68">INDEX(AX67:AX$101,ROWS($A69))</f>
        <v>7.0392205077482436E-2</v>
      </c>
      <c r="AZ68" cm="1">
        <f t="array" ref="AZ68">INDEX(AY67:AY$101,ROWS($A69))</f>
        <v>1.4667612138507162E-2</v>
      </c>
      <c r="BA68" cm="1">
        <f t="array" ref="BA68">INDEX(AZ67:AZ$101,ROWS($A69))</f>
        <v>-8.07663118808679E-2</v>
      </c>
      <c r="BB68" cm="1">
        <f t="array" ref="BB68">INDEX(BA67:BA$101,ROWS($A69))</f>
        <v>-7.3703419990607505E-2</v>
      </c>
      <c r="BC68" cm="1">
        <f t="array" ref="BC68">INDEX(BB67:BB$101,ROWS($A69))</f>
        <v>-4.3918438765605264E-2</v>
      </c>
      <c r="BD68" cm="1">
        <f t="array" ref="BD68">INDEX(BC67:BC$101,ROWS($A69))</f>
        <v>3.9071305306950813E-2</v>
      </c>
      <c r="BE68" cm="1">
        <f t="array" ref="BE68">INDEX(BD67:BD$101,ROWS($A69))</f>
        <v>4.1933472856106685E-2</v>
      </c>
      <c r="BF68" cm="1">
        <f t="array" ref="BF68">INDEX(BE67:BE$101,ROWS($A69))</f>
        <v>9.1859430410886747E-2</v>
      </c>
      <c r="BG68" cm="1">
        <f t="array" ref="BG68">INDEX(BF67:BF$101,ROWS($A69))</f>
        <v>8.4160700746083769E-2</v>
      </c>
      <c r="BH68" cm="1">
        <f t="array" ref="BH68">INDEX(BG67:BG$101,ROWS($A69))</f>
        <v>7.621720958584112E-2</v>
      </c>
      <c r="BI68" cm="1">
        <f t="array" ref="BI68">INDEX(BH67:BH$101,ROWS($A69))</f>
        <v>6.3852420251502675E-3</v>
      </c>
      <c r="BJ68" cm="1">
        <f t="array" ref="BJ68">INDEX(BI67:BI$101,ROWS($A69))</f>
        <v>-2.9137812001062583E-2</v>
      </c>
      <c r="BK68" cm="1">
        <f t="array" ref="BK68">INDEX(BJ67:BJ$101,ROWS($A69))</f>
        <v>2.8721448308013767E-2</v>
      </c>
      <c r="BL68" cm="1">
        <f t="array" ref="BL68">INDEX(BK67:BK$101,ROWS($A69))</f>
        <v>-3.456326362918621E-3</v>
      </c>
      <c r="BM68" cm="1">
        <f t="array" ref="BM68">INDEX(BL67:BL$101,ROWS($A69))</f>
        <v>5.6837875880982429E-2</v>
      </c>
      <c r="BN68" cm="1">
        <f t="array" ref="BN68">INDEX(BM67:BM$101,ROWS($A69))</f>
        <v>1.9671785536275461E-3</v>
      </c>
      <c r="BO68" cm="1">
        <f t="array" ref="BO68">INDEX(BN67:BN$101,ROWS($A69))</f>
        <v>-1.4926223783087878E-2</v>
      </c>
      <c r="BP68" cm="1">
        <f t="array" ref="BP68">INDEX(BO67:BO$101,ROWS($A69))</f>
        <v>-5.2382672610496436E-2</v>
      </c>
      <c r="BQ68" cm="1">
        <f t="array" ref="BQ68">INDEX(BP67:BP$101,ROWS($A69))</f>
        <v>-6.2429136560775492E-3</v>
      </c>
      <c r="BR68" cm="1">
        <f t="array" ref="BR68">INDEX(BQ67:BQ$101,ROWS($A69))</f>
        <v>2.6936806066919458E-3</v>
      </c>
      <c r="BS68" cm="1">
        <f t="array" ref="BS68">INDEX(BR67:BR$101,ROWS($A69))</f>
        <v>6.0709088443285947E-3</v>
      </c>
      <c r="BT68" cm="1">
        <f t="array" ref="BT68">INDEX(BS67:BS$101,ROWS($A69))</f>
        <v>1.5683425673848382E-3</v>
      </c>
      <c r="BU68" cm="1">
        <f t="array" ref="BU68">INDEX(BT67:BT$101,ROWS($A69))</f>
        <v>-5.4638879822004695E-2</v>
      </c>
      <c r="BV68" cm="1">
        <f t="array" ref="BV68">INDEX(BU67:BU$101,ROWS($A69))</f>
        <v>-5.8455048259506058E-2</v>
      </c>
      <c r="BW68" cm="1">
        <f t="array" ref="BW68">INDEX(BV67:BV$101,ROWS($A69))</f>
        <v>-3.9786713136974849E-2</v>
      </c>
      <c r="BX68" cm="1">
        <f t="array" ref="BX68">INDEX(BW67:BW$101,ROWS($A69))</f>
        <v>0.19076008747508422</v>
      </c>
      <c r="BY68" cm="1">
        <f t="array" ref="BY68">INDEX(BX67:BX$101,ROWS($A69))</f>
        <v>0.45816820676262499</v>
      </c>
      <c r="BZ68" cm="1">
        <f t="array" ref="BZ68">INDEX(BY67:BY$101,ROWS($A69))</f>
        <v>1</v>
      </c>
      <c r="CA68" cm="1">
        <f t="array" ref="CA68">INDEX(BZ67:BZ$101,ROWS($A69))</f>
        <v>0.45816820676262499</v>
      </c>
      <c r="CB68" cm="1">
        <f t="array" ref="CB68">INDEX(CA67:CA$101,ROWS($A69))</f>
        <v>0.19076008747508422</v>
      </c>
      <c r="CC68" cm="1">
        <f t="array" ref="CC68">INDEX(CB67:CB$101,ROWS($A69))</f>
        <v>-3.9786713136974849E-2</v>
      </c>
      <c r="CD68" cm="1">
        <f t="array" ref="CD68">INDEX(CC67:CC$101,ROWS($A69))</f>
        <v>-5.8455048259506058E-2</v>
      </c>
      <c r="CE68" cm="1">
        <f t="array" ref="CE68">INDEX(CD67:CD$101,ROWS($A69))</f>
        <v>-5.4638879822004695E-2</v>
      </c>
      <c r="CF68" cm="1">
        <f t="array" ref="CF68">INDEX(CE67:CE$101,ROWS($A69))</f>
        <v>1.5683425673848382E-3</v>
      </c>
      <c r="CG68" cm="1">
        <f t="array" ref="CG68">INDEX(CF67:CF$101,ROWS($A69))</f>
        <v>6.0709088443285947E-3</v>
      </c>
      <c r="CH68" cm="1">
        <f t="array" ref="CH68">INDEX(CG67:CG$101,ROWS($A69))</f>
        <v>2.6936806066919458E-3</v>
      </c>
      <c r="CI68" cm="1">
        <f t="array" ref="CI68">INDEX(CH67:CH$101,ROWS($A69))</f>
        <v>-6.2429136560775492E-3</v>
      </c>
      <c r="CJ68" cm="1">
        <f t="array" ref="CJ68">INDEX(CI67:CI$101,ROWS($A69))</f>
        <v>-5.2382672610496436E-2</v>
      </c>
      <c r="CK68" cm="1">
        <f t="array" ref="CK68">INDEX(CJ67:CJ$101,ROWS($A69))</f>
        <v>-1.4926223783087878E-2</v>
      </c>
      <c r="CL68" cm="1">
        <f t="array" ref="CL68">INDEX(CK67:CK$101,ROWS($A69))</f>
        <v>1.9671785536275461E-3</v>
      </c>
      <c r="CM68" cm="1">
        <f t="array" ref="CM68">INDEX(CL67:CL$101,ROWS($A69))</f>
        <v>5.6837875880982429E-2</v>
      </c>
      <c r="CN68" cm="1">
        <f t="array" ref="CN68">INDEX(CM67:CM$101,ROWS($A69))</f>
        <v>-3.456326362918621E-3</v>
      </c>
      <c r="CO68" cm="1">
        <f t="array" ref="CO68">INDEX(CN67:CN$101,ROWS($A69))</f>
        <v>2.8721448308013767E-2</v>
      </c>
      <c r="CP68" cm="1">
        <f t="array" ref="CP68">INDEX(CO67:CO$101,ROWS($A69))</f>
        <v>-2.9137812001062583E-2</v>
      </c>
      <c r="CQ68" cm="1">
        <f t="array" ref="CQ68">INDEX(CP67:CP$101,ROWS($A69))</f>
        <v>6.3852420251502675E-3</v>
      </c>
      <c r="CR68" cm="1">
        <f t="array" ref="CR68">INDEX(CQ67:CQ$101,ROWS($A69))</f>
        <v>7.621720958584112E-2</v>
      </c>
      <c r="CS68" cm="1">
        <f t="array" ref="CS68">INDEX(CR67:CR$101,ROWS($A69))</f>
        <v>8.4160700746083769E-2</v>
      </c>
      <c r="CT68" cm="1">
        <f t="array" ref="CT68">INDEX(CS67:CS$101,ROWS($A69))</f>
        <v>9.1859430410886747E-2</v>
      </c>
      <c r="CU68" cm="1">
        <f t="array" ref="CU68">INDEX(CT67:CT$101,ROWS($A69))</f>
        <v>4.1933472856106685E-2</v>
      </c>
      <c r="CV68" cm="1">
        <f t="array" ref="CV68">INDEX(CU67:CU$101,ROWS($A69))</f>
        <v>3.9071305306950813E-2</v>
      </c>
      <c r="CW68" cm="1">
        <f t="array" ref="CW68">INDEX(CV67:CV$101,ROWS($A69))</f>
        <v>-4.3918438765605264E-2</v>
      </c>
      <c r="CX68" cm="1">
        <f t="array" ref="CX68">INDEX(CW67:CW$101,ROWS($A69))</f>
        <v>-7.3703419990607505E-2</v>
      </c>
      <c r="CY68" cm="1">
        <f t="array" ref="CY68">INDEX(CX67:CX$101,ROWS($A69))</f>
        <v>-8.07663118808679E-2</v>
      </c>
      <c r="CZ68" cm="1">
        <f t="array" ref="CZ68">INDEX(CY67:CY$101,ROWS($A69))</f>
        <v>1.4667612138507162E-2</v>
      </c>
      <c r="DA68" cm="1">
        <f t="array" ref="DA68">INDEX(CZ67:CZ$101,ROWS($A69))</f>
        <v>7.0392205077482436E-2</v>
      </c>
      <c r="DB68" cm="1">
        <f t="array" ref="DB68">INDEX(DA67:DA$101,ROWS($A69))</f>
        <v>2.9474214617809136E-2</v>
      </c>
      <c r="DC68" cm="1">
        <f t="array" ref="DC68">INDEX(DB67:DB$101,ROWS($A69))</f>
        <v>-0.12177560279280279</v>
      </c>
      <c r="DD68" cm="1">
        <f t="array" ref="DD68">INDEX(DC67:DC$101,ROWS($A69))</f>
        <v>-0.12372641346062392</v>
      </c>
      <c r="DE68" cm="1">
        <f t="array" ref="DE68">INDEX(DD67:DD$101,ROWS($A69))</f>
        <v>-4.4645286767713031E-2</v>
      </c>
      <c r="DF68" cm="1">
        <f t="array" ref="DF68">INDEX(DE67:DE$101,ROWS($A69))</f>
        <v>2.2472413339714708E-2</v>
      </c>
      <c r="DG68" cm="1">
        <f t="array" ref="DG68">INDEX(DF67:DF$101,ROWS($A69))</f>
        <v>2.4042253334814117E-2</v>
      </c>
    </row>
    <row r="69" spans="1:111" x14ac:dyDescent="0.25">
      <c r="A69" s="17">
        <v>68</v>
      </c>
      <c r="B69">
        <v>2.0064905016786554</v>
      </c>
      <c r="C69" s="16">
        <f t="shared" si="7"/>
        <v>2.0155256082790958</v>
      </c>
      <c r="D69" s="19">
        <f>SUMPRODUCT($C$2:INDEX($C$2:$C$327,ROWS(C70:C$327)),$C70:C$327)/DEVSQ($C$2:$C$327)</f>
        <v>-9.4031673125597529E-2</v>
      </c>
      <c r="E69">
        <f>SQRT((1/COUNT($B$2:$B$327))*(1+(2*SUMSQ($D$2:D68))))</f>
        <v>7.5444017118366208E-2</v>
      </c>
      <c r="F69">
        <f>-SQRT((1/COUNT($B$2:$B$327))*(1+(2*SUMSQ($D$2:D68))))</f>
        <v>-7.5444017118366208E-2</v>
      </c>
      <c r="H69" cm="1">
        <f t="array" aca="1" ref="H69" ca="1">INDEX(MMULT(MINVERSE(OFFSET($K$1,0,0,A69,A69)),OFFSET($K$1,1,0,A69,1)),A69)</f>
        <v>-2.7640461044072112E-2</v>
      </c>
      <c r="I69">
        <f t="shared" si="8"/>
        <v>5.5384877562171128E-2</v>
      </c>
      <c r="J69">
        <f t="shared" si="9"/>
        <v>-5.5384877562171128E-2</v>
      </c>
      <c r="K69" s="18">
        <f t="shared" si="10"/>
        <v>-9.4031673125597529E-2</v>
      </c>
      <c r="L69" cm="1">
        <f t="array" ref="L69">INDEX(K68:K$101,ROWS($A70))</f>
        <v>-5.797574545305078E-2</v>
      </c>
      <c r="M69" cm="1">
        <f t="array" ref="M69">INDEX(L68:L$101,ROWS($A70))</f>
        <v>-3.9898965001476813E-2</v>
      </c>
      <c r="N69" cm="1">
        <f t="array" ref="N69">INDEX(M68:M$101,ROWS($A70))</f>
        <v>-3.5502314476504467E-3</v>
      </c>
      <c r="O69" cm="1">
        <f t="array" ref="O69">INDEX(N68:N$101,ROWS($A70))</f>
        <v>-8.1871675226921556E-3</v>
      </c>
      <c r="P69" cm="1">
        <f t="array" ref="P69">INDEX(O68:O$101,ROWS($A70))</f>
        <v>-3.0367441430410622E-2</v>
      </c>
      <c r="Q69" cm="1">
        <f t="array" ref="Q69">INDEX(P68:P$101,ROWS($A70))</f>
        <v>2.2155790129058831E-2</v>
      </c>
      <c r="R69" cm="1">
        <f t="array" ref="R69">INDEX(Q68:Q$101,ROWS($A70))</f>
        <v>1.3729332929021208E-2</v>
      </c>
      <c r="S69" cm="1">
        <f t="array" ref="S69">INDEX(R68:R$101,ROWS($A70))</f>
        <v>5.1009490677601008E-2</v>
      </c>
      <c r="T69" cm="1">
        <f t="array" ref="T69">INDEX(S68:S$101,ROWS($A70))</f>
        <v>6.2230718236564189E-2</v>
      </c>
      <c r="U69" cm="1">
        <f t="array" ref="U69">INDEX(T68:T$101,ROWS($A70))</f>
        <v>7.2025657485670386E-2</v>
      </c>
      <c r="V69" cm="1">
        <f t="array" ref="V69">INDEX(U68:U$101,ROWS($A70))</f>
        <v>-7.9382443856476692E-2</v>
      </c>
      <c r="W69" cm="1">
        <f t="array" ref="W69">INDEX(V68:V$101,ROWS($A70))</f>
        <v>-9.5791748059318602E-2</v>
      </c>
      <c r="X69" cm="1">
        <f t="array" ref="X69">INDEX(W68:W$101,ROWS($A70))</f>
        <v>-9.6352721316774401E-2</v>
      </c>
      <c r="Y69" cm="1">
        <f t="array" ref="Y69">INDEX(X68:X$101,ROWS($A70))</f>
        <v>-6.117608288508168E-3</v>
      </c>
      <c r="Z69" cm="1">
        <f t="array" ref="Z69">INDEX(Y68:Y$101,ROWS($A70))</f>
        <v>5.6418526686066756E-2</v>
      </c>
      <c r="AA69" cm="1">
        <f t="array" ref="AA69">INDEX(Z68:Z$101,ROWS($A70))</f>
        <v>-1.052338420005056E-2</v>
      </c>
      <c r="AB69" cm="1">
        <f t="array" ref="AB69">INDEX(AA68:AA$101,ROWS($A70))</f>
        <v>-3.4355579644787179E-3</v>
      </c>
      <c r="AC69" cm="1">
        <f t="array" ref="AC69">INDEX(AB68:AB$101,ROWS($A70))</f>
        <v>-2.9913035966842957E-2</v>
      </c>
      <c r="AD69" cm="1">
        <f t="array" ref="AD69">INDEX(AC68:AC$101,ROWS($A70))</f>
        <v>-2.4597005930040487E-2</v>
      </c>
      <c r="AE69" cm="1">
        <f t="array" ref="AE69">INDEX(AD68:AD$101,ROWS($A70))</f>
        <v>-6.1517600725887717E-2</v>
      </c>
      <c r="AF69" cm="1">
        <f t="array" ref="AF69">INDEX(AE68:AE$101,ROWS($A70))</f>
        <v>-7.9011018034384223E-3</v>
      </c>
      <c r="AG69" cm="1">
        <f t="array" ref="AG69">INDEX(AF68:AF$101,ROWS($A70))</f>
        <v>2.4418181143092907E-4</v>
      </c>
      <c r="AH69" cm="1">
        <f t="array" ref="AH69">INDEX(AG68:AG$101,ROWS($A70))</f>
        <v>5.695446189506833E-2</v>
      </c>
      <c r="AI69" cm="1">
        <f t="array" ref="AI69">INDEX(AH68:AH$101,ROWS($A70))</f>
        <v>-4.52418626056501E-3</v>
      </c>
      <c r="AJ69" cm="1">
        <f t="array" ref="AJ69">INDEX(AI68:AI$101,ROWS($A70))</f>
        <v>2.572326503835937E-2</v>
      </c>
      <c r="AK69" cm="1">
        <f t="array" ref="AK69">INDEX(AJ68:AJ$101,ROWS($A70))</f>
        <v>4.5356651955948825E-2</v>
      </c>
      <c r="AL69" cm="1">
        <f t="array" ref="AL69">INDEX(AK68:AK$101,ROWS($A70))</f>
        <v>6.9172172021400427E-2</v>
      </c>
      <c r="AM69" cm="1">
        <f t="array" ref="AM69">INDEX(AL68:AL$101,ROWS($A70))</f>
        <v>0.10653002802592371</v>
      </c>
      <c r="AN69" cm="1">
        <f t="array" ref="AN69">INDEX(AM68:AM$101,ROWS($A70))</f>
        <v>8.1095536068336749E-2</v>
      </c>
      <c r="AO69" cm="1">
        <f t="array" ref="AO69">INDEX(AN68:AN$101,ROWS($A70))</f>
        <v>7.0343913977613914E-2</v>
      </c>
      <c r="AP69" cm="1">
        <f t="array" ref="AP69">INDEX(AO68:AO$101,ROWS($A70))</f>
        <v>-8.2088083297975605E-3</v>
      </c>
      <c r="AQ69" cm="1">
        <f t="array" ref="AQ69">INDEX(AP68:AP$101,ROWS($A70))</f>
        <v>-4.2611769578632983E-2</v>
      </c>
      <c r="AR69" cm="1">
        <f t="array" ref="AR69">INDEX(AQ68:AQ$101,ROWS($A70))</f>
        <v>-1.3146260150111435E-2</v>
      </c>
      <c r="AS69" cm="1">
        <f t="array" ref="AS69">INDEX(AR68:AR$101,ROWS($A70))</f>
        <v>-1.6117846468699182E-2</v>
      </c>
      <c r="AT69" cm="1">
        <f t="array" ref="AT69">INDEX(AS68:AS$101,ROWS($A70))</f>
        <v>2.4042253334814117E-2</v>
      </c>
      <c r="AU69" cm="1">
        <f t="array" ref="AU69">INDEX(AT68:AT$101,ROWS($A70))</f>
        <v>2.2472413339714708E-2</v>
      </c>
      <c r="AV69" cm="1">
        <f t="array" ref="AV69">INDEX(AU68:AU$101,ROWS($A70))</f>
        <v>-4.4645286767713031E-2</v>
      </c>
      <c r="AW69" cm="1">
        <f t="array" ref="AW69">INDEX(AV68:AV$101,ROWS($A70))</f>
        <v>-0.12372641346062392</v>
      </c>
      <c r="AX69" cm="1">
        <f t="array" ref="AX69">INDEX(AW68:AW$101,ROWS($A70))</f>
        <v>-0.12177560279280279</v>
      </c>
      <c r="AY69" cm="1">
        <f t="array" ref="AY69">INDEX(AX68:AX$101,ROWS($A70))</f>
        <v>2.9474214617809136E-2</v>
      </c>
      <c r="AZ69" cm="1">
        <f t="array" ref="AZ69">INDEX(AY68:AY$101,ROWS($A70))</f>
        <v>7.0392205077482436E-2</v>
      </c>
      <c r="BA69" cm="1">
        <f t="array" ref="BA69">INDEX(AZ68:AZ$101,ROWS($A70))</f>
        <v>1.4667612138507162E-2</v>
      </c>
      <c r="BB69" cm="1">
        <f t="array" ref="BB69">INDEX(BA68:BA$101,ROWS($A70))</f>
        <v>-8.07663118808679E-2</v>
      </c>
      <c r="BC69" cm="1">
        <f t="array" ref="BC69">INDEX(BB68:BB$101,ROWS($A70))</f>
        <v>-7.3703419990607505E-2</v>
      </c>
      <c r="BD69" cm="1">
        <f t="array" ref="BD69">INDEX(BC68:BC$101,ROWS($A70))</f>
        <v>-4.3918438765605264E-2</v>
      </c>
      <c r="BE69" cm="1">
        <f t="array" ref="BE69">INDEX(BD68:BD$101,ROWS($A70))</f>
        <v>3.9071305306950813E-2</v>
      </c>
      <c r="BF69" cm="1">
        <f t="array" ref="BF69">INDEX(BE68:BE$101,ROWS($A70))</f>
        <v>4.1933472856106685E-2</v>
      </c>
      <c r="BG69" cm="1">
        <f t="array" ref="BG69">INDEX(BF68:BF$101,ROWS($A70))</f>
        <v>9.1859430410886747E-2</v>
      </c>
      <c r="BH69" cm="1">
        <f t="array" ref="BH69">INDEX(BG68:BG$101,ROWS($A70))</f>
        <v>8.4160700746083769E-2</v>
      </c>
      <c r="BI69" cm="1">
        <f t="array" ref="BI69">INDEX(BH68:BH$101,ROWS($A70))</f>
        <v>7.621720958584112E-2</v>
      </c>
      <c r="BJ69" cm="1">
        <f t="array" ref="BJ69">INDEX(BI68:BI$101,ROWS($A70))</f>
        <v>6.3852420251502675E-3</v>
      </c>
      <c r="BK69" cm="1">
        <f t="array" ref="BK69">INDEX(BJ68:BJ$101,ROWS($A70))</f>
        <v>-2.9137812001062583E-2</v>
      </c>
      <c r="BL69" cm="1">
        <f t="array" ref="BL69">INDEX(BK68:BK$101,ROWS($A70))</f>
        <v>2.8721448308013767E-2</v>
      </c>
      <c r="BM69" cm="1">
        <f t="array" ref="BM69">INDEX(BL68:BL$101,ROWS($A70))</f>
        <v>-3.456326362918621E-3</v>
      </c>
      <c r="BN69" cm="1">
        <f t="array" ref="BN69">INDEX(BM68:BM$101,ROWS($A70))</f>
        <v>5.6837875880982429E-2</v>
      </c>
      <c r="BO69" cm="1">
        <f t="array" ref="BO69">INDEX(BN68:BN$101,ROWS($A70))</f>
        <v>1.9671785536275461E-3</v>
      </c>
      <c r="BP69" cm="1">
        <f t="array" ref="BP69">INDEX(BO68:BO$101,ROWS($A70))</f>
        <v>-1.4926223783087878E-2</v>
      </c>
      <c r="BQ69" cm="1">
        <f t="array" ref="BQ69">INDEX(BP68:BP$101,ROWS($A70))</f>
        <v>-5.2382672610496436E-2</v>
      </c>
      <c r="BR69" cm="1">
        <f t="array" ref="BR69">INDEX(BQ68:BQ$101,ROWS($A70))</f>
        <v>-6.2429136560775492E-3</v>
      </c>
      <c r="BS69" cm="1">
        <f t="array" ref="BS69">INDEX(BR68:BR$101,ROWS($A70))</f>
        <v>2.6936806066919458E-3</v>
      </c>
      <c r="BT69" cm="1">
        <f t="array" ref="BT69">INDEX(BS68:BS$101,ROWS($A70))</f>
        <v>6.0709088443285947E-3</v>
      </c>
      <c r="BU69" cm="1">
        <f t="array" ref="BU69">INDEX(BT68:BT$101,ROWS($A70))</f>
        <v>1.5683425673848382E-3</v>
      </c>
      <c r="BV69" cm="1">
        <f t="array" ref="BV69">INDEX(BU68:BU$101,ROWS($A70))</f>
        <v>-5.4638879822004695E-2</v>
      </c>
      <c r="BW69" cm="1">
        <f t="array" ref="BW69">INDEX(BV68:BV$101,ROWS($A70))</f>
        <v>-5.8455048259506058E-2</v>
      </c>
      <c r="BX69" cm="1">
        <f t="array" ref="BX69">INDEX(BW68:BW$101,ROWS($A70))</f>
        <v>-3.9786713136974849E-2</v>
      </c>
      <c r="BY69" cm="1">
        <f t="array" ref="BY69">INDEX(BX68:BX$101,ROWS($A70))</f>
        <v>0.19076008747508422</v>
      </c>
      <c r="BZ69" cm="1">
        <f t="array" ref="BZ69">INDEX(BY68:BY$101,ROWS($A70))</f>
        <v>0.45816820676262499</v>
      </c>
      <c r="CA69" cm="1">
        <f t="array" ref="CA69">INDEX(BZ68:BZ$101,ROWS($A70))</f>
        <v>1</v>
      </c>
      <c r="CB69" cm="1">
        <f t="array" ref="CB69">INDEX(CA68:CA$101,ROWS($A70))</f>
        <v>0.45816820676262499</v>
      </c>
      <c r="CC69" cm="1">
        <f t="array" ref="CC69">INDEX(CB68:CB$101,ROWS($A70))</f>
        <v>0.19076008747508422</v>
      </c>
      <c r="CD69" cm="1">
        <f t="array" ref="CD69">INDEX(CC68:CC$101,ROWS($A70))</f>
        <v>-3.9786713136974849E-2</v>
      </c>
      <c r="CE69" cm="1">
        <f t="array" ref="CE69">INDEX(CD68:CD$101,ROWS($A70))</f>
        <v>-5.8455048259506058E-2</v>
      </c>
      <c r="CF69" cm="1">
        <f t="array" ref="CF69">INDEX(CE68:CE$101,ROWS($A70))</f>
        <v>-5.4638879822004695E-2</v>
      </c>
      <c r="CG69" cm="1">
        <f t="array" ref="CG69">INDEX(CF68:CF$101,ROWS($A70))</f>
        <v>1.5683425673848382E-3</v>
      </c>
      <c r="CH69" cm="1">
        <f t="array" ref="CH69">INDEX(CG68:CG$101,ROWS($A70))</f>
        <v>6.0709088443285947E-3</v>
      </c>
      <c r="CI69" cm="1">
        <f t="array" ref="CI69">INDEX(CH68:CH$101,ROWS($A70))</f>
        <v>2.6936806066919458E-3</v>
      </c>
      <c r="CJ69" cm="1">
        <f t="array" ref="CJ69">INDEX(CI68:CI$101,ROWS($A70))</f>
        <v>-6.2429136560775492E-3</v>
      </c>
      <c r="CK69" cm="1">
        <f t="array" ref="CK69">INDEX(CJ68:CJ$101,ROWS($A70))</f>
        <v>-5.2382672610496436E-2</v>
      </c>
      <c r="CL69" cm="1">
        <f t="array" ref="CL69">INDEX(CK68:CK$101,ROWS($A70))</f>
        <v>-1.4926223783087878E-2</v>
      </c>
      <c r="CM69" cm="1">
        <f t="array" ref="CM69">INDEX(CL68:CL$101,ROWS($A70))</f>
        <v>1.9671785536275461E-3</v>
      </c>
      <c r="CN69" cm="1">
        <f t="array" ref="CN69">INDEX(CM68:CM$101,ROWS($A70))</f>
        <v>5.6837875880982429E-2</v>
      </c>
      <c r="CO69" cm="1">
        <f t="array" ref="CO69">INDEX(CN68:CN$101,ROWS($A70))</f>
        <v>-3.456326362918621E-3</v>
      </c>
      <c r="CP69" cm="1">
        <f t="array" ref="CP69">INDEX(CO68:CO$101,ROWS($A70))</f>
        <v>2.8721448308013767E-2</v>
      </c>
      <c r="CQ69" cm="1">
        <f t="array" ref="CQ69">INDEX(CP68:CP$101,ROWS($A70))</f>
        <v>-2.9137812001062583E-2</v>
      </c>
      <c r="CR69" cm="1">
        <f t="array" ref="CR69">INDEX(CQ68:CQ$101,ROWS($A70))</f>
        <v>6.3852420251502675E-3</v>
      </c>
      <c r="CS69" cm="1">
        <f t="array" ref="CS69">INDEX(CR68:CR$101,ROWS($A70))</f>
        <v>7.621720958584112E-2</v>
      </c>
      <c r="CT69" cm="1">
        <f t="array" ref="CT69">INDEX(CS68:CS$101,ROWS($A70))</f>
        <v>8.4160700746083769E-2</v>
      </c>
      <c r="CU69" cm="1">
        <f t="array" ref="CU69">INDEX(CT68:CT$101,ROWS($A70))</f>
        <v>9.1859430410886747E-2</v>
      </c>
      <c r="CV69" cm="1">
        <f t="array" ref="CV69">INDEX(CU68:CU$101,ROWS($A70))</f>
        <v>4.1933472856106685E-2</v>
      </c>
      <c r="CW69" cm="1">
        <f t="array" ref="CW69">INDEX(CV68:CV$101,ROWS($A70))</f>
        <v>3.9071305306950813E-2</v>
      </c>
      <c r="CX69" cm="1">
        <f t="array" ref="CX69">INDEX(CW68:CW$101,ROWS($A70))</f>
        <v>-4.3918438765605264E-2</v>
      </c>
      <c r="CY69" cm="1">
        <f t="array" ref="CY69">INDEX(CX68:CX$101,ROWS($A70))</f>
        <v>-7.3703419990607505E-2</v>
      </c>
      <c r="CZ69" cm="1">
        <f t="array" ref="CZ69">INDEX(CY68:CY$101,ROWS($A70))</f>
        <v>-8.07663118808679E-2</v>
      </c>
      <c r="DA69" cm="1">
        <f t="array" ref="DA69">INDEX(CZ68:CZ$101,ROWS($A70))</f>
        <v>1.4667612138507162E-2</v>
      </c>
      <c r="DB69" cm="1">
        <f t="array" ref="DB69">INDEX(DA68:DA$101,ROWS($A70))</f>
        <v>7.0392205077482436E-2</v>
      </c>
      <c r="DC69" cm="1">
        <f t="array" ref="DC69">INDEX(DB68:DB$101,ROWS($A70))</f>
        <v>2.9474214617809136E-2</v>
      </c>
      <c r="DD69" cm="1">
        <f t="array" ref="DD69">INDEX(DC68:DC$101,ROWS($A70))</f>
        <v>-0.12177560279280279</v>
      </c>
      <c r="DE69" cm="1">
        <f t="array" ref="DE69">INDEX(DD68:DD$101,ROWS($A70))</f>
        <v>-0.12372641346062392</v>
      </c>
      <c r="DF69" cm="1">
        <f t="array" ref="DF69">INDEX(DE68:DE$101,ROWS($A70))</f>
        <v>-4.4645286767713031E-2</v>
      </c>
      <c r="DG69" cm="1">
        <f t="array" ref="DG69">INDEX(DF68:DF$101,ROWS($A70))</f>
        <v>2.2472413339714708E-2</v>
      </c>
    </row>
    <row r="70" spans="1:111" x14ac:dyDescent="0.25">
      <c r="A70" s="17">
        <v>69</v>
      </c>
      <c r="B70">
        <v>3.004324676235143</v>
      </c>
      <c r="C70" s="16">
        <f t="shared" si="7"/>
        <v>3.0133597828355834</v>
      </c>
      <c r="D70" s="19">
        <f>SUMPRODUCT($C$2:INDEX($C$2:$C$327,ROWS(C71:C$327)),$C71:C$327)/DEVSQ($C$2:$C$327)</f>
        <v>-0.11052220165884011</v>
      </c>
      <c r="E70">
        <f>SQRT((1/COUNT($B$2:$B$327))*(1+(2*SUMSQ($D$2:D69))))</f>
        <v>7.580267043472054E-2</v>
      </c>
      <c r="F70">
        <f>-SQRT((1/COUNT($B$2:$B$327))*(1+(2*SUMSQ($D$2:D69))))</f>
        <v>-7.580267043472054E-2</v>
      </c>
      <c r="H70" cm="1">
        <f t="array" aca="1" ref="H70" ca="1">INDEX(MMULT(MINVERSE(OFFSET($K$1,0,0,A70,A70)),OFFSET($K$1,1,0,A70,1)),A70)</f>
        <v>-6.6163390125159843E-2</v>
      </c>
      <c r="I70">
        <f t="shared" si="8"/>
        <v>5.5384877562171128E-2</v>
      </c>
      <c r="J70">
        <f t="shared" si="9"/>
        <v>-5.5384877562171128E-2</v>
      </c>
      <c r="K70" s="18">
        <f t="shared" si="10"/>
        <v>-0.11052220165884011</v>
      </c>
      <c r="L70" cm="1">
        <f t="array" ref="L70">INDEX(K69:K$101,ROWS($A71))</f>
        <v>-9.4031673125597529E-2</v>
      </c>
      <c r="M70" cm="1">
        <f t="array" ref="M70">INDEX(L69:L$101,ROWS($A71))</f>
        <v>-5.797574545305078E-2</v>
      </c>
      <c r="N70" cm="1">
        <f t="array" ref="N70">INDEX(M69:M$101,ROWS($A71))</f>
        <v>-3.9898965001476813E-2</v>
      </c>
      <c r="O70" cm="1">
        <f t="array" ref="O70">INDEX(N69:N$101,ROWS($A71))</f>
        <v>-3.5502314476504467E-3</v>
      </c>
      <c r="P70" cm="1">
        <f t="array" ref="P70">INDEX(O69:O$101,ROWS($A71))</f>
        <v>-8.1871675226921556E-3</v>
      </c>
      <c r="Q70" cm="1">
        <f t="array" ref="Q70">INDEX(P69:P$101,ROWS($A71))</f>
        <v>-3.0367441430410622E-2</v>
      </c>
      <c r="R70" cm="1">
        <f t="array" ref="R70">INDEX(Q69:Q$101,ROWS($A71))</f>
        <v>2.2155790129058831E-2</v>
      </c>
      <c r="S70" cm="1">
        <f t="array" ref="S70">INDEX(R69:R$101,ROWS($A71))</f>
        <v>1.3729332929021208E-2</v>
      </c>
      <c r="T70" cm="1">
        <f t="array" ref="T70">INDEX(S69:S$101,ROWS($A71))</f>
        <v>5.1009490677601008E-2</v>
      </c>
      <c r="U70" cm="1">
        <f t="array" ref="U70">INDEX(T69:T$101,ROWS($A71))</f>
        <v>6.2230718236564189E-2</v>
      </c>
      <c r="V70" cm="1">
        <f t="array" ref="V70">INDEX(U69:U$101,ROWS($A71))</f>
        <v>7.2025657485670386E-2</v>
      </c>
      <c r="W70" cm="1">
        <f t="array" ref="W70">INDEX(V69:V$101,ROWS($A71))</f>
        <v>-7.9382443856476692E-2</v>
      </c>
      <c r="X70" cm="1">
        <f t="array" ref="X70">INDEX(W69:W$101,ROWS($A71))</f>
        <v>-9.5791748059318602E-2</v>
      </c>
      <c r="Y70" cm="1">
        <f t="array" ref="Y70">INDEX(X69:X$101,ROWS($A71))</f>
        <v>-9.6352721316774401E-2</v>
      </c>
      <c r="Z70" cm="1">
        <f t="array" ref="Z70">INDEX(Y69:Y$101,ROWS($A71))</f>
        <v>-6.117608288508168E-3</v>
      </c>
      <c r="AA70" cm="1">
        <f t="array" ref="AA70">INDEX(Z69:Z$101,ROWS($A71))</f>
        <v>5.6418526686066756E-2</v>
      </c>
      <c r="AB70" cm="1">
        <f t="array" ref="AB70">INDEX(AA69:AA$101,ROWS($A71))</f>
        <v>-1.052338420005056E-2</v>
      </c>
      <c r="AC70" cm="1">
        <f t="array" ref="AC70">INDEX(AB69:AB$101,ROWS($A71))</f>
        <v>-3.4355579644787179E-3</v>
      </c>
      <c r="AD70" cm="1">
        <f t="array" ref="AD70">INDEX(AC69:AC$101,ROWS($A71))</f>
        <v>-2.9913035966842957E-2</v>
      </c>
      <c r="AE70" cm="1">
        <f t="array" ref="AE70">INDEX(AD69:AD$101,ROWS($A71))</f>
        <v>-2.4597005930040487E-2</v>
      </c>
      <c r="AF70" cm="1">
        <f t="array" ref="AF70">INDEX(AE69:AE$101,ROWS($A71))</f>
        <v>-6.1517600725887717E-2</v>
      </c>
      <c r="AG70" cm="1">
        <f t="array" ref="AG70">INDEX(AF69:AF$101,ROWS($A71))</f>
        <v>-7.9011018034384223E-3</v>
      </c>
      <c r="AH70" cm="1">
        <f t="array" ref="AH70">INDEX(AG69:AG$101,ROWS($A71))</f>
        <v>2.4418181143092907E-4</v>
      </c>
      <c r="AI70" cm="1">
        <f t="array" ref="AI70">INDEX(AH69:AH$101,ROWS($A71))</f>
        <v>5.695446189506833E-2</v>
      </c>
      <c r="AJ70" cm="1">
        <f t="array" ref="AJ70">INDEX(AI69:AI$101,ROWS($A71))</f>
        <v>-4.52418626056501E-3</v>
      </c>
      <c r="AK70" cm="1">
        <f t="array" ref="AK70">INDEX(AJ69:AJ$101,ROWS($A71))</f>
        <v>2.572326503835937E-2</v>
      </c>
      <c r="AL70" cm="1">
        <f t="array" ref="AL70">INDEX(AK69:AK$101,ROWS($A71))</f>
        <v>4.5356651955948825E-2</v>
      </c>
      <c r="AM70" cm="1">
        <f t="array" ref="AM70">INDEX(AL69:AL$101,ROWS($A71))</f>
        <v>6.9172172021400427E-2</v>
      </c>
      <c r="AN70" cm="1">
        <f t="array" ref="AN70">INDEX(AM69:AM$101,ROWS($A71))</f>
        <v>0.10653002802592371</v>
      </c>
      <c r="AO70" cm="1">
        <f t="array" ref="AO70">INDEX(AN69:AN$101,ROWS($A71))</f>
        <v>8.1095536068336749E-2</v>
      </c>
      <c r="AP70" cm="1">
        <f t="array" ref="AP70">INDEX(AO69:AO$101,ROWS($A71))</f>
        <v>7.0343913977613914E-2</v>
      </c>
      <c r="AQ70" cm="1">
        <f t="array" ref="AQ70">INDEX(AP69:AP$101,ROWS($A71))</f>
        <v>-8.2088083297975605E-3</v>
      </c>
      <c r="AR70" cm="1">
        <f t="array" ref="AR70">INDEX(AQ69:AQ$101,ROWS($A71))</f>
        <v>-4.2611769578632983E-2</v>
      </c>
      <c r="AS70" cm="1">
        <f t="array" ref="AS70">INDEX(AR69:AR$101,ROWS($A71))</f>
        <v>-1.3146260150111435E-2</v>
      </c>
      <c r="AT70" cm="1">
        <f t="array" ref="AT70">INDEX(AS69:AS$101,ROWS($A71))</f>
        <v>-1.6117846468699182E-2</v>
      </c>
      <c r="AU70" cm="1">
        <f t="array" ref="AU70">INDEX(AT69:AT$101,ROWS($A71))</f>
        <v>2.4042253334814117E-2</v>
      </c>
      <c r="AV70" cm="1">
        <f t="array" ref="AV70">INDEX(AU69:AU$101,ROWS($A71))</f>
        <v>2.2472413339714708E-2</v>
      </c>
      <c r="AW70" cm="1">
        <f t="array" ref="AW70">INDEX(AV69:AV$101,ROWS($A71))</f>
        <v>-4.4645286767713031E-2</v>
      </c>
      <c r="AX70" cm="1">
        <f t="array" ref="AX70">INDEX(AW69:AW$101,ROWS($A71))</f>
        <v>-0.12372641346062392</v>
      </c>
      <c r="AY70" cm="1">
        <f t="array" ref="AY70">INDEX(AX69:AX$101,ROWS($A71))</f>
        <v>-0.12177560279280279</v>
      </c>
      <c r="AZ70" cm="1">
        <f t="array" ref="AZ70">INDEX(AY69:AY$101,ROWS($A71))</f>
        <v>2.9474214617809136E-2</v>
      </c>
      <c r="BA70" cm="1">
        <f t="array" ref="BA70">INDEX(AZ69:AZ$101,ROWS($A71))</f>
        <v>7.0392205077482436E-2</v>
      </c>
      <c r="BB70" cm="1">
        <f t="array" ref="BB70">INDEX(BA69:BA$101,ROWS($A71))</f>
        <v>1.4667612138507162E-2</v>
      </c>
      <c r="BC70" cm="1">
        <f t="array" ref="BC70">INDEX(BB69:BB$101,ROWS($A71))</f>
        <v>-8.07663118808679E-2</v>
      </c>
      <c r="BD70" cm="1">
        <f t="array" ref="BD70">INDEX(BC69:BC$101,ROWS($A71))</f>
        <v>-7.3703419990607505E-2</v>
      </c>
      <c r="BE70" cm="1">
        <f t="array" ref="BE70">INDEX(BD69:BD$101,ROWS($A71))</f>
        <v>-4.3918438765605264E-2</v>
      </c>
      <c r="BF70" cm="1">
        <f t="array" ref="BF70">INDEX(BE69:BE$101,ROWS($A71))</f>
        <v>3.9071305306950813E-2</v>
      </c>
      <c r="BG70" cm="1">
        <f t="array" ref="BG70">INDEX(BF69:BF$101,ROWS($A71))</f>
        <v>4.1933472856106685E-2</v>
      </c>
      <c r="BH70" cm="1">
        <f t="array" ref="BH70">INDEX(BG69:BG$101,ROWS($A71))</f>
        <v>9.1859430410886747E-2</v>
      </c>
      <c r="BI70" cm="1">
        <f t="array" ref="BI70">INDEX(BH69:BH$101,ROWS($A71))</f>
        <v>8.4160700746083769E-2</v>
      </c>
      <c r="BJ70" cm="1">
        <f t="array" ref="BJ70">INDEX(BI69:BI$101,ROWS($A71))</f>
        <v>7.621720958584112E-2</v>
      </c>
      <c r="BK70" cm="1">
        <f t="array" ref="BK70">INDEX(BJ69:BJ$101,ROWS($A71))</f>
        <v>6.3852420251502675E-3</v>
      </c>
      <c r="BL70" cm="1">
        <f t="array" ref="BL70">INDEX(BK69:BK$101,ROWS($A71))</f>
        <v>-2.9137812001062583E-2</v>
      </c>
      <c r="BM70" cm="1">
        <f t="array" ref="BM70">INDEX(BL69:BL$101,ROWS($A71))</f>
        <v>2.8721448308013767E-2</v>
      </c>
      <c r="BN70" cm="1">
        <f t="array" ref="BN70">INDEX(BM69:BM$101,ROWS($A71))</f>
        <v>-3.456326362918621E-3</v>
      </c>
      <c r="BO70" cm="1">
        <f t="array" ref="BO70">INDEX(BN69:BN$101,ROWS($A71))</f>
        <v>5.6837875880982429E-2</v>
      </c>
      <c r="BP70" cm="1">
        <f t="array" ref="BP70">INDEX(BO69:BO$101,ROWS($A71))</f>
        <v>1.9671785536275461E-3</v>
      </c>
      <c r="BQ70" cm="1">
        <f t="array" ref="BQ70">INDEX(BP69:BP$101,ROWS($A71))</f>
        <v>-1.4926223783087878E-2</v>
      </c>
      <c r="BR70" cm="1">
        <f t="array" ref="BR70">INDEX(BQ69:BQ$101,ROWS($A71))</f>
        <v>-5.2382672610496436E-2</v>
      </c>
      <c r="BS70" cm="1">
        <f t="array" ref="BS70">INDEX(BR69:BR$101,ROWS($A71))</f>
        <v>-6.2429136560775492E-3</v>
      </c>
      <c r="BT70" cm="1">
        <f t="array" ref="BT70">INDEX(BS69:BS$101,ROWS($A71))</f>
        <v>2.6936806066919458E-3</v>
      </c>
      <c r="BU70" cm="1">
        <f t="array" ref="BU70">INDEX(BT69:BT$101,ROWS($A71))</f>
        <v>6.0709088443285947E-3</v>
      </c>
      <c r="BV70" cm="1">
        <f t="array" ref="BV70">INDEX(BU69:BU$101,ROWS($A71))</f>
        <v>1.5683425673848382E-3</v>
      </c>
      <c r="BW70" cm="1">
        <f t="array" ref="BW70">INDEX(BV69:BV$101,ROWS($A71))</f>
        <v>-5.4638879822004695E-2</v>
      </c>
      <c r="BX70" cm="1">
        <f t="array" ref="BX70">INDEX(BW69:BW$101,ROWS($A71))</f>
        <v>-5.8455048259506058E-2</v>
      </c>
      <c r="BY70" cm="1">
        <f t="array" ref="BY70">INDEX(BX69:BX$101,ROWS($A71))</f>
        <v>-3.9786713136974849E-2</v>
      </c>
      <c r="BZ70" cm="1">
        <f t="array" ref="BZ70">INDEX(BY69:BY$101,ROWS($A71))</f>
        <v>0.19076008747508422</v>
      </c>
      <c r="CA70" cm="1">
        <f t="array" ref="CA70">INDEX(BZ69:BZ$101,ROWS($A71))</f>
        <v>0.45816820676262499</v>
      </c>
      <c r="CB70" cm="1">
        <f t="array" ref="CB70">INDEX(CA69:CA$101,ROWS($A71))</f>
        <v>1</v>
      </c>
      <c r="CC70" cm="1">
        <f t="array" ref="CC70">INDEX(CB69:CB$101,ROWS($A71))</f>
        <v>0.45816820676262499</v>
      </c>
      <c r="CD70" cm="1">
        <f t="array" ref="CD70">INDEX(CC69:CC$101,ROWS($A71))</f>
        <v>0.19076008747508422</v>
      </c>
      <c r="CE70" cm="1">
        <f t="array" ref="CE70">INDEX(CD69:CD$101,ROWS($A71))</f>
        <v>-3.9786713136974849E-2</v>
      </c>
      <c r="CF70" cm="1">
        <f t="array" ref="CF70">INDEX(CE69:CE$101,ROWS($A71))</f>
        <v>-5.8455048259506058E-2</v>
      </c>
      <c r="CG70" cm="1">
        <f t="array" ref="CG70">INDEX(CF69:CF$101,ROWS($A71))</f>
        <v>-5.4638879822004695E-2</v>
      </c>
      <c r="CH70" cm="1">
        <f t="array" ref="CH70">INDEX(CG69:CG$101,ROWS($A71))</f>
        <v>1.5683425673848382E-3</v>
      </c>
      <c r="CI70" cm="1">
        <f t="array" ref="CI70">INDEX(CH69:CH$101,ROWS($A71))</f>
        <v>6.0709088443285947E-3</v>
      </c>
      <c r="CJ70" cm="1">
        <f t="array" ref="CJ70">INDEX(CI69:CI$101,ROWS($A71))</f>
        <v>2.6936806066919458E-3</v>
      </c>
      <c r="CK70" cm="1">
        <f t="array" ref="CK70">INDEX(CJ69:CJ$101,ROWS($A71))</f>
        <v>-6.2429136560775492E-3</v>
      </c>
      <c r="CL70" cm="1">
        <f t="array" ref="CL70">INDEX(CK69:CK$101,ROWS($A71))</f>
        <v>-5.2382672610496436E-2</v>
      </c>
      <c r="CM70" cm="1">
        <f t="array" ref="CM70">INDEX(CL69:CL$101,ROWS($A71))</f>
        <v>-1.4926223783087878E-2</v>
      </c>
      <c r="CN70" cm="1">
        <f t="array" ref="CN70">INDEX(CM69:CM$101,ROWS($A71))</f>
        <v>1.9671785536275461E-3</v>
      </c>
      <c r="CO70" cm="1">
        <f t="array" ref="CO70">INDEX(CN69:CN$101,ROWS($A71))</f>
        <v>5.6837875880982429E-2</v>
      </c>
      <c r="CP70" cm="1">
        <f t="array" ref="CP70">INDEX(CO69:CO$101,ROWS($A71))</f>
        <v>-3.456326362918621E-3</v>
      </c>
      <c r="CQ70" cm="1">
        <f t="array" ref="CQ70">INDEX(CP69:CP$101,ROWS($A71))</f>
        <v>2.8721448308013767E-2</v>
      </c>
      <c r="CR70" cm="1">
        <f t="array" ref="CR70">INDEX(CQ69:CQ$101,ROWS($A71))</f>
        <v>-2.9137812001062583E-2</v>
      </c>
      <c r="CS70" cm="1">
        <f t="array" ref="CS70">INDEX(CR69:CR$101,ROWS($A71))</f>
        <v>6.3852420251502675E-3</v>
      </c>
      <c r="CT70" cm="1">
        <f t="array" ref="CT70">INDEX(CS69:CS$101,ROWS($A71))</f>
        <v>7.621720958584112E-2</v>
      </c>
      <c r="CU70" cm="1">
        <f t="array" ref="CU70">INDEX(CT69:CT$101,ROWS($A71))</f>
        <v>8.4160700746083769E-2</v>
      </c>
      <c r="CV70" cm="1">
        <f t="array" ref="CV70">INDEX(CU69:CU$101,ROWS($A71))</f>
        <v>9.1859430410886747E-2</v>
      </c>
      <c r="CW70" cm="1">
        <f t="array" ref="CW70">INDEX(CV69:CV$101,ROWS($A71))</f>
        <v>4.1933472856106685E-2</v>
      </c>
      <c r="CX70" cm="1">
        <f t="array" ref="CX70">INDEX(CW69:CW$101,ROWS($A71))</f>
        <v>3.9071305306950813E-2</v>
      </c>
      <c r="CY70" cm="1">
        <f t="array" ref="CY70">INDEX(CX69:CX$101,ROWS($A71))</f>
        <v>-4.3918438765605264E-2</v>
      </c>
      <c r="CZ70" cm="1">
        <f t="array" ref="CZ70">INDEX(CY69:CY$101,ROWS($A71))</f>
        <v>-7.3703419990607505E-2</v>
      </c>
      <c r="DA70" cm="1">
        <f t="array" ref="DA70">INDEX(CZ69:CZ$101,ROWS($A71))</f>
        <v>-8.07663118808679E-2</v>
      </c>
      <c r="DB70" cm="1">
        <f t="array" ref="DB70">INDEX(DA69:DA$101,ROWS($A71))</f>
        <v>1.4667612138507162E-2</v>
      </c>
      <c r="DC70" cm="1">
        <f t="array" ref="DC70">INDEX(DB69:DB$101,ROWS($A71))</f>
        <v>7.0392205077482436E-2</v>
      </c>
      <c r="DD70" cm="1">
        <f t="array" ref="DD70">INDEX(DC69:DC$101,ROWS($A71))</f>
        <v>2.9474214617809136E-2</v>
      </c>
      <c r="DE70" cm="1">
        <f t="array" ref="DE70">INDEX(DD69:DD$101,ROWS($A71))</f>
        <v>-0.12177560279280279</v>
      </c>
      <c r="DF70" cm="1">
        <f t="array" ref="DF70">INDEX(DE69:DE$101,ROWS($A71))</f>
        <v>-0.12372641346062392</v>
      </c>
      <c r="DG70" cm="1">
        <f t="array" ref="DG70">INDEX(DF69:DF$101,ROWS($A71))</f>
        <v>-4.4645286767713031E-2</v>
      </c>
    </row>
    <row r="71" spans="1:111" x14ac:dyDescent="0.25">
      <c r="A71" s="17">
        <v>70</v>
      </c>
      <c r="B71">
        <v>0.98538418296911345</v>
      </c>
      <c r="C71" s="16">
        <f t="shared" si="7"/>
        <v>0.99441928956955405</v>
      </c>
      <c r="D71" s="19">
        <f>SUMPRODUCT($C$2:INDEX($C$2:$C$327,ROWS(C72:C$327)),$C72:C$327)/DEVSQ($C$2:$C$327)</f>
        <v>-7.548013161823508E-2</v>
      </c>
      <c r="E71">
        <f>SQRT((1/COUNT($B$2:$B$327))*(1+(2*SUMSQ($D$2:D70))))</f>
        <v>7.6295376392655184E-2</v>
      </c>
      <c r="F71">
        <f>-SQRT((1/COUNT($B$2:$B$327))*(1+(2*SUMSQ($D$2:D70))))</f>
        <v>-7.6295376392655184E-2</v>
      </c>
      <c r="H71" cm="1">
        <f t="array" aca="1" ref="H71" ca="1">INDEX(MMULT(MINVERSE(OFFSET($K$1,0,0,A71,A71)),OFFSET($K$1,1,0,A71,1)),A71)</f>
        <v>3.2098436993523188E-2</v>
      </c>
      <c r="I71">
        <f t="shared" si="8"/>
        <v>5.5384877562171128E-2</v>
      </c>
      <c r="J71">
        <f t="shared" si="9"/>
        <v>-5.5384877562171128E-2</v>
      </c>
      <c r="K71" s="18">
        <f t="shared" si="10"/>
        <v>-7.548013161823508E-2</v>
      </c>
      <c r="L71" cm="1">
        <f t="array" ref="L71">INDEX(K70:K$101,ROWS($A72))</f>
        <v>-0.11052220165884011</v>
      </c>
      <c r="M71" cm="1">
        <f t="array" ref="M71">INDEX(L70:L$101,ROWS($A72))</f>
        <v>-9.4031673125597529E-2</v>
      </c>
      <c r="N71" cm="1">
        <f t="array" ref="N71">INDEX(M70:M$101,ROWS($A72))</f>
        <v>-5.797574545305078E-2</v>
      </c>
      <c r="O71" cm="1">
        <f t="array" ref="O71">INDEX(N70:N$101,ROWS($A72))</f>
        <v>-3.9898965001476813E-2</v>
      </c>
      <c r="P71" cm="1">
        <f t="array" ref="P71">INDEX(O70:O$101,ROWS($A72))</f>
        <v>-3.5502314476504467E-3</v>
      </c>
      <c r="Q71" cm="1">
        <f t="array" ref="Q71">INDEX(P70:P$101,ROWS($A72))</f>
        <v>-8.1871675226921556E-3</v>
      </c>
      <c r="R71" cm="1">
        <f t="array" ref="R71">INDEX(Q70:Q$101,ROWS($A72))</f>
        <v>-3.0367441430410622E-2</v>
      </c>
      <c r="S71" cm="1">
        <f t="array" ref="S71">INDEX(R70:R$101,ROWS($A72))</f>
        <v>2.2155790129058831E-2</v>
      </c>
      <c r="T71" cm="1">
        <f t="array" ref="T71">INDEX(S70:S$101,ROWS($A72))</f>
        <v>1.3729332929021208E-2</v>
      </c>
      <c r="U71" cm="1">
        <f t="array" ref="U71">INDEX(T70:T$101,ROWS($A72))</f>
        <v>5.1009490677601008E-2</v>
      </c>
      <c r="V71" cm="1">
        <f t="array" ref="V71">INDEX(U70:U$101,ROWS($A72))</f>
        <v>6.2230718236564189E-2</v>
      </c>
      <c r="W71" cm="1">
        <f t="array" ref="W71">INDEX(V70:V$101,ROWS($A72))</f>
        <v>7.2025657485670386E-2</v>
      </c>
      <c r="X71" cm="1">
        <f t="array" ref="X71">INDEX(W70:W$101,ROWS($A72))</f>
        <v>-7.9382443856476692E-2</v>
      </c>
      <c r="Y71" cm="1">
        <f t="array" ref="Y71">INDEX(X70:X$101,ROWS($A72))</f>
        <v>-9.5791748059318602E-2</v>
      </c>
      <c r="Z71" cm="1">
        <f t="array" ref="Z71">INDEX(Y70:Y$101,ROWS($A72))</f>
        <v>-9.6352721316774401E-2</v>
      </c>
      <c r="AA71" cm="1">
        <f t="array" ref="AA71">INDEX(Z70:Z$101,ROWS($A72))</f>
        <v>-6.117608288508168E-3</v>
      </c>
      <c r="AB71" cm="1">
        <f t="array" ref="AB71">INDEX(AA70:AA$101,ROWS($A72))</f>
        <v>5.6418526686066756E-2</v>
      </c>
      <c r="AC71" cm="1">
        <f t="array" ref="AC71">INDEX(AB70:AB$101,ROWS($A72))</f>
        <v>-1.052338420005056E-2</v>
      </c>
      <c r="AD71" cm="1">
        <f t="array" ref="AD71">INDEX(AC70:AC$101,ROWS($A72))</f>
        <v>-3.4355579644787179E-3</v>
      </c>
      <c r="AE71" cm="1">
        <f t="array" ref="AE71">INDEX(AD70:AD$101,ROWS($A72))</f>
        <v>-2.9913035966842957E-2</v>
      </c>
      <c r="AF71" cm="1">
        <f t="array" ref="AF71">INDEX(AE70:AE$101,ROWS($A72))</f>
        <v>-2.4597005930040487E-2</v>
      </c>
      <c r="AG71" cm="1">
        <f t="array" ref="AG71">INDEX(AF70:AF$101,ROWS($A72))</f>
        <v>-6.1517600725887717E-2</v>
      </c>
      <c r="AH71" cm="1">
        <f t="array" ref="AH71">INDEX(AG70:AG$101,ROWS($A72))</f>
        <v>-7.9011018034384223E-3</v>
      </c>
      <c r="AI71" cm="1">
        <f t="array" ref="AI71">INDEX(AH70:AH$101,ROWS($A72))</f>
        <v>2.4418181143092907E-4</v>
      </c>
      <c r="AJ71" cm="1">
        <f t="array" ref="AJ71">INDEX(AI70:AI$101,ROWS($A72))</f>
        <v>5.695446189506833E-2</v>
      </c>
      <c r="AK71" cm="1">
        <f t="array" ref="AK71">INDEX(AJ70:AJ$101,ROWS($A72))</f>
        <v>-4.52418626056501E-3</v>
      </c>
      <c r="AL71" cm="1">
        <f t="array" ref="AL71">INDEX(AK70:AK$101,ROWS($A72))</f>
        <v>2.572326503835937E-2</v>
      </c>
      <c r="AM71" cm="1">
        <f t="array" ref="AM71">INDEX(AL70:AL$101,ROWS($A72))</f>
        <v>4.5356651955948825E-2</v>
      </c>
      <c r="AN71" cm="1">
        <f t="array" ref="AN71">INDEX(AM70:AM$101,ROWS($A72))</f>
        <v>6.9172172021400427E-2</v>
      </c>
      <c r="AO71" cm="1">
        <f t="array" ref="AO71">INDEX(AN70:AN$101,ROWS($A72))</f>
        <v>0.10653002802592371</v>
      </c>
      <c r="AP71" cm="1">
        <f t="array" ref="AP71">INDEX(AO70:AO$101,ROWS($A72))</f>
        <v>8.1095536068336749E-2</v>
      </c>
      <c r="AQ71" cm="1">
        <f t="array" ref="AQ71">INDEX(AP70:AP$101,ROWS($A72))</f>
        <v>7.0343913977613914E-2</v>
      </c>
      <c r="AR71" cm="1">
        <f t="array" ref="AR71">INDEX(AQ70:AQ$101,ROWS($A72))</f>
        <v>-8.2088083297975605E-3</v>
      </c>
      <c r="AS71" cm="1">
        <f t="array" ref="AS71">INDEX(AR70:AR$101,ROWS($A72))</f>
        <v>-4.2611769578632983E-2</v>
      </c>
      <c r="AT71" cm="1">
        <f t="array" ref="AT71">INDEX(AS70:AS$101,ROWS($A72))</f>
        <v>-1.3146260150111435E-2</v>
      </c>
      <c r="AU71" cm="1">
        <f t="array" ref="AU71">INDEX(AT70:AT$101,ROWS($A72))</f>
        <v>-1.6117846468699182E-2</v>
      </c>
      <c r="AV71" cm="1">
        <f t="array" ref="AV71">INDEX(AU70:AU$101,ROWS($A72))</f>
        <v>2.4042253334814117E-2</v>
      </c>
      <c r="AW71" cm="1">
        <f t="array" ref="AW71">INDEX(AV70:AV$101,ROWS($A72))</f>
        <v>2.2472413339714708E-2</v>
      </c>
      <c r="AX71" cm="1">
        <f t="array" ref="AX71">INDEX(AW70:AW$101,ROWS($A72))</f>
        <v>-4.4645286767713031E-2</v>
      </c>
      <c r="AY71" cm="1">
        <f t="array" ref="AY71">INDEX(AX70:AX$101,ROWS($A72))</f>
        <v>-0.12372641346062392</v>
      </c>
      <c r="AZ71" cm="1">
        <f t="array" ref="AZ71">INDEX(AY70:AY$101,ROWS($A72))</f>
        <v>-0.12177560279280279</v>
      </c>
      <c r="BA71" cm="1">
        <f t="array" ref="BA71">INDEX(AZ70:AZ$101,ROWS($A72))</f>
        <v>2.9474214617809136E-2</v>
      </c>
      <c r="BB71" cm="1">
        <f t="array" ref="BB71">INDEX(BA70:BA$101,ROWS($A72))</f>
        <v>7.0392205077482436E-2</v>
      </c>
      <c r="BC71" cm="1">
        <f t="array" ref="BC71">INDEX(BB70:BB$101,ROWS($A72))</f>
        <v>1.4667612138507162E-2</v>
      </c>
      <c r="BD71" cm="1">
        <f t="array" ref="BD71">INDEX(BC70:BC$101,ROWS($A72))</f>
        <v>-8.07663118808679E-2</v>
      </c>
      <c r="BE71" cm="1">
        <f t="array" ref="BE71">INDEX(BD70:BD$101,ROWS($A72))</f>
        <v>-7.3703419990607505E-2</v>
      </c>
      <c r="BF71" cm="1">
        <f t="array" ref="BF71">INDEX(BE70:BE$101,ROWS($A72))</f>
        <v>-4.3918438765605264E-2</v>
      </c>
      <c r="BG71" cm="1">
        <f t="array" ref="BG71">INDEX(BF70:BF$101,ROWS($A72))</f>
        <v>3.9071305306950813E-2</v>
      </c>
      <c r="BH71" cm="1">
        <f t="array" ref="BH71">INDEX(BG70:BG$101,ROWS($A72))</f>
        <v>4.1933472856106685E-2</v>
      </c>
      <c r="BI71" cm="1">
        <f t="array" ref="BI71">INDEX(BH70:BH$101,ROWS($A72))</f>
        <v>9.1859430410886747E-2</v>
      </c>
      <c r="BJ71" cm="1">
        <f t="array" ref="BJ71">INDEX(BI70:BI$101,ROWS($A72))</f>
        <v>8.4160700746083769E-2</v>
      </c>
      <c r="BK71" cm="1">
        <f t="array" ref="BK71">INDEX(BJ70:BJ$101,ROWS($A72))</f>
        <v>7.621720958584112E-2</v>
      </c>
      <c r="BL71" cm="1">
        <f t="array" ref="BL71">INDEX(BK70:BK$101,ROWS($A72))</f>
        <v>6.3852420251502675E-3</v>
      </c>
      <c r="BM71" cm="1">
        <f t="array" ref="BM71">INDEX(BL70:BL$101,ROWS($A72))</f>
        <v>-2.9137812001062583E-2</v>
      </c>
      <c r="BN71" cm="1">
        <f t="array" ref="BN71">INDEX(BM70:BM$101,ROWS($A72))</f>
        <v>2.8721448308013767E-2</v>
      </c>
      <c r="BO71" cm="1">
        <f t="array" ref="BO71">INDEX(BN70:BN$101,ROWS($A72))</f>
        <v>-3.456326362918621E-3</v>
      </c>
      <c r="BP71" cm="1">
        <f t="array" ref="BP71">INDEX(BO70:BO$101,ROWS($A72))</f>
        <v>5.6837875880982429E-2</v>
      </c>
      <c r="BQ71" cm="1">
        <f t="array" ref="BQ71">INDEX(BP70:BP$101,ROWS($A72))</f>
        <v>1.9671785536275461E-3</v>
      </c>
      <c r="BR71" cm="1">
        <f t="array" ref="BR71">INDEX(BQ70:BQ$101,ROWS($A72))</f>
        <v>-1.4926223783087878E-2</v>
      </c>
      <c r="BS71" cm="1">
        <f t="array" ref="BS71">INDEX(BR70:BR$101,ROWS($A72))</f>
        <v>-5.2382672610496436E-2</v>
      </c>
      <c r="BT71" cm="1">
        <f t="array" ref="BT71">INDEX(BS70:BS$101,ROWS($A72))</f>
        <v>-6.2429136560775492E-3</v>
      </c>
      <c r="BU71" cm="1">
        <f t="array" ref="BU71">INDEX(BT70:BT$101,ROWS($A72))</f>
        <v>2.6936806066919458E-3</v>
      </c>
      <c r="BV71" cm="1">
        <f t="array" ref="BV71">INDEX(BU70:BU$101,ROWS($A72))</f>
        <v>6.0709088443285947E-3</v>
      </c>
      <c r="BW71" cm="1">
        <f t="array" ref="BW71">INDEX(BV70:BV$101,ROWS($A72))</f>
        <v>1.5683425673848382E-3</v>
      </c>
      <c r="BX71" cm="1">
        <f t="array" ref="BX71">INDEX(BW70:BW$101,ROWS($A72))</f>
        <v>-5.4638879822004695E-2</v>
      </c>
      <c r="BY71" cm="1">
        <f t="array" ref="BY71">INDEX(BX70:BX$101,ROWS($A72))</f>
        <v>-5.8455048259506058E-2</v>
      </c>
      <c r="BZ71" cm="1">
        <f t="array" ref="BZ71">INDEX(BY70:BY$101,ROWS($A72))</f>
        <v>-3.9786713136974849E-2</v>
      </c>
      <c r="CA71" cm="1">
        <f t="array" ref="CA71">INDEX(BZ70:BZ$101,ROWS($A72))</f>
        <v>0.19076008747508422</v>
      </c>
      <c r="CB71" cm="1">
        <f t="array" ref="CB71">INDEX(CA70:CA$101,ROWS($A72))</f>
        <v>0.45816820676262499</v>
      </c>
      <c r="CC71" cm="1">
        <f t="array" ref="CC71">INDEX(CB70:CB$101,ROWS($A72))</f>
        <v>1</v>
      </c>
      <c r="CD71" cm="1">
        <f t="array" ref="CD71">INDEX(CC70:CC$101,ROWS($A72))</f>
        <v>0.45816820676262499</v>
      </c>
      <c r="CE71" cm="1">
        <f t="array" ref="CE71">INDEX(CD70:CD$101,ROWS($A72))</f>
        <v>0.19076008747508422</v>
      </c>
      <c r="CF71" cm="1">
        <f t="array" ref="CF71">INDEX(CE70:CE$101,ROWS($A72))</f>
        <v>-3.9786713136974849E-2</v>
      </c>
      <c r="CG71" cm="1">
        <f t="array" ref="CG71">INDEX(CF70:CF$101,ROWS($A72))</f>
        <v>-5.8455048259506058E-2</v>
      </c>
      <c r="CH71" cm="1">
        <f t="array" ref="CH71">INDEX(CG70:CG$101,ROWS($A72))</f>
        <v>-5.4638879822004695E-2</v>
      </c>
      <c r="CI71" cm="1">
        <f t="array" ref="CI71">INDEX(CH70:CH$101,ROWS($A72))</f>
        <v>1.5683425673848382E-3</v>
      </c>
      <c r="CJ71" cm="1">
        <f t="array" ref="CJ71">INDEX(CI70:CI$101,ROWS($A72))</f>
        <v>6.0709088443285947E-3</v>
      </c>
      <c r="CK71" cm="1">
        <f t="array" ref="CK71">INDEX(CJ70:CJ$101,ROWS($A72))</f>
        <v>2.6936806066919458E-3</v>
      </c>
      <c r="CL71" cm="1">
        <f t="array" ref="CL71">INDEX(CK70:CK$101,ROWS($A72))</f>
        <v>-6.2429136560775492E-3</v>
      </c>
      <c r="CM71" cm="1">
        <f t="array" ref="CM71">INDEX(CL70:CL$101,ROWS($A72))</f>
        <v>-5.2382672610496436E-2</v>
      </c>
      <c r="CN71" cm="1">
        <f t="array" ref="CN71">INDEX(CM70:CM$101,ROWS($A72))</f>
        <v>-1.4926223783087878E-2</v>
      </c>
      <c r="CO71" cm="1">
        <f t="array" ref="CO71">INDEX(CN70:CN$101,ROWS($A72))</f>
        <v>1.9671785536275461E-3</v>
      </c>
      <c r="CP71" cm="1">
        <f t="array" ref="CP71">INDEX(CO70:CO$101,ROWS($A72))</f>
        <v>5.6837875880982429E-2</v>
      </c>
      <c r="CQ71" cm="1">
        <f t="array" ref="CQ71">INDEX(CP70:CP$101,ROWS($A72))</f>
        <v>-3.456326362918621E-3</v>
      </c>
      <c r="CR71" cm="1">
        <f t="array" ref="CR71">INDEX(CQ70:CQ$101,ROWS($A72))</f>
        <v>2.8721448308013767E-2</v>
      </c>
      <c r="CS71" cm="1">
        <f t="array" ref="CS71">INDEX(CR70:CR$101,ROWS($A72))</f>
        <v>-2.9137812001062583E-2</v>
      </c>
      <c r="CT71" cm="1">
        <f t="array" ref="CT71">INDEX(CS70:CS$101,ROWS($A72))</f>
        <v>6.3852420251502675E-3</v>
      </c>
      <c r="CU71" cm="1">
        <f t="array" ref="CU71">INDEX(CT70:CT$101,ROWS($A72))</f>
        <v>7.621720958584112E-2</v>
      </c>
      <c r="CV71" cm="1">
        <f t="array" ref="CV71">INDEX(CU70:CU$101,ROWS($A72))</f>
        <v>8.4160700746083769E-2</v>
      </c>
      <c r="CW71" cm="1">
        <f t="array" ref="CW71">INDEX(CV70:CV$101,ROWS($A72))</f>
        <v>9.1859430410886747E-2</v>
      </c>
      <c r="CX71" cm="1">
        <f t="array" ref="CX71">INDEX(CW70:CW$101,ROWS($A72))</f>
        <v>4.1933472856106685E-2</v>
      </c>
      <c r="CY71" cm="1">
        <f t="array" ref="CY71">INDEX(CX70:CX$101,ROWS($A72))</f>
        <v>3.9071305306950813E-2</v>
      </c>
      <c r="CZ71" cm="1">
        <f t="array" ref="CZ71">INDEX(CY70:CY$101,ROWS($A72))</f>
        <v>-4.3918438765605264E-2</v>
      </c>
      <c r="DA71" cm="1">
        <f t="array" ref="DA71">INDEX(CZ70:CZ$101,ROWS($A72))</f>
        <v>-7.3703419990607505E-2</v>
      </c>
      <c r="DB71" cm="1">
        <f t="array" ref="DB71">INDEX(DA70:DA$101,ROWS($A72))</f>
        <v>-8.07663118808679E-2</v>
      </c>
      <c r="DC71" cm="1">
        <f t="array" ref="DC71">INDEX(DB70:DB$101,ROWS($A72))</f>
        <v>1.4667612138507162E-2</v>
      </c>
      <c r="DD71" cm="1">
        <f t="array" ref="DD71">INDEX(DC70:DC$101,ROWS($A72))</f>
        <v>7.0392205077482436E-2</v>
      </c>
      <c r="DE71" cm="1">
        <f t="array" ref="DE71">INDEX(DD70:DD$101,ROWS($A72))</f>
        <v>2.9474214617809136E-2</v>
      </c>
      <c r="DF71" cm="1">
        <f t="array" ref="DF71">INDEX(DE70:DE$101,ROWS($A72))</f>
        <v>-0.12177560279280279</v>
      </c>
      <c r="DG71" cm="1">
        <f t="array" ref="DG71">INDEX(DF70:DF$101,ROWS($A72))</f>
        <v>-0.12372641346062392</v>
      </c>
    </row>
    <row r="72" spans="1:111" x14ac:dyDescent="0.25">
      <c r="A72" s="17">
        <v>71</v>
      </c>
      <c r="B72">
        <v>-4.0368319460629039</v>
      </c>
      <c r="C72" s="16">
        <f t="shared" si="7"/>
        <v>-4.0277968394624635</v>
      </c>
      <c r="D72" s="19">
        <f>SUMPRODUCT($C$2:INDEX($C$2:$C$327,ROWS(C73:C$327)),$C73:C$327)/DEVSQ($C$2:$C$327)</f>
        <v>-3.1411323438820761E-3</v>
      </c>
      <c r="E72">
        <f>SQRT((1/COUNT($B$2:$B$327))*(1+(2*SUMSQ($D$2:D71))))</f>
        <v>7.6524093686469841E-2</v>
      </c>
      <c r="F72">
        <f>-SQRT((1/COUNT($B$2:$B$327))*(1+(2*SUMSQ($D$2:D71))))</f>
        <v>-7.6524093686469841E-2</v>
      </c>
      <c r="H72" cm="1">
        <f t="array" aca="1" ref="H72" ca="1">INDEX(MMULT(MINVERSE(OFFSET($K$1,0,0,A72,A72)),OFFSET($K$1,1,0,A72,1)),A72)</f>
        <v>-2.0725333215406679E-3</v>
      </c>
      <c r="I72">
        <f t="shared" si="8"/>
        <v>5.5384877562171128E-2</v>
      </c>
      <c r="J72">
        <f t="shared" si="9"/>
        <v>-5.5384877562171128E-2</v>
      </c>
      <c r="K72" s="18">
        <f t="shared" si="10"/>
        <v>-3.1411323438820761E-3</v>
      </c>
      <c r="L72" cm="1">
        <f t="array" ref="L72">INDEX(K71:K$101,ROWS($A73))</f>
        <v>-7.548013161823508E-2</v>
      </c>
      <c r="M72" cm="1">
        <f t="array" ref="M72">INDEX(L71:L$101,ROWS($A73))</f>
        <v>-0.11052220165884011</v>
      </c>
      <c r="N72" cm="1">
        <f t="array" ref="N72">INDEX(M71:M$101,ROWS($A73))</f>
        <v>-9.4031673125597529E-2</v>
      </c>
      <c r="O72" cm="1">
        <f t="array" ref="O72">INDEX(N71:N$101,ROWS($A73))</f>
        <v>-5.797574545305078E-2</v>
      </c>
      <c r="P72" cm="1">
        <f t="array" ref="P72">INDEX(O71:O$101,ROWS($A73))</f>
        <v>-3.9898965001476813E-2</v>
      </c>
      <c r="Q72" cm="1">
        <f t="array" ref="Q72">INDEX(P71:P$101,ROWS($A73))</f>
        <v>-3.5502314476504467E-3</v>
      </c>
      <c r="R72" cm="1">
        <f t="array" ref="R72">INDEX(Q71:Q$101,ROWS($A73))</f>
        <v>-8.1871675226921556E-3</v>
      </c>
      <c r="S72" cm="1">
        <f t="array" ref="S72">INDEX(R71:R$101,ROWS($A73))</f>
        <v>-3.0367441430410622E-2</v>
      </c>
      <c r="T72" cm="1">
        <f t="array" ref="T72">INDEX(S71:S$101,ROWS($A73))</f>
        <v>2.2155790129058831E-2</v>
      </c>
      <c r="U72" cm="1">
        <f t="array" ref="U72">INDEX(T71:T$101,ROWS($A73))</f>
        <v>1.3729332929021208E-2</v>
      </c>
      <c r="V72" cm="1">
        <f t="array" ref="V72">INDEX(U71:U$101,ROWS($A73))</f>
        <v>5.1009490677601008E-2</v>
      </c>
      <c r="W72" cm="1">
        <f t="array" ref="W72">INDEX(V71:V$101,ROWS($A73))</f>
        <v>6.2230718236564189E-2</v>
      </c>
      <c r="X72" cm="1">
        <f t="array" ref="X72">INDEX(W71:W$101,ROWS($A73))</f>
        <v>7.2025657485670386E-2</v>
      </c>
      <c r="Y72" cm="1">
        <f t="array" ref="Y72">INDEX(X71:X$101,ROWS($A73))</f>
        <v>-7.9382443856476692E-2</v>
      </c>
      <c r="Z72" cm="1">
        <f t="array" ref="Z72">INDEX(Y71:Y$101,ROWS($A73))</f>
        <v>-9.5791748059318602E-2</v>
      </c>
      <c r="AA72" cm="1">
        <f t="array" ref="AA72">INDEX(Z71:Z$101,ROWS($A73))</f>
        <v>-9.6352721316774401E-2</v>
      </c>
      <c r="AB72" cm="1">
        <f t="array" ref="AB72">INDEX(AA71:AA$101,ROWS($A73))</f>
        <v>-6.117608288508168E-3</v>
      </c>
      <c r="AC72" cm="1">
        <f t="array" ref="AC72">INDEX(AB71:AB$101,ROWS($A73))</f>
        <v>5.6418526686066756E-2</v>
      </c>
      <c r="AD72" cm="1">
        <f t="array" ref="AD72">INDEX(AC71:AC$101,ROWS($A73))</f>
        <v>-1.052338420005056E-2</v>
      </c>
      <c r="AE72" cm="1">
        <f t="array" ref="AE72">INDEX(AD71:AD$101,ROWS($A73))</f>
        <v>-3.4355579644787179E-3</v>
      </c>
      <c r="AF72" cm="1">
        <f t="array" ref="AF72">INDEX(AE71:AE$101,ROWS($A73))</f>
        <v>-2.9913035966842957E-2</v>
      </c>
      <c r="AG72" cm="1">
        <f t="array" ref="AG72">INDEX(AF71:AF$101,ROWS($A73))</f>
        <v>-2.4597005930040487E-2</v>
      </c>
      <c r="AH72" cm="1">
        <f t="array" ref="AH72">INDEX(AG71:AG$101,ROWS($A73))</f>
        <v>-6.1517600725887717E-2</v>
      </c>
      <c r="AI72" cm="1">
        <f t="array" ref="AI72">INDEX(AH71:AH$101,ROWS($A73))</f>
        <v>-7.9011018034384223E-3</v>
      </c>
      <c r="AJ72" cm="1">
        <f t="array" ref="AJ72">INDEX(AI71:AI$101,ROWS($A73))</f>
        <v>2.4418181143092907E-4</v>
      </c>
      <c r="AK72" cm="1">
        <f t="array" ref="AK72">INDEX(AJ71:AJ$101,ROWS($A73))</f>
        <v>5.695446189506833E-2</v>
      </c>
      <c r="AL72" cm="1">
        <f t="array" ref="AL72">INDEX(AK71:AK$101,ROWS($A73))</f>
        <v>-4.52418626056501E-3</v>
      </c>
      <c r="AM72" cm="1">
        <f t="array" ref="AM72">INDEX(AL71:AL$101,ROWS($A73))</f>
        <v>2.572326503835937E-2</v>
      </c>
      <c r="AN72" cm="1">
        <f t="array" ref="AN72">INDEX(AM71:AM$101,ROWS($A73))</f>
        <v>4.5356651955948825E-2</v>
      </c>
      <c r="AO72" cm="1">
        <f t="array" ref="AO72">INDEX(AN71:AN$101,ROWS($A73))</f>
        <v>6.9172172021400427E-2</v>
      </c>
      <c r="AP72" cm="1">
        <f t="array" ref="AP72">INDEX(AO71:AO$101,ROWS($A73))</f>
        <v>0.10653002802592371</v>
      </c>
      <c r="AQ72" cm="1">
        <f t="array" ref="AQ72">INDEX(AP71:AP$101,ROWS($A73))</f>
        <v>8.1095536068336749E-2</v>
      </c>
      <c r="AR72" cm="1">
        <f t="array" ref="AR72">INDEX(AQ71:AQ$101,ROWS($A73))</f>
        <v>7.0343913977613914E-2</v>
      </c>
      <c r="AS72" cm="1">
        <f t="array" ref="AS72">INDEX(AR71:AR$101,ROWS($A73))</f>
        <v>-8.2088083297975605E-3</v>
      </c>
      <c r="AT72" cm="1">
        <f t="array" ref="AT72">INDEX(AS71:AS$101,ROWS($A73))</f>
        <v>-4.2611769578632983E-2</v>
      </c>
      <c r="AU72" cm="1">
        <f t="array" ref="AU72">INDEX(AT71:AT$101,ROWS($A73))</f>
        <v>-1.3146260150111435E-2</v>
      </c>
      <c r="AV72" cm="1">
        <f t="array" ref="AV72">INDEX(AU71:AU$101,ROWS($A73))</f>
        <v>-1.6117846468699182E-2</v>
      </c>
      <c r="AW72" cm="1">
        <f t="array" ref="AW72">INDEX(AV71:AV$101,ROWS($A73))</f>
        <v>2.4042253334814117E-2</v>
      </c>
      <c r="AX72" cm="1">
        <f t="array" ref="AX72">INDEX(AW71:AW$101,ROWS($A73))</f>
        <v>2.2472413339714708E-2</v>
      </c>
      <c r="AY72" cm="1">
        <f t="array" ref="AY72">INDEX(AX71:AX$101,ROWS($A73))</f>
        <v>-4.4645286767713031E-2</v>
      </c>
      <c r="AZ72" cm="1">
        <f t="array" ref="AZ72">INDEX(AY71:AY$101,ROWS($A73))</f>
        <v>-0.12372641346062392</v>
      </c>
      <c r="BA72" cm="1">
        <f t="array" ref="BA72">INDEX(AZ71:AZ$101,ROWS($A73))</f>
        <v>-0.12177560279280279</v>
      </c>
      <c r="BB72" cm="1">
        <f t="array" ref="BB72">INDEX(BA71:BA$101,ROWS($A73))</f>
        <v>2.9474214617809136E-2</v>
      </c>
      <c r="BC72" cm="1">
        <f t="array" ref="BC72">INDEX(BB71:BB$101,ROWS($A73))</f>
        <v>7.0392205077482436E-2</v>
      </c>
      <c r="BD72" cm="1">
        <f t="array" ref="BD72">INDEX(BC71:BC$101,ROWS($A73))</f>
        <v>1.4667612138507162E-2</v>
      </c>
      <c r="BE72" cm="1">
        <f t="array" ref="BE72">INDEX(BD71:BD$101,ROWS($A73))</f>
        <v>-8.07663118808679E-2</v>
      </c>
      <c r="BF72" cm="1">
        <f t="array" ref="BF72">INDEX(BE71:BE$101,ROWS($A73))</f>
        <v>-7.3703419990607505E-2</v>
      </c>
      <c r="BG72" cm="1">
        <f t="array" ref="BG72">INDEX(BF71:BF$101,ROWS($A73))</f>
        <v>-4.3918438765605264E-2</v>
      </c>
      <c r="BH72" cm="1">
        <f t="array" ref="BH72">INDEX(BG71:BG$101,ROWS($A73))</f>
        <v>3.9071305306950813E-2</v>
      </c>
      <c r="BI72" cm="1">
        <f t="array" ref="BI72">INDEX(BH71:BH$101,ROWS($A73))</f>
        <v>4.1933472856106685E-2</v>
      </c>
      <c r="BJ72" cm="1">
        <f t="array" ref="BJ72">INDEX(BI71:BI$101,ROWS($A73))</f>
        <v>9.1859430410886747E-2</v>
      </c>
      <c r="BK72" cm="1">
        <f t="array" ref="BK72">INDEX(BJ71:BJ$101,ROWS($A73))</f>
        <v>8.4160700746083769E-2</v>
      </c>
      <c r="BL72" cm="1">
        <f t="array" ref="BL72">INDEX(BK71:BK$101,ROWS($A73))</f>
        <v>7.621720958584112E-2</v>
      </c>
      <c r="BM72" cm="1">
        <f t="array" ref="BM72">INDEX(BL71:BL$101,ROWS($A73))</f>
        <v>6.3852420251502675E-3</v>
      </c>
      <c r="BN72" cm="1">
        <f t="array" ref="BN72">INDEX(BM71:BM$101,ROWS($A73))</f>
        <v>-2.9137812001062583E-2</v>
      </c>
      <c r="BO72" cm="1">
        <f t="array" ref="BO72">INDEX(BN71:BN$101,ROWS($A73))</f>
        <v>2.8721448308013767E-2</v>
      </c>
      <c r="BP72" cm="1">
        <f t="array" ref="BP72">INDEX(BO71:BO$101,ROWS($A73))</f>
        <v>-3.456326362918621E-3</v>
      </c>
      <c r="BQ72" cm="1">
        <f t="array" ref="BQ72">INDEX(BP71:BP$101,ROWS($A73))</f>
        <v>5.6837875880982429E-2</v>
      </c>
      <c r="BR72" cm="1">
        <f t="array" ref="BR72">INDEX(BQ71:BQ$101,ROWS($A73))</f>
        <v>1.9671785536275461E-3</v>
      </c>
      <c r="BS72" cm="1">
        <f t="array" ref="BS72">INDEX(BR71:BR$101,ROWS($A73))</f>
        <v>-1.4926223783087878E-2</v>
      </c>
      <c r="BT72" cm="1">
        <f t="array" ref="BT72">INDEX(BS71:BS$101,ROWS($A73))</f>
        <v>-5.2382672610496436E-2</v>
      </c>
      <c r="BU72" cm="1">
        <f t="array" ref="BU72">INDEX(BT71:BT$101,ROWS($A73))</f>
        <v>-6.2429136560775492E-3</v>
      </c>
      <c r="BV72" cm="1">
        <f t="array" ref="BV72">INDEX(BU71:BU$101,ROWS($A73))</f>
        <v>2.6936806066919458E-3</v>
      </c>
      <c r="BW72" cm="1">
        <f t="array" ref="BW72">INDEX(BV71:BV$101,ROWS($A73))</f>
        <v>6.0709088443285947E-3</v>
      </c>
      <c r="BX72" cm="1">
        <f t="array" ref="BX72">INDEX(BW71:BW$101,ROWS($A73))</f>
        <v>1.5683425673848382E-3</v>
      </c>
      <c r="BY72" cm="1">
        <f t="array" ref="BY72">INDEX(BX71:BX$101,ROWS($A73))</f>
        <v>-5.4638879822004695E-2</v>
      </c>
      <c r="BZ72" cm="1">
        <f t="array" ref="BZ72">INDEX(BY71:BY$101,ROWS($A73))</f>
        <v>-5.8455048259506058E-2</v>
      </c>
      <c r="CA72" cm="1">
        <f t="array" ref="CA72">INDEX(BZ71:BZ$101,ROWS($A73))</f>
        <v>-3.9786713136974849E-2</v>
      </c>
      <c r="CB72" cm="1">
        <f t="array" ref="CB72">INDEX(CA71:CA$101,ROWS($A73))</f>
        <v>0.19076008747508422</v>
      </c>
      <c r="CC72" cm="1">
        <f t="array" ref="CC72">INDEX(CB71:CB$101,ROWS($A73))</f>
        <v>0.45816820676262499</v>
      </c>
      <c r="CD72" cm="1">
        <f t="array" ref="CD72">INDEX(CC71:CC$101,ROWS($A73))</f>
        <v>1</v>
      </c>
      <c r="CE72" cm="1">
        <f t="array" ref="CE72">INDEX(CD71:CD$101,ROWS($A73))</f>
        <v>0.45816820676262499</v>
      </c>
      <c r="CF72" cm="1">
        <f t="array" ref="CF72">INDEX(CE71:CE$101,ROWS($A73))</f>
        <v>0.19076008747508422</v>
      </c>
      <c r="CG72" cm="1">
        <f t="array" ref="CG72">INDEX(CF71:CF$101,ROWS($A73))</f>
        <v>-3.9786713136974849E-2</v>
      </c>
      <c r="CH72" cm="1">
        <f t="array" ref="CH72">INDEX(CG71:CG$101,ROWS($A73))</f>
        <v>-5.8455048259506058E-2</v>
      </c>
      <c r="CI72" cm="1">
        <f t="array" ref="CI72">INDEX(CH71:CH$101,ROWS($A73))</f>
        <v>-5.4638879822004695E-2</v>
      </c>
      <c r="CJ72" cm="1">
        <f t="array" ref="CJ72">INDEX(CI71:CI$101,ROWS($A73))</f>
        <v>1.5683425673848382E-3</v>
      </c>
      <c r="CK72" cm="1">
        <f t="array" ref="CK72">INDEX(CJ71:CJ$101,ROWS($A73))</f>
        <v>6.0709088443285947E-3</v>
      </c>
      <c r="CL72" cm="1">
        <f t="array" ref="CL72">INDEX(CK71:CK$101,ROWS($A73))</f>
        <v>2.6936806066919458E-3</v>
      </c>
      <c r="CM72" cm="1">
        <f t="array" ref="CM72">INDEX(CL71:CL$101,ROWS($A73))</f>
        <v>-6.2429136560775492E-3</v>
      </c>
      <c r="CN72" cm="1">
        <f t="array" ref="CN72">INDEX(CM71:CM$101,ROWS($A73))</f>
        <v>-5.2382672610496436E-2</v>
      </c>
      <c r="CO72" cm="1">
        <f t="array" ref="CO72">INDEX(CN71:CN$101,ROWS($A73))</f>
        <v>-1.4926223783087878E-2</v>
      </c>
      <c r="CP72" cm="1">
        <f t="array" ref="CP72">INDEX(CO71:CO$101,ROWS($A73))</f>
        <v>1.9671785536275461E-3</v>
      </c>
      <c r="CQ72" cm="1">
        <f t="array" ref="CQ72">INDEX(CP71:CP$101,ROWS($A73))</f>
        <v>5.6837875880982429E-2</v>
      </c>
      <c r="CR72" cm="1">
        <f t="array" ref="CR72">INDEX(CQ71:CQ$101,ROWS($A73))</f>
        <v>-3.456326362918621E-3</v>
      </c>
      <c r="CS72" cm="1">
        <f t="array" ref="CS72">INDEX(CR71:CR$101,ROWS($A73))</f>
        <v>2.8721448308013767E-2</v>
      </c>
      <c r="CT72" cm="1">
        <f t="array" ref="CT72">INDEX(CS71:CS$101,ROWS($A73))</f>
        <v>-2.9137812001062583E-2</v>
      </c>
      <c r="CU72" cm="1">
        <f t="array" ref="CU72">INDEX(CT71:CT$101,ROWS($A73))</f>
        <v>6.3852420251502675E-3</v>
      </c>
      <c r="CV72" cm="1">
        <f t="array" ref="CV72">INDEX(CU71:CU$101,ROWS($A73))</f>
        <v>7.621720958584112E-2</v>
      </c>
      <c r="CW72" cm="1">
        <f t="array" ref="CW72">INDEX(CV71:CV$101,ROWS($A73))</f>
        <v>8.4160700746083769E-2</v>
      </c>
      <c r="CX72" cm="1">
        <f t="array" ref="CX72">INDEX(CW71:CW$101,ROWS($A73))</f>
        <v>9.1859430410886747E-2</v>
      </c>
      <c r="CY72" cm="1">
        <f t="array" ref="CY72">INDEX(CX71:CX$101,ROWS($A73))</f>
        <v>4.1933472856106685E-2</v>
      </c>
      <c r="CZ72" cm="1">
        <f t="array" ref="CZ72">INDEX(CY71:CY$101,ROWS($A73))</f>
        <v>3.9071305306950813E-2</v>
      </c>
      <c r="DA72" cm="1">
        <f t="array" ref="DA72">INDEX(CZ71:CZ$101,ROWS($A73))</f>
        <v>-4.3918438765605264E-2</v>
      </c>
      <c r="DB72" cm="1">
        <f t="array" ref="DB72">INDEX(DA71:DA$101,ROWS($A73))</f>
        <v>-7.3703419990607505E-2</v>
      </c>
      <c r="DC72" cm="1">
        <f t="array" ref="DC72">INDEX(DB71:DB$101,ROWS($A73))</f>
        <v>-8.07663118808679E-2</v>
      </c>
      <c r="DD72" cm="1">
        <f t="array" ref="DD72">INDEX(DC71:DC$101,ROWS($A73))</f>
        <v>1.4667612138507162E-2</v>
      </c>
      <c r="DE72" cm="1">
        <f t="array" ref="DE72">INDEX(DD71:DD$101,ROWS($A73))</f>
        <v>7.0392205077482436E-2</v>
      </c>
      <c r="DF72" cm="1">
        <f t="array" ref="DF72">INDEX(DE71:DE$101,ROWS($A73))</f>
        <v>2.9474214617809136E-2</v>
      </c>
      <c r="DG72" cm="1">
        <f t="array" ref="DG72">INDEX(DF71:DF$101,ROWS($A73))</f>
        <v>-0.12177560279280279</v>
      </c>
    </row>
    <row r="73" spans="1:111" x14ac:dyDescent="0.25">
      <c r="A73" s="17">
        <v>72</v>
      </c>
      <c r="B73">
        <v>1.3393639965100022</v>
      </c>
      <c r="C73" s="16">
        <f t="shared" si="7"/>
        <v>1.3483991031104428</v>
      </c>
      <c r="D73" s="19">
        <f>SUMPRODUCT($C$2:INDEX($C$2:$C$327,ROWS(C74:C$327)),$C74:C$327)/DEVSQ($C$2:$C$327)</f>
        <v>3.2326911044185787E-2</v>
      </c>
      <c r="E73">
        <f>SQRT((1/COUNT($B$2:$B$327))*(1+(2*SUMSQ($D$2:D72))))</f>
        <v>7.652448919472471E-2</v>
      </c>
      <c r="F73">
        <f>-SQRT((1/COUNT($B$2:$B$327))*(1+(2*SUMSQ($D$2:D72))))</f>
        <v>-7.652448919472471E-2</v>
      </c>
      <c r="H73" cm="1">
        <f t="array" aca="1" ref="H73" ca="1">INDEX(MMULT(MINVERSE(OFFSET($K$1,0,0,A73,A73)),OFFSET($K$1,1,0,A73,1)),A73)</f>
        <v>5.6586185062449959E-2</v>
      </c>
      <c r="I73">
        <f t="shared" si="8"/>
        <v>5.5384877562171128E-2</v>
      </c>
      <c r="J73">
        <f t="shared" si="9"/>
        <v>-5.5384877562171128E-2</v>
      </c>
      <c r="K73" s="18">
        <f t="shared" si="10"/>
        <v>3.2326911044185787E-2</v>
      </c>
      <c r="L73" cm="1">
        <f t="array" ref="L73">INDEX(K72:K$101,ROWS($A74))</f>
        <v>-3.1411323438820761E-3</v>
      </c>
      <c r="M73" cm="1">
        <f t="array" ref="M73">INDEX(L72:L$101,ROWS($A74))</f>
        <v>-7.548013161823508E-2</v>
      </c>
      <c r="N73" cm="1">
        <f t="array" ref="N73">INDEX(M72:M$101,ROWS($A74))</f>
        <v>-0.11052220165884011</v>
      </c>
      <c r="O73" cm="1">
        <f t="array" ref="O73">INDEX(N72:N$101,ROWS($A74))</f>
        <v>-9.4031673125597529E-2</v>
      </c>
      <c r="P73" cm="1">
        <f t="array" ref="P73">INDEX(O72:O$101,ROWS($A74))</f>
        <v>-5.797574545305078E-2</v>
      </c>
      <c r="Q73" cm="1">
        <f t="array" ref="Q73">INDEX(P72:P$101,ROWS($A74))</f>
        <v>-3.9898965001476813E-2</v>
      </c>
      <c r="R73" cm="1">
        <f t="array" ref="R73">INDEX(Q72:Q$101,ROWS($A74))</f>
        <v>-3.5502314476504467E-3</v>
      </c>
      <c r="S73" cm="1">
        <f t="array" ref="S73">INDEX(R72:R$101,ROWS($A74))</f>
        <v>-8.1871675226921556E-3</v>
      </c>
      <c r="T73" cm="1">
        <f t="array" ref="T73">INDEX(S72:S$101,ROWS($A74))</f>
        <v>-3.0367441430410622E-2</v>
      </c>
      <c r="U73" cm="1">
        <f t="array" ref="U73">INDEX(T72:T$101,ROWS($A74))</f>
        <v>2.2155790129058831E-2</v>
      </c>
      <c r="V73" cm="1">
        <f t="array" ref="V73">INDEX(U72:U$101,ROWS($A74))</f>
        <v>1.3729332929021208E-2</v>
      </c>
      <c r="W73" cm="1">
        <f t="array" ref="W73">INDEX(V72:V$101,ROWS($A74))</f>
        <v>5.1009490677601008E-2</v>
      </c>
      <c r="X73" cm="1">
        <f t="array" ref="X73">INDEX(W72:W$101,ROWS($A74))</f>
        <v>6.2230718236564189E-2</v>
      </c>
      <c r="Y73" cm="1">
        <f t="array" ref="Y73">INDEX(X72:X$101,ROWS($A74))</f>
        <v>7.2025657485670386E-2</v>
      </c>
      <c r="Z73" cm="1">
        <f t="array" ref="Z73">INDEX(Y72:Y$101,ROWS($A74))</f>
        <v>-7.9382443856476692E-2</v>
      </c>
      <c r="AA73" cm="1">
        <f t="array" ref="AA73">INDEX(Z72:Z$101,ROWS($A74))</f>
        <v>-9.5791748059318602E-2</v>
      </c>
      <c r="AB73" cm="1">
        <f t="array" ref="AB73">INDEX(AA72:AA$101,ROWS($A74))</f>
        <v>-9.6352721316774401E-2</v>
      </c>
      <c r="AC73" cm="1">
        <f t="array" ref="AC73">INDEX(AB72:AB$101,ROWS($A74))</f>
        <v>-6.117608288508168E-3</v>
      </c>
      <c r="AD73" cm="1">
        <f t="array" ref="AD73">INDEX(AC72:AC$101,ROWS($A74))</f>
        <v>5.6418526686066756E-2</v>
      </c>
      <c r="AE73" cm="1">
        <f t="array" ref="AE73">INDEX(AD72:AD$101,ROWS($A74))</f>
        <v>-1.052338420005056E-2</v>
      </c>
      <c r="AF73" cm="1">
        <f t="array" ref="AF73">INDEX(AE72:AE$101,ROWS($A74))</f>
        <v>-3.4355579644787179E-3</v>
      </c>
      <c r="AG73" cm="1">
        <f t="array" ref="AG73">INDEX(AF72:AF$101,ROWS($A74))</f>
        <v>-2.9913035966842957E-2</v>
      </c>
      <c r="AH73" cm="1">
        <f t="array" ref="AH73">INDEX(AG72:AG$101,ROWS($A74))</f>
        <v>-2.4597005930040487E-2</v>
      </c>
      <c r="AI73" cm="1">
        <f t="array" ref="AI73">INDEX(AH72:AH$101,ROWS($A74))</f>
        <v>-6.1517600725887717E-2</v>
      </c>
      <c r="AJ73" cm="1">
        <f t="array" ref="AJ73">INDEX(AI72:AI$101,ROWS($A74))</f>
        <v>-7.9011018034384223E-3</v>
      </c>
      <c r="AK73" cm="1">
        <f t="array" ref="AK73">INDEX(AJ72:AJ$101,ROWS($A74))</f>
        <v>2.4418181143092907E-4</v>
      </c>
      <c r="AL73" cm="1">
        <f t="array" ref="AL73">INDEX(AK72:AK$101,ROWS($A74))</f>
        <v>5.695446189506833E-2</v>
      </c>
      <c r="AM73" cm="1">
        <f t="array" ref="AM73">INDEX(AL72:AL$101,ROWS($A74))</f>
        <v>-4.52418626056501E-3</v>
      </c>
      <c r="AN73" cm="1">
        <f t="array" ref="AN73">INDEX(AM72:AM$101,ROWS($A74))</f>
        <v>2.572326503835937E-2</v>
      </c>
      <c r="AO73" cm="1">
        <f t="array" ref="AO73">INDEX(AN72:AN$101,ROWS($A74))</f>
        <v>4.5356651955948825E-2</v>
      </c>
      <c r="AP73" cm="1">
        <f t="array" ref="AP73">INDEX(AO72:AO$101,ROWS($A74))</f>
        <v>6.9172172021400427E-2</v>
      </c>
      <c r="AQ73" cm="1">
        <f t="array" ref="AQ73">INDEX(AP72:AP$101,ROWS($A74))</f>
        <v>0.10653002802592371</v>
      </c>
      <c r="AR73" cm="1">
        <f t="array" ref="AR73">INDEX(AQ72:AQ$101,ROWS($A74))</f>
        <v>8.1095536068336749E-2</v>
      </c>
      <c r="AS73" cm="1">
        <f t="array" ref="AS73">INDEX(AR72:AR$101,ROWS($A74))</f>
        <v>7.0343913977613914E-2</v>
      </c>
      <c r="AT73" cm="1">
        <f t="array" ref="AT73">INDEX(AS72:AS$101,ROWS($A74))</f>
        <v>-8.2088083297975605E-3</v>
      </c>
      <c r="AU73" cm="1">
        <f t="array" ref="AU73">INDEX(AT72:AT$101,ROWS($A74))</f>
        <v>-4.2611769578632983E-2</v>
      </c>
      <c r="AV73" cm="1">
        <f t="array" ref="AV73">INDEX(AU72:AU$101,ROWS($A74))</f>
        <v>-1.3146260150111435E-2</v>
      </c>
      <c r="AW73" cm="1">
        <f t="array" ref="AW73">INDEX(AV72:AV$101,ROWS($A74))</f>
        <v>-1.6117846468699182E-2</v>
      </c>
      <c r="AX73" cm="1">
        <f t="array" ref="AX73">INDEX(AW72:AW$101,ROWS($A74))</f>
        <v>2.4042253334814117E-2</v>
      </c>
      <c r="AY73" cm="1">
        <f t="array" ref="AY73">INDEX(AX72:AX$101,ROWS($A74))</f>
        <v>2.2472413339714708E-2</v>
      </c>
      <c r="AZ73" cm="1">
        <f t="array" ref="AZ73">INDEX(AY72:AY$101,ROWS($A74))</f>
        <v>-4.4645286767713031E-2</v>
      </c>
      <c r="BA73" cm="1">
        <f t="array" ref="BA73">INDEX(AZ72:AZ$101,ROWS($A74))</f>
        <v>-0.12372641346062392</v>
      </c>
      <c r="BB73" cm="1">
        <f t="array" ref="BB73">INDEX(BA72:BA$101,ROWS($A74))</f>
        <v>-0.12177560279280279</v>
      </c>
      <c r="BC73" cm="1">
        <f t="array" ref="BC73">INDEX(BB72:BB$101,ROWS($A74))</f>
        <v>2.9474214617809136E-2</v>
      </c>
      <c r="BD73" cm="1">
        <f t="array" ref="BD73">INDEX(BC72:BC$101,ROWS($A74))</f>
        <v>7.0392205077482436E-2</v>
      </c>
      <c r="BE73" cm="1">
        <f t="array" ref="BE73">INDEX(BD72:BD$101,ROWS($A74))</f>
        <v>1.4667612138507162E-2</v>
      </c>
      <c r="BF73" cm="1">
        <f t="array" ref="BF73">INDEX(BE72:BE$101,ROWS($A74))</f>
        <v>-8.07663118808679E-2</v>
      </c>
      <c r="BG73" cm="1">
        <f t="array" ref="BG73">INDEX(BF72:BF$101,ROWS($A74))</f>
        <v>-7.3703419990607505E-2</v>
      </c>
      <c r="BH73" cm="1">
        <f t="array" ref="BH73">INDEX(BG72:BG$101,ROWS($A74))</f>
        <v>-4.3918438765605264E-2</v>
      </c>
      <c r="BI73" cm="1">
        <f t="array" ref="BI73">INDEX(BH72:BH$101,ROWS($A74))</f>
        <v>3.9071305306950813E-2</v>
      </c>
      <c r="BJ73" cm="1">
        <f t="array" ref="BJ73">INDEX(BI72:BI$101,ROWS($A74))</f>
        <v>4.1933472856106685E-2</v>
      </c>
      <c r="BK73" cm="1">
        <f t="array" ref="BK73">INDEX(BJ72:BJ$101,ROWS($A74))</f>
        <v>9.1859430410886747E-2</v>
      </c>
      <c r="BL73" cm="1">
        <f t="array" ref="BL73">INDEX(BK72:BK$101,ROWS($A74))</f>
        <v>8.4160700746083769E-2</v>
      </c>
      <c r="BM73" cm="1">
        <f t="array" ref="BM73">INDEX(BL72:BL$101,ROWS($A74))</f>
        <v>7.621720958584112E-2</v>
      </c>
      <c r="BN73" cm="1">
        <f t="array" ref="BN73">INDEX(BM72:BM$101,ROWS($A74))</f>
        <v>6.3852420251502675E-3</v>
      </c>
      <c r="BO73" cm="1">
        <f t="array" ref="BO73">INDEX(BN72:BN$101,ROWS($A74))</f>
        <v>-2.9137812001062583E-2</v>
      </c>
      <c r="BP73" cm="1">
        <f t="array" ref="BP73">INDEX(BO72:BO$101,ROWS($A74))</f>
        <v>2.8721448308013767E-2</v>
      </c>
      <c r="BQ73" cm="1">
        <f t="array" ref="BQ73">INDEX(BP72:BP$101,ROWS($A74))</f>
        <v>-3.456326362918621E-3</v>
      </c>
      <c r="BR73" cm="1">
        <f t="array" ref="BR73">INDEX(BQ72:BQ$101,ROWS($A74))</f>
        <v>5.6837875880982429E-2</v>
      </c>
      <c r="BS73" cm="1">
        <f t="array" ref="BS73">INDEX(BR72:BR$101,ROWS($A74))</f>
        <v>1.9671785536275461E-3</v>
      </c>
      <c r="BT73" cm="1">
        <f t="array" ref="BT73">INDEX(BS72:BS$101,ROWS($A74))</f>
        <v>-1.4926223783087878E-2</v>
      </c>
      <c r="BU73" cm="1">
        <f t="array" ref="BU73">INDEX(BT72:BT$101,ROWS($A74))</f>
        <v>-5.2382672610496436E-2</v>
      </c>
      <c r="BV73" cm="1">
        <f t="array" ref="BV73">INDEX(BU72:BU$101,ROWS($A74))</f>
        <v>-6.2429136560775492E-3</v>
      </c>
      <c r="BW73" cm="1">
        <f t="array" ref="BW73">INDEX(BV72:BV$101,ROWS($A74))</f>
        <v>2.6936806066919458E-3</v>
      </c>
      <c r="BX73" cm="1">
        <f t="array" ref="BX73">INDEX(BW72:BW$101,ROWS($A74))</f>
        <v>6.0709088443285947E-3</v>
      </c>
      <c r="BY73" cm="1">
        <f t="array" ref="BY73">INDEX(BX72:BX$101,ROWS($A74))</f>
        <v>1.5683425673848382E-3</v>
      </c>
      <c r="BZ73" cm="1">
        <f t="array" ref="BZ73">INDEX(BY72:BY$101,ROWS($A74))</f>
        <v>-5.4638879822004695E-2</v>
      </c>
      <c r="CA73" cm="1">
        <f t="array" ref="CA73">INDEX(BZ72:BZ$101,ROWS($A74))</f>
        <v>-5.8455048259506058E-2</v>
      </c>
      <c r="CB73" cm="1">
        <f t="array" ref="CB73">INDEX(CA72:CA$101,ROWS($A74))</f>
        <v>-3.9786713136974849E-2</v>
      </c>
      <c r="CC73" cm="1">
        <f t="array" ref="CC73">INDEX(CB72:CB$101,ROWS($A74))</f>
        <v>0.19076008747508422</v>
      </c>
      <c r="CD73" cm="1">
        <f t="array" ref="CD73">INDEX(CC72:CC$101,ROWS($A74))</f>
        <v>0.45816820676262499</v>
      </c>
      <c r="CE73" cm="1">
        <f t="array" ref="CE73">INDEX(CD72:CD$101,ROWS($A74))</f>
        <v>1</v>
      </c>
      <c r="CF73" cm="1">
        <f t="array" ref="CF73">INDEX(CE72:CE$101,ROWS($A74))</f>
        <v>0.45816820676262499</v>
      </c>
      <c r="CG73" cm="1">
        <f t="array" ref="CG73">INDEX(CF72:CF$101,ROWS($A74))</f>
        <v>0.19076008747508422</v>
      </c>
      <c r="CH73" cm="1">
        <f t="array" ref="CH73">INDEX(CG72:CG$101,ROWS($A74))</f>
        <v>-3.9786713136974849E-2</v>
      </c>
      <c r="CI73" cm="1">
        <f t="array" ref="CI73">INDEX(CH72:CH$101,ROWS($A74))</f>
        <v>-5.8455048259506058E-2</v>
      </c>
      <c r="CJ73" cm="1">
        <f t="array" ref="CJ73">INDEX(CI72:CI$101,ROWS($A74))</f>
        <v>-5.4638879822004695E-2</v>
      </c>
      <c r="CK73" cm="1">
        <f t="array" ref="CK73">INDEX(CJ72:CJ$101,ROWS($A74))</f>
        <v>1.5683425673848382E-3</v>
      </c>
      <c r="CL73" cm="1">
        <f t="array" ref="CL73">INDEX(CK72:CK$101,ROWS($A74))</f>
        <v>6.0709088443285947E-3</v>
      </c>
      <c r="CM73" cm="1">
        <f t="array" ref="CM73">INDEX(CL72:CL$101,ROWS($A74))</f>
        <v>2.6936806066919458E-3</v>
      </c>
      <c r="CN73" cm="1">
        <f t="array" ref="CN73">INDEX(CM72:CM$101,ROWS($A74))</f>
        <v>-6.2429136560775492E-3</v>
      </c>
      <c r="CO73" cm="1">
        <f t="array" ref="CO73">INDEX(CN72:CN$101,ROWS($A74))</f>
        <v>-5.2382672610496436E-2</v>
      </c>
      <c r="CP73" cm="1">
        <f t="array" ref="CP73">INDEX(CO72:CO$101,ROWS($A74))</f>
        <v>-1.4926223783087878E-2</v>
      </c>
      <c r="CQ73" cm="1">
        <f t="array" ref="CQ73">INDEX(CP72:CP$101,ROWS($A74))</f>
        <v>1.9671785536275461E-3</v>
      </c>
      <c r="CR73" cm="1">
        <f t="array" ref="CR73">INDEX(CQ72:CQ$101,ROWS($A74))</f>
        <v>5.6837875880982429E-2</v>
      </c>
      <c r="CS73" cm="1">
        <f t="array" ref="CS73">INDEX(CR72:CR$101,ROWS($A74))</f>
        <v>-3.456326362918621E-3</v>
      </c>
      <c r="CT73" cm="1">
        <f t="array" ref="CT73">INDEX(CS72:CS$101,ROWS($A74))</f>
        <v>2.8721448308013767E-2</v>
      </c>
      <c r="CU73" cm="1">
        <f t="array" ref="CU73">INDEX(CT72:CT$101,ROWS($A74))</f>
        <v>-2.9137812001062583E-2</v>
      </c>
      <c r="CV73" cm="1">
        <f t="array" ref="CV73">INDEX(CU72:CU$101,ROWS($A74))</f>
        <v>6.3852420251502675E-3</v>
      </c>
      <c r="CW73" cm="1">
        <f t="array" ref="CW73">INDEX(CV72:CV$101,ROWS($A74))</f>
        <v>7.621720958584112E-2</v>
      </c>
      <c r="CX73" cm="1">
        <f t="array" ref="CX73">INDEX(CW72:CW$101,ROWS($A74))</f>
        <v>8.4160700746083769E-2</v>
      </c>
      <c r="CY73" cm="1">
        <f t="array" ref="CY73">INDEX(CX72:CX$101,ROWS($A74))</f>
        <v>9.1859430410886747E-2</v>
      </c>
      <c r="CZ73" cm="1">
        <f t="array" ref="CZ73">INDEX(CY72:CY$101,ROWS($A74))</f>
        <v>4.1933472856106685E-2</v>
      </c>
      <c r="DA73" cm="1">
        <f t="array" ref="DA73">INDEX(CZ72:CZ$101,ROWS($A74))</f>
        <v>3.9071305306950813E-2</v>
      </c>
      <c r="DB73" cm="1">
        <f t="array" ref="DB73">INDEX(DA72:DA$101,ROWS($A74))</f>
        <v>-4.3918438765605264E-2</v>
      </c>
      <c r="DC73" cm="1">
        <f t="array" ref="DC73">INDEX(DB72:DB$101,ROWS($A74))</f>
        <v>-7.3703419990607505E-2</v>
      </c>
      <c r="DD73" cm="1">
        <f t="array" ref="DD73">INDEX(DC72:DC$101,ROWS($A74))</f>
        <v>-8.07663118808679E-2</v>
      </c>
      <c r="DE73" cm="1">
        <f t="array" ref="DE73">INDEX(DD72:DD$101,ROWS($A74))</f>
        <v>1.4667612138507162E-2</v>
      </c>
      <c r="DF73" cm="1">
        <f t="array" ref="DF73">INDEX(DE72:DE$101,ROWS($A74))</f>
        <v>7.0392205077482436E-2</v>
      </c>
      <c r="DG73" cm="1">
        <f t="array" ref="DG73">INDEX(DF72:DF$101,ROWS($A74))</f>
        <v>2.9474214617809136E-2</v>
      </c>
    </row>
    <row r="74" spans="1:111" x14ac:dyDescent="0.25">
      <c r="A74" s="17">
        <v>73</v>
      </c>
      <c r="B74">
        <v>2.5249407367321908</v>
      </c>
      <c r="C74" s="16">
        <f t="shared" si="7"/>
        <v>2.5339758433326312</v>
      </c>
      <c r="D74" s="19">
        <f>SUMPRODUCT($C$2:INDEX($C$2:$C$327,ROWS(C75:C$327)),$C75:C$327)/DEVSQ($C$2:$C$327)</f>
        <v>8.7822449813521136E-2</v>
      </c>
      <c r="E74">
        <f>SQRT((1/COUNT($B$2:$B$327))*(1+(2*SUMSQ($D$2:D73))))</f>
        <v>7.6566367737162272E-2</v>
      </c>
      <c r="F74">
        <f>-SQRT((1/COUNT($B$2:$B$327))*(1+(2*SUMSQ($D$2:D73))))</f>
        <v>-7.6566367737162272E-2</v>
      </c>
      <c r="H74" cm="1">
        <f t="array" aca="1" ref="H74" ca="1">INDEX(MMULT(MINVERSE(OFFSET($K$1,0,0,A74,A74)),OFFSET($K$1,1,0,A74,1)),A74)</f>
        <v>3.6794720275161424E-2</v>
      </c>
      <c r="I74">
        <f t="shared" si="8"/>
        <v>5.5384877562171128E-2</v>
      </c>
      <c r="J74">
        <f t="shared" si="9"/>
        <v>-5.5384877562171128E-2</v>
      </c>
      <c r="K74" s="18">
        <f t="shared" si="10"/>
        <v>8.7822449813521136E-2</v>
      </c>
      <c r="L74" cm="1">
        <f t="array" ref="L74">INDEX(K73:K$101,ROWS($A75))</f>
        <v>3.2326911044185787E-2</v>
      </c>
      <c r="M74" cm="1">
        <f t="array" ref="M74">INDEX(L73:L$101,ROWS($A75))</f>
        <v>-3.1411323438820761E-3</v>
      </c>
      <c r="N74" cm="1">
        <f t="array" ref="N74">INDEX(M73:M$101,ROWS($A75))</f>
        <v>-7.548013161823508E-2</v>
      </c>
      <c r="O74" cm="1">
        <f t="array" ref="O74">INDEX(N73:N$101,ROWS($A75))</f>
        <v>-0.11052220165884011</v>
      </c>
      <c r="P74" cm="1">
        <f t="array" ref="P74">INDEX(O73:O$101,ROWS($A75))</f>
        <v>-9.4031673125597529E-2</v>
      </c>
      <c r="Q74" cm="1">
        <f t="array" ref="Q74">INDEX(P73:P$101,ROWS($A75))</f>
        <v>-5.797574545305078E-2</v>
      </c>
      <c r="R74" cm="1">
        <f t="array" ref="R74">INDEX(Q73:Q$101,ROWS($A75))</f>
        <v>-3.9898965001476813E-2</v>
      </c>
      <c r="S74" cm="1">
        <f t="array" ref="S74">INDEX(R73:R$101,ROWS($A75))</f>
        <v>-3.5502314476504467E-3</v>
      </c>
      <c r="T74" cm="1">
        <f t="array" ref="T74">INDEX(S73:S$101,ROWS($A75))</f>
        <v>-8.1871675226921556E-3</v>
      </c>
      <c r="U74" cm="1">
        <f t="array" ref="U74">INDEX(T73:T$101,ROWS($A75))</f>
        <v>-3.0367441430410622E-2</v>
      </c>
      <c r="V74" cm="1">
        <f t="array" ref="V74">INDEX(U73:U$101,ROWS($A75))</f>
        <v>2.2155790129058831E-2</v>
      </c>
      <c r="W74" cm="1">
        <f t="array" ref="W74">INDEX(V73:V$101,ROWS($A75))</f>
        <v>1.3729332929021208E-2</v>
      </c>
      <c r="X74" cm="1">
        <f t="array" ref="X74">INDEX(W73:W$101,ROWS($A75))</f>
        <v>5.1009490677601008E-2</v>
      </c>
      <c r="Y74" cm="1">
        <f t="array" ref="Y74">INDEX(X73:X$101,ROWS($A75))</f>
        <v>6.2230718236564189E-2</v>
      </c>
      <c r="Z74" cm="1">
        <f t="array" ref="Z74">INDEX(Y73:Y$101,ROWS($A75))</f>
        <v>7.2025657485670386E-2</v>
      </c>
      <c r="AA74" cm="1">
        <f t="array" ref="AA74">INDEX(Z73:Z$101,ROWS($A75))</f>
        <v>-7.9382443856476692E-2</v>
      </c>
      <c r="AB74" cm="1">
        <f t="array" ref="AB74">INDEX(AA73:AA$101,ROWS($A75))</f>
        <v>-9.5791748059318602E-2</v>
      </c>
      <c r="AC74" cm="1">
        <f t="array" ref="AC74">INDEX(AB73:AB$101,ROWS($A75))</f>
        <v>-9.6352721316774401E-2</v>
      </c>
      <c r="AD74" cm="1">
        <f t="array" ref="AD74">INDEX(AC73:AC$101,ROWS($A75))</f>
        <v>-6.117608288508168E-3</v>
      </c>
      <c r="AE74" cm="1">
        <f t="array" ref="AE74">INDEX(AD73:AD$101,ROWS($A75))</f>
        <v>5.6418526686066756E-2</v>
      </c>
      <c r="AF74" cm="1">
        <f t="array" ref="AF74">INDEX(AE73:AE$101,ROWS($A75))</f>
        <v>-1.052338420005056E-2</v>
      </c>
      <c r="AG74" cm="1">
        <f t="array" ref="AG74">INDEX(AF73:AF$101,ROWS($A75))</f>
        <v>-3.4355579644787179E-3</v>
      </c>
      <c r="AH74" cm="1">
        <f t="array" ref="AH74">INDEX(AG73:AG$101,ROWS($A75))</f>
        <v>-2.9913035966842957E-2</v>
      </c>
      <c r="AI74" cm="1">
        <f t="array" ref="AI74">INDEX(AH73:AH$101,ROWS($A75))</f>
        <v>-2.4597005930040487E-2</v>
      </c>
      <c r="AJ74" cm="1">
        <f t="array" ref="AJ74">INDEX(AI73:AI$101,ROWS($A75))</f>
        <v>-6.1517600725887717E-2</v>
      </c>
      <c r="AK74" cm="1">
        <f t="array" ref="AK74">INDEX(AJ73:AJ$101,ROWS($A75))</f>
        <v>-7.9011018034384223E-3</v>
      </c>
      <c r="AL74" cm="1">
        <f t="array" ref="AL74">INDEX(AK73:AK$101,ROWS($A75))</f>
        <v>2.4418181143092907E-4</v>
      </c>
      <c r="AM74" cm="1">
        <f t="array" ref="AM74">INDEX(AL73:AL$101,ROWS($A75))</f>
        <v>5.695446189506833E-2</v>
      </c>
      <c r="AN74" cm="1">
        <f t="array" ref="AN74">INDEX(AM73:AM$101,ROWS($A75))</f>
        <v>-4.52418626056501E-3</v>
      </c>
      <c r="AO74" cm="1">
        <f t="array" ref="AO74">INDEX(AN73:AN$101,ROWS($A75))</f>
        <v>2.572326503835937E-2</v>
      </c>
      <c r="AP74" cm="1">
        <f t="array" ref="AP74">INDEX(AO73:AO$101,ROWS($A75))</f>
        <v>4.5356651955948825E-2</v>
      </c>
      <c r="AQ74" cm="1">
        <f t="array" ref="AQ74">INDEX(AP73:AP$101,ROWS($A75))</f>
        <v>6.9172172021400427E-2</v>
      </c>
      <c r="AR74" cm="1">
        <f t="array" ref="AR74">INDEX(AQ73:AQ$101,ROWS($A75))</f>
        <v>0.10653002802592371</v>
      </c>
      <c r="AS74" cm="1">
        <f t="array" ref="AS74">INDEX(AR73:AR$101,ROWS($A75))</f>
        <v>8.1095536068336749E-2</v>
      </c>
      <c r="AT74" cm="1">
        <f t="array" ref="AT74">INDEX(AS73:AS$101,ROWS($A75))</f>
        <v>7.0343913977613914E-2</v>
      </c>
      <c r="AU74" cm="1">
        <f t="array" ref="AU74">INDEX(AT73:AT$101,ROWS($A75))</f>
        <v>-8.2088083297975605E-3</v>
      </c>
      <c r="AV74" cm="1">
        <f t="array" ref="AV74">INDEX(AU73:AU$101,ROWS($A75))</f>
        <v>-4.2611769578632983E-2</v>
      </c>
      <c r="AW74" cm="1">
        <f t="array" ref="AW74">INDEX(AV73:AV$101,ROWS($A75))</f>
        <v>-1.3146260150111435E-2</v>
      </c>
      <c r="AX74" cm="1">
        <f t="array" ref="AX74">INDEX(AW73:AW$101,ROWS($A75))</f>
        <v>-1.6117846468699182E-2</v>
      </c>
      <c r="AY74" cm="1">
        <f t="array" ref="AY74">INDEX(AX73:AX$101,ROWS($A75))</f>
        <v>2.4042253334814117E-2</v>
      </c>
      <c r="AZ74" cm="1">
        <f t="array" ref="AZ74">INDEX(AY73:AY$101,ROWS($A75))</f>
        <v>2.2472413339714708E-2</v>
      </c>
      <c r="BA74" cm="1">
        <f t="array" ref="BA74">INDEX(AZ73:AZ$101,ROWS($A75))</f>
        <v>-4.4645286767713031E-2</v>
      </c>
      <c r="BB74" cm="1">
        <f t="array" ref="BB74">INDEX(BA73:BA$101,ROWS($A75))</f>
        <v>-0.12372641346062392</v>
      </c>
      <c r="BC74" cm="1">
        <f t="array" ref="BC74">INDEX(BB73:BB$101,ROWS($A75))</f>
        <v>-0.12177560279280279</v>
      </c>
      <c r="BD74" cm="1">
        <f t="array" ref="BD74">INDEX(BC73:BC$101,ROWS($A75))</f>
        <v>2.9474214617809136E-2</v>
      </c>
      <c r="BE74" cm="1">
        <f t="array" ref="BE74">INDEX(BD73:BD$101,ROWS($A75))</f>
        <v>7.0392205077482436E-2</v>
      </c>
      <c r="BF74" cm="1">
        <f t="array" ref="BF74">INDEX(BE73:BE$101,ROWS($A75))</f>
        <v>1.4667612138507162E-2</v>
      </c>
      <c r="BG74" cm="1">
        <f t="array" ref="BG74">INDEX(BF73:BF$101,ROWS($A75))</f>
        <v>-8.07663118808679E-2</v>
      </c>
      <c r="BH74" cm="1">
        <f t="array" ref="BH74">INDEX(BG73:BG$101,ROWS($A75))</f>
        <v>-7.3703419990607505E-2</v>
      </c>
      <c r="BI74" cm="1">
        <f t="array" ref="BI74">INDEX(BH73:BH$101,ROWS($A75))</f>
        <v>-4.3918438765605264E-2</v>
      </c>
      <c r="BJ74" cm="1">
        <f t="array" ref="BJ74">INDEX(BI73:BI$101,ROWS($A75))</f>
        <v>3.9071305306950813E-2</v>
      </c>
      <c r="BK74" cm="1">
        <f t="array" ref="BK74">INDEX(BJ73:BJ$101,ROWS($A75))</f>
        <v>4.1933472856106685E-2</v>
      </c>
      <c r="BL74" cm="1">
        <f t="array" ref="BL74">INDEX(BK73:BK$101,ROWS($A75))</f>
        <v>9.1859430410886747E-2</v>
      </c>
      <c r="BM74" cm="1">
        <f t="array" ref="BM74">INDEX(BL73:BL$101,ROWS($A75))</f>
        <v>8.4160700746083769E-2</v>
      </c>
      <c r="BN74" cm="1">
        <f t="array" ref="BN74">INDEX(BM73:BM$101,ROWS($A75))</f>
        <v>7.621720958584112E-2</v>
      </c>
      <c r="BO74" cm="1">
        <f t="array" ref="BO74">INDEX(BN73:BN$101,ROWS($A75))</f>
        <v>6.3852420251502675E-3</v>
      </c>
      <c r="BP74" cm="1">
        <f t="array" ref="BP74">INDEX(BO73:BO$101,ROWS($A75))</f>
        <v>-2.9137812001062583E-2</v>
      </c>
      <c r="BQ74" cm="1">
        <f t="array" ref="BQ74">INDEX(BP73:BP$101,ROWS($A75))</f>
        <v>2.8721448308013767E-2</v>
      </c>
      <c r="BR74" cm="1">
        <f t="array" ref="BR74">INDEX(BQ73:BQ$101,ROWS($A75))</f>
        <v>-3.456326362918621E-3</v>
      </c>
      <c r="BS74" cm="1">
        <f t="array" ref="BS74">INDEX(BR73:BR$101,ROWS($A75))</f>
        <v>5.6837875880982429E-2</v>
      </c>
      <c r="BT74" cm="1">
        <f t="array" ref="BT74">INDEX(BS73:BS$101,ROWS($A75))</f>
        <v>1.9671785536275461E-3</v>
      </c>
      <c r="BU74" cm="1">
        <f t="array" ref="BU74">INDEX(BT73:BT$101,ROWS($A75))</f>
        <v>-1.4926223783087878E-2</v>
      </c>
      <c r="BV74" cm="1">
        <f t="array" ref="BV74">INDEX(BU73:BU$101,ROWS($A75))</f>
        <v>-5.2382672610496436E-2</v>
      </c>
      <c r="BW74" cm="1">
        <f t="array" ref="BW74">INDEX(BV73:BV$101,ROWS($A75))</f>
        <v>-6.2429136560775492E-3</v>
      </c>
      <c r="BX74" cm="1">
        <f t="array" ref="BX74">INDEX(BW73:BW$101,ROWS($A75))</f>
        <v>2.6936806066919458E-3</v>
      </c>
      <c r="BY74" cm="1">
        <f t="array" ref="BY74">INDEX(BX73:BX$101,ROWS($A75))</f>
        <v>6.0709088443285947E-3</v>
      </c>
      <c r="BZ74" cm="1">
        <f t="array" ref="BZ74">INDEX(BY73:BY$101,ROWS($A75))</f>
        <v>1.5683425673848382E-3</v>
      </c>
      <c r="CA74" cm="1">
        <f t="array" ref="CA74">INDEX(BZ73:BZ$101,ROWS($A75))</f>
        <v>-5.4638879822004695E-2</v>
      </c>
      <c r="CB74" cm="1">
        <f t="array" ref="CB74">INDEX(CA73:CA$101,ROWS($A75))</f>
        <v>-5.8455048259506058E-2</v>
      </c>
      <c r="CC74" cm="1">
        <f t="array" ref="CC74">INDEX(CB73:CB$101,ROWS($A75))</f>
        <v>-3.9786713136974849E-2</v>
      </c>
      <c r="CD74" cm="1">
        <f t="array" ref="CD74">INDEX(CC73:CC$101,ROWS($A75))</f>
        <v>0.19076008747508422</v>
      </c>
      <c r="CE74" cm="1">
        <f t="array" ref="CE74">INDEX(CD73:CD$101,ROWS($A75))</f>
        <v>0.45816820676262499</v>
      </c>
      <c r="CF74" cm="1">
        <f t="array" ref="CF74">INDEX(CE73:CE$101,ROWS($A75))</f>
        <v>1</v>
      </c>
      <c r="CG74" cm="1">
        <f t="array" ref="CG74">INDEX(CF73:CF$101,ROWS($A75))</f>
        <v>0.45816820676262499</v>
      </c>
      <c r="CH74" cm="1">
        <f t="array" ref="CH74">INDEX(CG73:CG$101,ROWS($A75))</f>
        <v>0.19076008747508422</v>
      </c>
      <c r="CI74" cm="1">
        <f t="array" ref="CI74">INDEX(CH73:CH$101,ROWS($A75))</f>
        <v>-3.9786713136974849E-2</v>
      </c>
      <c r="CJ74" cm="1">
        <f t="array" ref="CJ74">INDEX(CI73:CI$101,ROWS($A75))</f>
        <v>-5.8455048259506058E-2</v>
      </c>
      <c r="CK74" cm="1">
        <f t="array" ref="CK74">INDEX(CJ73:CJ$101,ROWS($A75))</f>
        <v>-5.4638879822004695E-2</v>
      </c>
      <c r="CL74" cm="1">
        <f t="array" ref="CL74">INDEX(CK73:CK$101,ROWS($A75))</f>
        <v>1.5683425673848382E-3</v>
      </c>
      <c r="CM74" cm="1">
        <f t="array" ref="CM74">INDEX(CL73:CL$101,ROWS($A75))</f>
        <v>6.0709088443285947E-3</v>
      </c>
      <c r="CN74" cm="1">
        <f t="array" ref="CN74">INDEX(CM73:CM$101,ROWS($A75))</f>
        <v>2.6936806066919458E-3</v>
      </c>
      <c r="CO74" cm="1">
        <f t="array" ref="CO74">INDEX(CN73:CN$101,ROWS($A75))</f>
        <v>-6.2429136560775492E-3</v>
      </c>
      <c r="CP74" cm="1">
        <f t="array" ref="CP74">INDEX(CO73:CO$101,ROWS($A75))</f>
        <v>-5.2382672610496436E-2</v>
      </c>
      <c r="CQ74" cm="1">
        <f t="array" ref="CQ74">INDEX(CP73:CP$101,ROWS($A75))</f>
        <v>-1.4926223783087878E-2</v>
      </c>
      <c r="CR74" cm="1">
        <f t="array" ref="CR74">INDEX(CQ73:CQ$101,ROWS($A75))</f>
        <v>1.9671785536275461E-3</v>
      </c>
      <c r="CS74" cm="1">
        <f t="array" ref="CS74">INDEX(CR73:CR$101,ROWS($A75))</f>
        <v>5.6837875880982429E-2</v>
      </c>
      <c r="CT74" cm="1">
        <f t="array" ref="CT74">INDEX(CS73:CS$101,ROWS($A75))</f>
        <v>-3.456326362918621E-3</v>
      </c>
      <c r="CU74" cm="1">
        <f t="array" ref="CU74">INDEX(CT73:CT$101,ROWS($A75))</f>
        <v>2.8721448308013767E-2</v>
      </c>
      <c r="CV74" cm="1">
        <f t="array" ref="CV74">INDEX(CU73:CU$101,ROWS($A75))</f>
        <v>-2.9137812001062583E-2</v>
      </c>
      <c r="CW74" cm="1">
        <f t="array" ref="CW74">INDEX(CV73:CV$101,ROWS($A75))</f>
        <v>6.3852420251502675E-3</v>
      </c>
      <c r="CX74" cm="1">
        <f t="array" ref="CX74">INDEX(CW73:CW$101,ROWS($A75))</f>
        <v>7.621720958584112E-2</v>
      </c>
      <c r="CY74" cm="1">
        <f t="array" ref="CY74">INDEX(CX73:CX$101,ROWS($A75))</f>
        <v>8.4160700746083769E-2</v>
      </c>
      <c r="CZ74" cm="1">
        <f t="array" ref="CZ74">INDEX(CY73:CY$101,ROWS($A75))</f>
        <v>9.1859430410886747E-2</v>
      </c>
      <c r="DA74" cm="1">
        <f t="array" ref="DA74">INDEX(CZ73:CZ$101,ROWS($A75))</f>
        <v>4.1933472856106685E-2</v>
      </c>
      <c r="DB74" cm="1">
        <f t="array" ref="DB74">INDEX(DA73:DA$101,ROWS($A75))</f>
        <v>3.9071305306950813E-2</v>
      </c>
      <c r="DC74" cm="1">
        <f t="array" ref="DC74">INDEX(DB73:DB$101,ROWS($A75))</f>
        <v>-4.3918438765605264E-2</v>
      </c>
      <c r="DD74" cm="1">
        <f t="array" ref="DD74">INDEX(DC73:DC$101,ROWS($A75))</f>
        <v>-7.3703419990607505E-2</v>
      </c>
      <c r="DE74" cm="1">
        <f t="array" ref="DE74">INDEX(DD73:DD$101,ROWS($A75))</f>
        <v>-8.07663118808679E-2</v>
      </c>
      <c r="DF74" cm="1">
        <f t="array" ref="DF74">INDEX(DE73:DE$101,ROWS($A75))</f>
        <v>1.4667612138507162E-2</v>
      </c>
      <c r="DG74" cm="1">
        <f t="array" ref="DG74">INDEX(DF73:DF$101,ROWS($A75))</f>
        <v>7.0392205077482436E-2</v>
      </c>
    </row>
    <row r="75" spans="1:111" x14ac:dyDescent="0.25">
      <c r="A75" s="17">
        <v>74</v>
      </c>
      <c r="B75">
        <v>1.3029382603613726</v>
      </c>
      <c r="C75" s="16">
        <f t="shared" si="7"/>
        <v>1.3119733669618132</v>
      </c>
      <c r="D75" s="19">
        <f>SUMPRODUCT($C$2:INDEX($C$2:$C$327,ROWS(C76:C$327)),$C76:C$327)/DEVSQ($C$2:$C$327)</f>
        <v>3.4657952725254376E-2</v>
      </c>
      <c r="E75">
        <f>SQRT((1/COUNT($B$2:$B$327))*(1+(2*SUMSQ($D$2:D74))))</f>
        <v>7.687474457638703E-2</v>
      </c>
      <c r="F75">
        <f>-SQRT((1/COUNT($B$2:$B$327))*(1+(2*SUMSQ($D$2:D74))))</f>
        <v>-7.687474457638703E-2</v>
      </c>
      <c r="H75" cm="1">
        <f t="array" aca="1" ref="H75" ca="1">INDEX(MMULT(MINVERSE(OFFSET($K$1,0,0,A75,A75)),OFFSET($K$1,1,0,A75,1)),A75)</f>
        <v>1.1013058068357846E-2</v>
      </c>
      <c r="I75">
        <f t="shared" si="8"/>
        <v>5.5384877562171128E-2</v>
      </c>
      <c r="J75">
        <f t="shared" si="9"/>
        <v>-5.5384877562171128E-2</v>
      </c>
      <c r="K75" s="18">
        <f t="shared" si="10"/>
        <v>3.4657952725254376E-2</v>
      </c>
      <c r="L75" cm="1">
        <f t="array" ref="L75">INDEX(K74:K$101,ROWS($A76))</f>
        <v>8.7822449813521136E-2</v>
      </c>
      <c r="M75" cm="1">
        <f t="array" ref="M75">INDEX(L74:L$101,ROWS($A76))</f>
        <v>3.2326911044185787E-2</v>
      </c>
      <c r="N75" cm="1">
        <f t="array" ref="N75">INDEX(M74:M$101,ROWS($A76))</f>
        <v>-3.1411323438820761E-3</v>
      </c>
      <c r="O75" cm="1">
        <f t="array" ref="O75">INDEX(N74:N$101,ROWS($A76))</f>
        <v>-7.548013161823508E-2</v>
      </c>
      <c r="P75" cm="1">
        <f t="array" ref="P75">INDEX(O74:O$101,ROWS($A76))</f>
        <v>-0.11052220165884011</v>
      </c>
      <c r="Q75" cm="1">
        <f t="array" ref="Q75">INDEX(P74:P$101,ROWS($A76))</f>
        <v>-9.4031673125597529E-2</v>
      </c>
      <c r="R75" cm="1">
        <f t="array" ref="R75">INDEX(Q74:Q$101,ROWS($A76))</f>
        <v>-5.797574545305078E-2</v>
      </c>
      <c r="S75" cm="1">
        <f t="array" ref="S75">INDEX(R74:R$101,ROWS($A76))</f>
        <v>-3.9898965001476813E-2</v>
      </c>
      <c r="T75" cm="1">
        <f t="array" ref="T75">INDEX(S74:S$101,ROWS($A76))</f>
        <v>-3.5502314476504467E-3</v>
      </c>
      <c r="U75" cm="1">
        <f t="array" ref="U75">INDEX(T74:T$101,ROWS($A76))</f>
        <v>-8.1871675226921556E-3</v>
      </c>
      <c r="V75" cm="1">
        <f t="array" ref="V75">INDEX(U74:U$101,ROWS($A76))</f>
        <v>-3.0367441430410622E-2</v>
      </c>
      <c r="W75" cm="1">
        <f t="array" ref="W75">INDEX(V74:V$101,ROWS($A76))</f>
        <v>2.2155790129058831E-2</v>
      </c>
      <c r="X75" cm="1">
        <f t="array" ref="X75">INDEX(W74:W$101,ROWS($A76))</f>
        <v>1.3729332929021208E-2</v>
      </c>
      <c r="Y75" cm="1">
        <f t="array" ref="Y75">INDEX(X74:X$101,ROWS($A76))</f>
        <v>5.1009490677601008E-2</v>
      </c>
      <c r="Z75" cm="1">
        <f t="array" ref="Z75">INDEX(Y74:Y$101,ROWS($A76))</f>
        <v>6.2230718236564189E-2</v>
      </c>
      <c r="AA75" cm="1">
        <f t="array" ref="AA75">INDEX(Z74:Z$101,ROWS($A76))</f>
        <v>7.2025657485670386E-2</v>
      </c>
      <c r="AB75" cm="1">
        <f t="array" ref="AB75">INDEX(AA74:AA$101,ROWS($A76))</f>
        <v>-7.9382443856476692E-2</v>
      </c>
      <c r="AC75" cm="1">
        <f t="array" ref="AC75">INDEX(AB74:AB$101,ROWS($A76))</f>
        <v>-9.5791748059318602E-2</v>
      </c>
      <c r="AD75" cm="1">
        <f t="array" ref="AD75">INDEX(AC74:AC$101,ROWS($A76))</f>
        <v>-9.6352721316774401E-2</v>
      </c>
      <c r="AE75" cm="1">
        <f t="array" ref="AE75">INDEX(AD74:AD$101,ROWS($A76))</f>
        <v>-6.117608288508168E-3</v>
      </c>
      <c r="AF75" cm="1">
        <f t="array" ref="AF75">INDEX(AE74:AE$101,ROWS($A76))</f>
        <v>5.6418526686066756E-2</v>
      </c>
      <c r="AG75" cm="1">
        <f t="array" ref="AG75">INDEX(AF74:AF$101,ROWS($A76))</f>
        <v>-1.052338420005056E-2</v>
      </c>
      <c r="AH75" cm="1">
        <f t="array" ref="AH75">INDEX(AG74:AG$101,ROWS($A76))</f>
        <v>-3.4355579644787179E-3</v>
      </c>
      <c r="AI75" cm="1">
        <f t="array" ref="AI75">INDEX(AH74:AH$101,ROWS($A76))</f>
        <v>-2.9913035966842957E-2</v>
      </c>
      <c r="AJ75" cm="1">
        <f t="array" ref="AJ75">INDEX(AI74:AI$101,ROWS($A76))</f>
        <v>-2.4597005930040487E-2</v>
      </c>
      <c r="AK75" cm="1">
        <f t="array" ref="AK75">INDEX(AJ74:AJ$101,ROWS($A76))</f>
        <v>-6.1517600725887717E-2</v>
      </c>
      <c r="AL75" cm="1">
        <f t="array" ref="AL75">INDEX(AK74:AK$101,ROWS($A76))</f>
        <v>-7.9011018034384223E-3</v>
      </c>
      <c r="AM75" cm="1">
        <f t="array" ref="AM75">INDEX(AL74:AL$101,ROWS($A76))</f>
        <v>2.4418181143092907E-4</v>
      </c>
      <c r="AN75" cm="1">
        <f t="array" ref="AN75">INDEX(AM74:AM$101,ROWS($A76))</f>
        <v>5.695446189506833E-2</v>
      </c>
      <c r="AO75" cm="1">
        <f t="array" ref="AO75">INDEX(AN74:AN$101,ROWS($A76))</f>
        <v>-4.52418626056501E-3</v>
      </c>
      <c r="AP75" cm="1">
        <f t="array" ref="AP75">INDEX(AO74:AO$101,ROWS($A76))</f>
        <v>2.572326503835937E-2</v>
      </c>
      <c r="AQ75" cm="1">
        <f t="array" ref="AQ75">INDEX(AP74:AP$101,ROWS($A76))</f>
        <v>4.5356651955948825E-2</v>
      </c>
      <c r="AR75" cm="1">
        <f t="array" ref="AR75">INDEX(AQ74:AQ$101,ROWS($A76))</f>
        <v>6.9172172021400427E-2</v>
      </c>
      <c r="AS75" cm="1">
        <f t="array" ref="AS75">INDEX(AR74:AR$101,ROWS($A76))</f>
        <v>0.10653002802592371</v>
      </c>
      <c r="AT75" cm="1">
        <f t="array" ref="AT75">INDEX(AS74:AS$101,ROWS($A76))</f>
        <v>8.1095536068336749E-2</v>
      </c>
      <c r="AU75" cm="1">
        <f t="array" ref="AU75">INDEX(AT74:AT$101,ROWS($A76))</f>
        <v>7.0343913977613914E-2</v>
      </c>
      <c r="AV75" cm="1">
        <f t="array" ref="AV75">INDEX(AU74:AU$101,ROWS($A76))</f>
        <v>-8.2088083297975605E-3</v>
      </c>
      <c r="AW75" cm="1">
        <f t="array" ref="AW75">INDEX(AV74:AV$101,ROWS($A76))</f>
        <v>-4.2611769578632983E-2</v>
      </c>
      <c r="AX75" cm="1">
        <f t="array" ref="AX75">INDEX(AW74:AW$101,ROWS($A76))</f>
        <v>-1.3146260150111435E-2</v>
      </c>
      <c r="AY75" cm="1">
        <f t="array" ref="AY75">INDEX(AX74:AX$101,ROWS($A76))</f>
        <v>-1.6117846468699182E-2</v>
      </c>
      <c r="AZ75" cm="1">
        <f t="array" ref="AZ75">INDEX(AY74:AY$101,ROWS($A76))</f>
        <v>2.4042253334814117E-2</v>
      </c>
      <c r="BA75" cm="1">
        <f t="array" ref="BA75">INDEX(AZ74:AZ$101,ROWS($A76))</f>
        <v>2.2472413339714708E-2</v>
      </c>
      <c r="BB75" cm="1">
        <f t="array" ref="BB75">INDEX(BA74:BA$101,ROWS($A76))</f>
        <v>-4.4645286767713031E-2</v>
      </c>
      <c r="BC75" cm="1">
        <f t="array" ref="BC75">INDEX(BB74:BB$101,ROWS($A76))</f>
        <v>-0.12372641346062392</v>
      </c>
      <c r="BD75" cm="1">
        <f t="array" ref="BD75">INDEX(BC74:BC$101,ROWS($A76))</f>
        <v>-0.12177560279280279</v>
      </c>
      <c r="BE75" cm="1">
        <f t="array" ref="BE75">INDEX(BD74:BD$101,ROWS($A76))</f>
        <v>2.9474214617809136E-2</v>
      </c>
      <c r="BF75" cm="1">
        <f t="array" ref="BF75">INDEX(BE74:BE$101,ROWS($A76))</f>
        <v>7.0392205077482436E-2</v>
      </c>
      <c r="BG75" cm="1">
        <f t="array" ref="BG75">INDEX(BF74:BF$101,ROWS($A76))</f>
        <v>1.4667612138507162E-2</v>
      </c>
      <c r="BH75" cm="1">
        <f t="array" ref="BH75">INDEX(BG74:BG$101,ROWS($A76))</f>
        <v>-8.07663118808679E-2</v>
      </c>
      <c r="BI75" cm="1">
        <f t="array" ref="BI75">INDEX(BH74:BH$101,ROWS($A76))</f>
        <v>-7.3703419990607505E-2</v>
      </c>
      <c r="BJ75" cm="1">
        <f t="array" ref="BJ75">INDEX(BI74:BI$101,ROWS($A76))</f>
        <v>-4.3918438765605264E-2</v>
      </c>
      <c r="BK75" cm="1">
        <f t="array" ref="BK75">INDEX(BJ74:BJ$101,ROWS($A76))</f>
        <v>3.9071305306950813E-2</v>
      </c>
      <c r="BL75" cm="1">
        <f t="array" ref="BL75">INDEX(BK74:BK$101,ROWS($A76))</f>
        <v>4.1933472856106685E-2</v>
      </c>
      <c r="BM75" cm="1">
        <f t="array" ref="BM75">INDEX(BL74:BL$101,ROWS($A76))</f>
        <v>9.1859430410886747E-2</v>
      </c>
      <c r="BN75" cm="1">
        <f t="array" ref="BN75">INDEX(BM74:BM$101,ROWS($A76))</f>
        <v>8.4160700746083769E-2</v>
      </c>
      <c r="BO75" cm="1">
        <f t="array" ref="BO75">INDEX(BN74:BN$101,ROWS($A76))</f>
        <v>7.621720958584112E-2</v>
      </c>
      <c r="BP75" cm="1">
        <f t="array" ref="BP75">INDEX(BO74:BO$101,ROWS($A76))</f>
        <v>6.3852420251502675E-3</v>
      </c>
      <c r="BQ75" cm="1">
        <f t="array" ref="BQ75">INDEX(BP74:BP$101,ROWS($A76))</f>
        <v>-2.9137812001062583E-2</v>
      </c>
      <c r="BR75" cm="1">
        <f t="array" ref="BR75">INDEX(BQ74:BQ$101,ROWS($A76))</f>
        <v>2.8721448308013767E-2</v>
      </c>
      <c r="BS75" cm="1">
        <f t="array" ref="BS75">INDEX(BR74:BR$101,ROWS($A76))</f>
        <v>-3.456326362918621E-3</v>
      </c>
      <c r="BT75" cm="1">
        <f t="array" ref="BT75">INDEX(BS74:BS$101,ROWS($A76))</f>
        <v>5.6837875880982429E-2</v>
      </c>
      <c r="BU75" cm="1">
        <f t="array" ref="BU75">INDEX(BT74:BT$101,ROWS($A76))</f>
        <v>1.9671785536275461E-3</v>
      </c>
      <c r="BV75" cm="1">
        <f t="array" ref="BV75">INDEX(BU74:BU$101,ROWS($A76))</f>
        <v>-1.4926223783087878E-2</v>
      </c>
      <c r="BW75" cm="1">
        <f t="array" ref="BW75">INDEX(BV74:BV$101,ROWS($A76))</f>
        <v>-5.2382672610496436E-2</v>
      </c>
      <c r="BX75" cm="1">
        <f t="array" ref="BX75">INDEX(BW74:BW$101,ROWS($A76))</f>
        <v>-6.2429136560775492E-3</v>
      </c>
      <c r="BY75" cm="1">
        <f t="array" ref="BY75">INDEX(BX74:BX$101,ROWS($A76))</f>
        <v>2.6936806066919458E-3</v>
      </c>
      <c r="BZ75" cm="1">
        <f t="array" ref="BZ75">INDEX(BY74:BY$101,ROWS($A76))</f>
        <v>6.0709088443285947E-3</v>
      </c>
      <c r="CA75" cm="1">
        <f t="array" ref="CA75">INDEX(BZ74:BZ$101,ROWS($A76))</f>
        <v>1.5683425673848382E-3</v>
      </c>
      <c r="CB75" cm="1">
        <f t="array" ref="CB75">INDEX(CA74:CA$101,ROWS($A76))</f>
        <v>-5.4638879822004695E-2</v>
      </c>
      <c r="CC75" cm="1">
        <f t="array" ref="CC75">INDEX(CB74:CB$101,ROWS($A76))</f>
        <v>-5.8455048259506058E-2</v>
      </c>
      <c r="CD75" cm="1">
        <f t="array" ref="CD75">INDEX(CC74:CC$101,ROWS($A76))</f>
        <v>-3.9786713136974849E-2</v>
      </c>
      <c r="CE75" cm="1">
        <f t="array" ref="CE75">INDEX(CD74:CD$101,ROWS($A76))</f>
        <v>0.19076008747508422</v>
      </c>
      <c r="CF75" cm="1">
        <f t="array" ref="CF75">INDEX(CE74:CE$101,ROWS($A76))</f>
        <v>0.45816820676262499</v>
      </c>
      <c r="CG75" cm="1">
        <f t="array" ref="CG75">INDEX(CF74:CF$101,ROWS($A76))</f>
        <v>1</v>
      </c>
      <c r="CH75" cm="1">
        <f t="array" ref="CH75">INDEX(CG74:CG$101,ROWS($A76))</f>
        <v>0.45816820676262499</v>
      </c>
      <c r="CI75" cm="1">
        <f t="array" ref="CI75">INDEX(CH74:CH$101,ROWS($A76))</f>
        <v>0.19076008747508422</v>
      </c>
      <c r="CJ75" cm="1">
        <f t="array" ref="CJ75">INDEX(CI74:CI$101,ROWS($A76))</f>
        <v>-3.9786713136974849E-2</v>
      </c>
      <c r="CK75" cm="1">
        <f t="array" ref="CK75">INDEX(CJ74:CJ$101,ROWS($A76))</f>
        <v>-5.8455048259506058E-2</v>
      </c>
      <c r="CL75" cm="1">
        <f t="array" ref="CL75">INDEX(CK74:CK$101,ROWS($A76))</f>
        <v>-5.4638879822004695E-2</v>
      </c>
      <c r="CM75" cm="1">
        <f t="array" ref="CM75">INDEX(CL74:CL$101,ROWS($A76))</f>
        <v>1.5683425673848382E-3</v>
      </c>
      <c r="CN75" cm="1">
        <f t="array" ref="CN75">INDEX(CM74:CM$101,ROWS($A76))</f>
        <v>6.0709088443285947E-3</v>
      </c>
      <c r="CO75" cm="1">
        <f t="array" ref="CO75">INDEX(CN74:CN$101,ROWS($A76))</f>
        <v>2.6936806066919458E-3</v>
      </c>
      <c r="CP75" cm="1">
        <f t="array" ref="CP75">INDEX(CO74:CO$101,ROWS($A76))</f>
        <v>-6.2429136560775492E-3</v>
      </c>
      <c r="CQ75" cm="1">
        <f t="array" ref="CQ75">INDEX(CP74:CP$101,ROWS($A76))</f>
        <v>-5.2382672610496436E-2</v>
      </c>
      <c r="CR75" cm="1">
        <f t="array" ref="CR75">INDEX(CQ74:CQ$101,ROWS($A76))</f>
        <v>-1.4926223783087878E-2</v>
      </c>
      <c r="CS75" cm="1">
        <f t="array" ref="CS75">INDEX(CR74:CR$101,ROWS($A76))</f>
        <v>1.9671785536275461E-3</v>
      </c>
      <c r="CT75" cm="1">
        <f t="array" ref="CT75">INDEX(CS74:CS$101,ROWS($A76))</f>
        <v>5.6837875880982429E-2</v>
      </c>
      <c r="CU75" cm="1">
        <f t="array" ref="CU75">INDEX(CT74:CT$101,ROWS($A76))</f>
        <v>-3.456326362918621E-3</v>
      </c>
      <c r="CV75" cm="1">
        <f t="array" ref="CV75">INDEX(CU74:CU$101,ROWS($A76))</f>
        <v>2.8721448308013767E-2</v>
      </c>
      <c r="CW75" cm="1">
        <f t="array" ref="CW75">INDEX(CV74:CV$101,ROWS($A76))</f>
        <v>-2.9137812001062583E-2</v>
      </c>
      <c r="CX75" cm="1">
        <f t="array" ref="CX75">INDEX(CW74:CW$101,ROWS($A76))</f>
        <v>6.3852420251502675E-3</v>
      </c>
      <c r="CY75" cm="1">
        <f t="array" ref="CY75">INDEX(CX74:CX$101,ROWS($A76))</f>
        <v>7.621720958584112E-2</v>
      </c>
      <c r="CZ75" cm="1">
        <f t="array" ref="CZ75">INDEX(CY74:CY$101,ROWS($A76))</f>
        <v>8.4160700746083769E-2</v>
      </c>
      <c r="DA75" cm="1">
        <f t="array" ref="DA75">INDEX(CZ74:CZ$101,ROWS($A76))</f>
        <v>9.1859430410886747E-2</v>
      </c>
      <c r="DB75" cm="1">
        <f t="array" ref="DB75">INDEX(DA74:DA$101,ROWS($A76))</f>
        <v>4.1933472856106685E-2</v>
      </c>
      <c r="DC75" cm="1">
        <f t="array" ref="DC75">INDEX(DB74:DB$101,ROWS($A76))</f>
        <v>3.9071305306950813E-2</v>
      </c>
      <c r="DD75" cm="1">
        <f t="array" ref="DD75">INDEX(DC74:DC$101,ROWS($A76))</f>
        <v>-4.3918438765605264E-2</v>
      </c>
      <c r="DE75" cm="1">
        <f t="array" ref="DE75">INDEX(DD74:DD$101,ROWS($A76))</f>
        <v>-7.3703419990607505E-2</v>
      </c>
      <c r="DF75" cm="1">
        <f t="array" ref="DF75">INDEX(DE74:DE$101,ROWS($A76))</f>
        <v>-8.07663118808679E-2</v>
      </c>
      <c r="DG75" cm="1">
        <f t="array" ref="DG75">INDEX(DF74:DF$101,ROWS($A76))</f>
        <v>1.4667612138507162E-2</v>
      </c>
    </row>
    <row r="76" spans="1:111" x14ac:dyDescent="0.25">
      <c r="A76" s="17">
        <v>75</v>
      </c>
      <c r="B76">
        <v>0.75367187948964443</v>
      </c>
      <c r="C76" s="16">
        <f t="shared" si="7"/>
        <v>0.76270698609008503</v>
      </c>
      <c r="D76" s="19">
        <f>SUMPRODUCT($C$2:INDEX($C$2:$C$327,ROWS(C77:C$327)),$C77:C$327)/DEVSQ($C$2:$C$327)</f>
        <v>1.8177231549152913E-2</v>
      </c>
      <c r="E76">
        <f>SQRT((1/COUNT($B$2:$B$327))*(1+(2*SUMSQ($D$2:D75))))</f>
        <v>7.692265932356554E-2</v>
      </c>
      <c r="F76">
        <f>-SQRT((1/COUNT($B$2:$B$327))*(1+(2*SUMSQ($D$2:D75))))</f>
        <v>-7.692265932356554E-2</v>
      </c>
      <c r="H76" cm="1">
        <f t="array" aca="1" ref="H76" ca="1">INDEX(MMULT(MINVERSE(OFFSET($K$1,0,0,A76,A76)),OFFSET($K$1,1,0,A76,1)),A76)</f>
        <v>1.2647934648016765E-2</v>
      </c>
      <c r="I76">
        <f t="shared" si="8"/>
        <v>5.5384877562171128E-2</v>
      </c>
      <c r="J76">
        <f t="shared" si="9"/>
        <v>-5.5384877562171128E-2</v>
      </c>
      <c r="K76" s="18">
        <f t="shared" si="10"/>
        <v>1.8177231549152913E-2</v>
      </c>
      <c r="L76" cm="1">
        <f t="array" ref="L76">INDEX(K75:K$101,ROWS($A77))</f>
        <v>3.4657952725254376E-2</v>
      </c>
      <c r="M76" cm="1">
        <f t="array" ref="M76">INDEX(L75:L$101,ROWS($A77))</f>
        <v>8.7822449813521136E-2</v>
      </c>
      <c r="N76" cm="1">
        <f t="array" ref="N76">INDEX(M75:M$101,ROWS($A77))</f>
        <v>3.2326911044185787E-2</v>
      </c>
      <c r="O76" cm="1">
        <f t="array" ref="O76">INDEX(N75:N$101,ROWS($A77))</f>
        <v>-3.1411323438820761E-3</v>
      </c>
      <c r="P76" cm="1">
        <f t="array" ref="P76">INDEX(O75:O$101,ROWS($A77))</f>
        <v>-7.548013161823508E-2</v>
      </c>
      <c r="Q76" cm="1">
        <f t="array" ref="Q76">INDEX(P75:P$101,ROWS($A77))</f>
        <v>-0.11052220165884011</v>
      </c>
      <c r="R76" cm="1">
        <f t="array" ref="R76">INDEX(Q75:Q$101,ROWS($A77))</f>
        <v>-9.4031673125597529E-2</v>
      </c>
      <c r="S76" cm="1">
        <f t="array" ref="S76">INDEX(R75:R$101,ROWS($A77))</f>
        <v>-5.797574545305078E-2</v>
      </c>
      <c r="T76" cm="1">
        <f t="array" ref="T76">INDEX(S75:S$101,ROWS($A77))</f>
        <v>-3.9898965001476813E-2</v>
      </c>
      <c r="U76" cm="1">
        <f t="array" ref="U76">INDEX(T75:T$101,ROWS($A77))</f>
        <v>-3.5502314476504467E-3</v>
      </c>
      <c r="V76" cm="1">
        <f t="array" ref="V76">INDEX(U75:U$101,ROWS($A77))</f>
        <v>-8.1871675226921556E-3</v>
      </c>
      <c r="W76" cm="1">
        <f t="array" ref="W76">INDEX(V75:V$101,ROWS($A77))</f>
        <v>-3.0367441430410622E-2</v>
      </c>
      <c r="X76" cm="1">
        <f t="array" ref="X76">INDEX(W75:W$101,ROWS($A77))</f>
        <v>2.2155790129058831E-2</v>
      </c>
      <c r="Y76" cm="1">
        <f t="array" ref="Y76">INDEX(X75:X$101,ROWS($A77))</f>
        <v>1.3729332929021208E-2</v>
      </c>
      <c r="Z76" cm="1">
        <f t="array" ref="Z76">INDEX(Y75:Y$101,ROWS($A77))</f>
        <v>5.1009490677601008E-2</v>
      </c>
      <c r="AA76" cm="1">
        <f t="array" ref="AA76">INDEX(Z75:Z$101,ROWS($A77))</f>
        <v>6.2230718236564189E-2</v>
      </c>
      <c r="AB76" cm="1">
        <f t="array" ref="AB76">INDEX(AA75:AA$101,ROWS($A77))</f>
        <v>7.2025657485670386E-2</v>
      </c>
      <c r="AC76" cm="1">
        <f t="array" ref="AC76">INDEX(AB75:AB$101,ROWS($A77))</f>
        <v>-7.9382443856476692E-2</v>
      </c>
      <c r="AD76" cm="1">
        <f t="array" ref="AD76">INDEX(AC75:AC$101,ROWS($A77))</f>
        <v>-9.5791748059318602E-2</v>
      </c>
      <c r="AE76" cm="1">
        <f t="array" ref="AE76">INDEX(AD75:AD$101,ROWS($A77))</f>
        <v>-9.6352721316774401E-2</v>
      </c>
      <c r="AF76" cm="1">
        <f t="array" ref="AF76">INDEX(AE75:AE$101,ROWS($A77))</f>
        <v>-6.117608288508168E-3</v>
      </c>
      <c r="AG76" cm="1">
        <f t="array" ref="AG76">INDEX(AF75:AF$101,ROWS($A77))</f>
        <v>5.6418526686066756E-2</v>
      </c>
      <c r="AH76" cm="1">
        <f t="array" ref="AH76">INDEX(AG75:AG$101,ROWS($A77))</f>
        <v>-1.052338420005056E-2</v>
      </c>
      <c r="AI76" cm="1">
        <f t="array" ref="AI76">INDEX(AH75:AH$101,ROWS($A77))</f>
        <v>-3.4355579644787179E-3</v>
      </c>
      <c r="AJ76" cm="1">
        <f t="array" ref="AJ76">INDEX(AI75:AI$101,ROWS($A77))</f>
        <v>-2.9913035966842957E-2</v>
      </c>
      <c r="AK76" cm="1">
        <f t="array" ref="AK76">INDEX(AJ75:AJ$101,ROWS($A77))</f>
        <v>-2.4597005930040487E-2</v>
      </c>
      <c r="AL76" cm="1">
        <f t="array" ref="AL76">INDEX(AK75:AK$101,ROWS($A77))</f>
        <v>-6.1517600725887717E-2</v>
      </c>
      <c r="AM76" cm="1">
        <f t="array" ref="AM76">INDEX(AL75:AL$101,ROWS($A77))</f>
        <v>-7.9011018034384223E-3</v>
      </c>
      <c r="AN76" cm="1">
        <f t="array" ref="AN76">INDEX(AM75:AM$101,ROWS($A77))</f>
        <v>2.4418181143092907E-4</v>
      </c>
      <c r="AO76" cm="1">
        <f t="array" ref="AO76">INDEX(AN75:AN$101,ROWS($A77))</f>
        <v>5.695446189506833E-2</v>
      </c>
      <c r="AP76" cm="1">
        <f t="array" ref="AP76">INDEX(AO75:AO$101,ROWS($A77))</f>
        <v>-4.52418626056501E-3</v>
      </c>
      <c r="AQ76" cm="1">
        <f t="array" ref="AQ76">INDEX(AP75:AP$101,ROWS($A77))</f>
        <v>2.572326503835937E-2</v>
      </c>
      <c r="AR76" cm="1">
        <f t="array" ref="AR76">INDEX(AQ75:AQ$101,ROWS($A77))</f>
        <v>4.5356651955948825E-2</v>
      </c>
      <c r="AS76" cm="1">
        <f t="array" ref="AS76">INDEX(AR75:AR$101,ROWS($A77))</f>
        <v>6.9172172021400427E-2</v>
      </c>
      <c r="AT76" cm="1">
        <f t="array" ref="AT76">INDEX(AS75:AS$101,ROWS($A77))</f>
        <v>0.10653002802592371</v>
      </c>
      <c r="AU76" cm="1">
        <f t="array" ref="AU76">INDEX(AT75:AT$101,ROWS($A77))</f>
        <v>8.1095536068336749E-2</v>
      </c>
      <c r="AV76" cm="1">
        <f t="array" ref="AV76">INDEX(AU75:AU$101,ROWS($A77))</f>
        <v>7.0343913977613914E-2</v>
      </c>
      <c r="AW76" cm="1">
        <f t="array" ref="AW76">INDEX(AV75:AV$101,ROWS($A77))</f>
        <v>-8.2088083297975605E-3</v>
      </c>
      <c r="AX76" cm="1">
        <f t="array" ref="AX76">INDEX(AW75:AW$101,ROWS($A77))</f>
        <v>-4.2611769578632983E-2</v>
      </c>
      <c r="AY76" cm="1">
        <f t="array" ref="AY76">INDEX(AX75:AX$101,ROWS($A77))</f>
        <v>-1.3146260150111435E-2</v>
      </c>
      <c r="AZ76" cm="1">
        <f t="array" ref="AZ76">INDEX(AY75:AY$101,ROWS($A77))</f>
        <v>-1.6117846468699182E-2</v>
      </c>
      <c r="BA76" cm="1">
        <f t="array" ref="BA76">INDEX(AZ75:AZ$101,ROWS($A77))</f>
        <v>2.4042253334814117E-2</v>
      </c>
      <c r="BB76" cm="1">
        <f t="array" ref="BB76">INDEX(BA75:BA$101,ROWS($A77))</f>
        <v>2.2472413339714708E-2</v>
      </c>
      <c r="BC76" cm="1">
        <f t="array" ref="BC76">INDEX(BB75:BB$101,ROWS($A77))</f>
        <v>-4.4645286767713031E-2</v>
      </c>
      <c r="BD76" cm="1">
        <f t="array" ref="BD76">INDEX(BC75:BC$101,ROWS($A77))</f>
        <v>-0.12372641346062392</v>
      </c>
      <c r="BE76" cm="1">
        <f t="array" ref="BE76">INDEX(BD75:BD$101,ROWS($A77))</f>
        <v>-0.12177560279280279</v>
      </c>
      <c r="BF76" cm="1">
        <f t="array" ref="BF76">INDEX(BE75:BE$101,ROWS($A77))</f>
        <v>2.9474214617809136E-2</v>
      </c>
      <c r="BG76" cm="1">
        <f t="array" ref="BG76">INDEX(BF75:BF$101,ROWS($A77))</f>
        <v>7.0392205077482436E-2</v>
      </c>
      <c r="BH76" cm="1">
        <f t="array" ref="BH76">INDEX(BG75:BG$101,ROWS($A77))</f>
        <v>1.4667612138507162E-2</v>
      </c>
      <c r="BI76" cm="1">
        <f t="array" ref="BI76">INDEX(BH75:BH$101,ROWS($A77))</f>
        <v>-8.07663118808679E-2</v>
      </c>
      <c r="BJ76" cm="1">
        <f t="array" ref="BJ76">INDEX(BI75:BI$101,ROWS($A77))</f>
        <v>-7.3703419990607505E-2</v>
      </c>
      <c r="BK76" cm="1">
        <f t="array" ref="BK76">INDEX(BJ75:BJ$101,ROWS($A77))</f>
        <v>-4.3918438765605264E-2</v>
      </c>
      <c r="BL76" cm="1">
        <f t="array" ref="BL76">INDEX(BK75:BK$101,ROWS($A77))</f>
        <v>3.9071305306950813E-2</v>
      </c>
      <c r="BM76" cm="1">
        <f t="array" ref="BM76">INDEX(BL75:BL$101,ROWS($A77))</f>
        <v>4.1933472856106685E-2</v>
      </c>
      <c r="BN76" cm="1">
        <f t="array" ref="BN76">INDEX(BM75:BM$101,ROWS($A77))</f>
        <v>9.1859430410886747E-2</v>
      </c>
      <c r="BO76" cm="1">
        <f t="array" ref="BO76">INDEX(BN75:BN$101,ROWS($A77))</f>
        <v>8.4160700746083769E-2</v>
      </c>
      <c r="BP76" cm="1">
        <f t="array" ref="BP76">INDEX(BO75:BO$101,ROWS($A77))</f>
        <v>7.621720958584112E-2</v>
      </c>
      <c r="BQ76" cm="1">
        <f t="array" ref="BQ76">INDEX(BP75:BP$101,ROWS($A77))</f>
        <v>6.3852420251502675E-3</v>
      </c>
      <c r="BR76" cm="1">
        <f t="array" ref="BR76">INDEX(BQ75:BQ$101,ROWS($A77))</f>
        <v>-2.9137812001062583E-2</v>
      </c>
      <c r="BS76" cm="1">
        <f t="array" ref="BS76">INDEX(BR75:BR$101,ROWS($A77))</f>
        <v>2.8721448308013767E-2</v>
      </c>
      <c r="BT76" cm="1">
        <f t="array" ref="BT76">INDEX(BS75:BS$101,ROWS($A77))</f>
        <v>-3.456326362918621E-3</v>
      </c>
      <c r="BU76" cm="1">
        <f t="array" ref="BU76">INDEX(BT75:BT$101,ROWS($A77))</f>
        <v>5.6837875880982429E-2</v>
      </c>
      <c r="BV76" cm="1">
        <f t="array" ref="BV76">INDEX(BU75:BU$101,ROWS($A77))</f>
        <v>1.9671785536275461E-3</v>
      </c>
      <c r="BW76" cm="1">
        <f t="array" ref="BW76">INDEX(BV75:BV$101,ROWS($A77))</f>
        <v>-1.4926223783087878E-2</v>
      </c>
      <c r="BX76" cm="1">
        <f t="array" ref="BX76">INDEX(BW75:BW$101,ROWS($A77))</f>
        <v>-5.2382672610496436E-2</v>
      </c>
      <c r="BY76" cm="1">
        <f t="array" ref="BY76">INDEX(BX75:BX$101,ROWS($A77))</f>
        <v>-6.2429136560775492E-3</v>
      </c>
      <c r="BZ76" cm="1">
        <f t="array" ref="BZ76">INDEX(BY75:BY$101,ROWS($A77))</f>
        <v>2.6936806066919458E-3</v>
      </c>
      <c r="CA76" cm="1">
        <f t="array" ref="CA76">INDEX(BZ75:BZ$101,ROWS($A77))</f>
        <v>6.0709088443285947E-3</v>
      </c>
      <c r="CB76" cm="1">
        <f t="array" ref="CB76">INDEX(CA75:CA$101,ROWS($A77))</f>
        <v>1.5683425673848382E-3</v>
      </c>
      <c r="CC76" cm="1">
        <f t="array" ref="CC76">INDEX(CB75:CB$101,ROWS($A77))</f>
        <v>-5.4638879822004695E-2</v>
      </c>
      <c r="CD76" cm="1">
        <f t="array" ref="CD76">INDEX(CC75:CC$101,ROWS($A77))</f>
        <v>-5.8455048259506058E-2</v>
      </c>
      <c r="CE76" cm="1">
        <f t="array" ref="CE76">INDEX(CD75:CD$101,ROWS($A77))</f>
        <v>-3.9786713136974849E-2</v>
      </c>
      <c r="CF76" cm="1">
        <f t="array" ref="CF76">INDEX(CE75:CE$101,ROWS($A77))</f>
        <v>0.19076008747508422</v>
      </c>
      <c r="CG76" cm="1">
        <f t="array" ref="CG76">INDEX(CF75:CF$101,ROWS($A77))</f>
        <v>0.45816820676262499</v>
      </c>
      <c r="CH76" cm="1">
        <f t="array" ref="CH76">INDEX(CG75:CG$101,ROWS($A77))</f>
        <v>1</v>
      </c>
      <c r="CI76" cm="1">
        <f t="array" ref="CI76">INDEX(CH75:CH$101,ROWS($A77))</f>
        <v>0.45816820676262499</v>
      </c>
      <c r="CJ76" cm="1">
        <f t="array" ref="CJ76">INDEX(CI75:CI$101,ROWS($A77))</f>
        <v>0.19076008747508422</v>
      </c>
      <c r="CK76" cm="1">
        <f t="array" ref="CK76">INDEX(CJ75:CJ$101,ROWS($A77))</f>
        <v>-3.9786713136974849E-2</v>
      </c>
      <c r="CL76" cm="1">
        <f t="array" ref="CL76">INDEX(CK75:CK$101,ROWS($A77))</f>
        <v>-5.8455048259506058E-2</v>
      </c>
      <c r="CM76" cm="1">
        <f t="array" ref="CM76">INDEX(CL75:CL$101,ROWS($A77))</f>
        <v>-5.4638879822004695E-2</v>
      </c>
      <c r="CN76" cm="1">
        <f t="array" ref="CN76">INDEX(CM75:CM$101,ROWS($A77))</f>
        <v>1.5683425673848382E-3</v>
      </c>
      <c r="CO76" cm="1">
        <f t="array" ref="CO76">INDEX(CN75:CN$101,ROWS($A77))</f>
        <v>6.0709088443285947E-3</v>
      </c>
      <c r="CP76" cm="1">
        <f t="array" ref="CP76">INDEX(CO75:CO$101,ROWS($A77))</f>
        <v>2.6936806066919458E-3</v>
      </c>
      <c r="CQ76" cm="1">
        <f t="array" ref="CQ76">INDEX(CP75:CP$101,ROWS($A77))</f>
        <v>-6.2429136560775492E-3</v>
      </c>
      <c r="CR76" cm="1">
        <f t="array" ref="CR76">INDEX(CQ75:CQ$101,ROWS($A77))</f>
        <v>-5.2382672610496436E-2</v>
      </c>
      <c r="CS76" cm="1">
        <f t="array" ref="CS76">INDEX(CR75:CR$101,ROWS($A77))</f>
        <v>-1.4926223783087878E-2</v>
      </c>
      <c r="CT76" cm="1">
        <f t="array" ref="CT76">INDEX(CS75:CS$101,ROWS($A77))</f>
        <v>1.9671785536275461E-3</v>
      </c>
      <c r="CU76" cm="1">
        <f t="array" ref="CU76">INDEX(CT75:CT$101,ROWS($A77))</f>
        <v>5.6837875880982429E-2</v>
      </c>
      <c r="CV76" cm="1">
        <f t="array" ref="CV76">INDEX(CU75:CU$101,ROWS($A77))</f>
        <v>-3.456326362918621E-3</v>
      </c>
      <c r="CW76" cm="1">
        <f t="array" ref="CW76">INDEX(CV75:CV$101,ROWS($A77))</f>
        <v>2.8721448308013767E-2</v>
      </c>
      <c r="CX76" cm="1">
        <f t="array" ref="CX76">INDEX(CW75:CW$101,ROWS($A77))</f>
        <v>-2.9137812001062583E-2</v>
      </c>
      <c r="CY76" cm="1">
        <f t="array" ref="CY76">INDEX(CX75:CX$101,ROWS($A77))</f>
        <v>6.3852420251502675E-3</v>
      </c>
      <c r="CZ76" cm="1">
        <f t="array" ref="CZ76">INDEX(CY75:CY$101,ROWS($A77))</f>
        <v>7.621720958584112E-2</v>
      </c>
      <c r="DA76" cm="1">
        <f t="array" ref="DA76">INDEX(CZ75:CZ$101,ROWS($A77))</f>
        <v>8.4160700746083769E-2</v>
      </c>
      <c r="DB76" cm="1">
        <f t="array" ref="DB76">INDEX(DA75:DA$101,ROWS($A77))</f>
        <v>9.1859430410886747E-2</v>
      </c>
      <c r="DC76" cm="1">
        <f t="array" ref="DC76">INDEX(DB75:DB$101,ROWS($A77))</f>
        <v>4.1933472856106685E-2</v>
      </c>
      <c r="DD76" cm="1">
        <f t="array" ref="DD76">INDEX(DC75:DC$101,ROWS($A77))</f>
        <v>3.9071305306950813E-2</v>
      </c>
      <c r="DE76" cm="1">
        <f t="array" ref="DE76">INDEX(DD75:DD$101,ROWS($A77))</f>
        <v>-4.3918438765605264E-2</v>
      </c>
      <c r="DF76" cm="1">
        <f t="array" ref="DF76">INDEX(DE75:DE$101,ROWS($A77))</f>
        <v>-7.3703419990607505E-2</v>
      </c>
      <c r="DG76" cm="1">
        <f t="array" ref="DG76">INDEX(DF75:DF$101,ROWS($A77))</f>
        <v>-8.07663118808679E-2</v>
      </c>
    </row>
    <row r="77" spans="1:111" x14ac:dyDescent="0.25">
      <c r="A77" s="17">
        <v>76</v>
      </c>
      <c r="B77">
        <v>0.58246134776192093</v>
      </c>
      <c r="C77" s="16">
        <f t="shared" si="7"/>
        <v>0.59149645436236153</v>
      </c>
      <c r="D77" s="19">
        <f>SUMPRODUCT($C$2:INDEX($C$2:$C$327,ROWS(C78:C$327)),$C78:C$327)/DEVSQ($C$2:$C$327)</f>
        <v>-8.4314767643259743E-3</v>
      </c>
      <c r="E77">
        <f>SQRT((1/COUNT($B$2:$B$327))*(1+(2*SUMSQ($D$2:D76))))</f>
        <v>7.6935834195390129E-2</v>
      </c>
      <c r="F77">
        <f>-SQRT((1/COUNT($B$2:$B$327))*(1+(2*SUMSQ($D$2:D76))))</f>
        <v>-7.6935834195390129E-2</v>
      </c>
      <c r="H77" cm="1">
        <f t="array" aca="1" ref="H77" ca="1">INDEX(MMULT(MINVERSE(OFFSET($K$1,0,0,A77,A77)),OFFSET($K$1,1,0,A77,1)),A77)</f>
        <v>-2.2063286027446408E-2</v>
      </c>
      <c r="I77">
        <f t="shared" si="8"/>
        <v>5.5384877562171128E-2</v>
      </c>
      <c r="J77">
        <f t="shared" si="9"/>
        <v>-5.5384877562171128E-2</v>
      </c>
      <c r="K77" s="18">
        <f t="shared" si="10"/>
        <v>-8.4314767643259743E-3</v>
      </c>
      <c r="L77" cm="1">
        <f t="array" ref="L77">INDEX(K76:K$101,ROWS($A78))</f>
        <v>1.8177231549152913E-2</v>
      </c>
      <c r="M77" cm="1">
        <f t="array" ref="M77">INDEX(L76:L$101,ROWS($A78))</f>
        <v>3.4657952725254376E-2</v>
      </c>
      <c r="N77" cm="1">
        <f t="array" ref="N77">INDEX(M76:M$101,ROWS($A78))</f>
        <v>8.7822449813521136E-2</v>
      </c>
      <c r="O77" cm="1">
        <f t="array" ref="O77">INDEX(N76:N$101,ROWS($A78))</f>
        <v>3.2326911044185787E-2</v>
      </c>
      <c r="P77" cm="1">
        <f t="array" ref="P77">INDEX(O76:O$101,ROWS($A78))</f>
        <v>-3.1411323438820761E-3</v>
      </c>
      <c r="Q77" cm="1">
        <f t="array" ref="Q77">INDEX(P76:P$101,ROWS($A78))</f>
        <v>-7.548013161823508E-2</v>
      </c>
      <c r="R77" cm="1">
        <f t="array" ref="R77">INDEX(Q76:Q$101,ROWS($A78))</f>
        <v>-0.11052220165884011</v>
      </c>
      <c r="S77" cm="1">
        <f t="array" ref="S77">INDEX(R76:R$101,ROWS($A78))</f>
        <v>-9.4031673125597529E-2</v>
      </c>
      <c r="T77" cm="1">
        <f t="array" ref="T77">INDEX(S76:S$101,ROWS($A78))</f>
        <v>-5.797574545305078E-2</v>
      </c>
      <c r="U77" cm="1">
        <f t="array" ref="U77">INDEX(T76:T$101,ROWS($A78))</f>
        <v>-3.9898965001476813E-2</v>
      </c>
      <c r="V77" cm="1">
        <f t="array" ref="V77">INDEX(U76:U$101,ROWS($A78))</f>
        <v>-3.5502314476504467E-3</v>
      </c>
      <c r="W77" cm="1">
        <f t="array" ref="W77">INDEX(V76:V$101,ROWS($A78))</f>
        <v>-8.1871675226921556E-3</v>
      </c>
      <c r="X77" cm="1">
        <f t="array" ref="X77">INDEX(W76:W$101,ROWS($A78))</f>
        <v>-3.0367441430410622E-2</v>
      </c>
      <c r="Y77" cm="1">
        <f t="array" ref="Y77">INDEX(X76:X$101,ROWS($A78))</f>
        <v>2.2155790129058831E-2</v>
      </c>
      <c r="Z77" cm="1">
        <f t="array" ref="Z77">INDEX(Y76:Y$101,ROWS($A78))</f>
        <v>1.3729332929021208E-2</v>
      </c>
      <c r="AA77" cm="1">
        <f t="array" ref="AA77">INDEX(Z76:Z$101,ROWS($A78))</f>
        <v>5.1009490677601008E-2</v>
      </c>
      <c r="AB77" cm="1">
        <f t="array" ref="AB77">INDEX(AA76:AA$101,ROWS($A78))</f>
        <v>6.2230718236564189E-2</v>
      </c>
      <c r="AC77" cm="1">
        <f t="array" ref="AC77">INDEX(AB76:AB$101,ROWS($A78))</f>
        <v>7.2025657485670386E-2</v>
      </c>
      <c r="AD77" cm="1">
        <f t="array" ref="AD77">INDEX(AC76:AC$101,ROWS($A78))</f>
        <v>-7.9382443856476692E-2</v>
      </c>
      <c r="AE77" cm="1">
        <f t="array" ref="AE77">INDEX(AD76:AD$101,ROWS($A78))</f>
        <v>-9.5791748059318602E-2</v>
      </c>
      <c r="AF77" cm="1">
        <f t="array" ref="AF77">INDEX(AE76:AE$101,ROWS($A78))</f>
        <v>-9.6352721316774401E-2</v>
      </c>
      <c r="AG77" cm="1">
        <f t="array" ref="AG77">INDEX(AF76:AF$101,ROWS($A78))</f>
        <v>-6.117608288508168E-3</v>
      </c>
      <c r="AH77" cm="1">
        <f t="array" ref="AH77">INDEX(AG76:AG$101,ROWS($A78))</f>
        <v>5.6418526686066756E-2</v>
      </c>
      <c r="AI77" cm="1">
        <f t="array" ref="AI77">INDEX(AH76:AH$101,ROWS($A78))</f>
        <v>-1.052338420005056E-2</v>
      </c>
      <c r="AJ77" cm="1">
        <f t="array" ref="AJ77">INDEX(AI76:AI$101,ROWS($A78))</f>
        <v>-3.4355579644787179E-3</v>
      </c>
      <c r="AK77" cm="1">
        <f t="array" ref="AK77">INDEX(AJ76:AJ$101,ROWS($A78))</f>
        <v>-2.9913035966842957E-2</v>
      </c>
      <c r="AL77" cm="1">
        <f t="array" ref="AL77">INDEX(AK76:AK$101,ROWS($A78))</f>
        <v>-2.4597005930040487E-2</v>
      </c>
      <c r="AM77" cm="1">
        <f t="array" ref="AM77">INDEX(AL76:AL$101,ROWS($A78))</f>
        <v>-6.1517600725887717E-2</v>
      </c>
      <c r="AN77" cm="1">
        <f t="array" ref="AN77">INDEX(AM76:AM$101,ROWS($A78))</f>
        <v>-7.9011018034384223E-3</v>
      </c>
      <c r="AO77" cm="1">
        <f t="array" ref="AO77">INDEX(AN76:AN$101,ROWS($A78))</f>
        <v>2.4418181143092907E-4</v>
      </c>
      <c r="AP77" cm="1">
        <f t="array" ref="AP77">INDEX(AO76:AO$101,ROWS($A78))</f>
        <v>5.695446189506833E-2</v>
      </c>
      <c r="AQ77" cm="1">
        <f t="array" ref="AQ77">INDEX(AP76:AP$101,ROWS($A78))</f>
        <v>-4.52418626056501E-3</v>
      </c>
      <c r="AR77" cm="1">
        <f t="array" ref="AR77">INDEX(AQ76:AQ$101,ROWS($A78))</f>
        <v>2.572326503835937E-2</v>
      </c>
      <c r="AS77" cm="1">
        <f t="array" ref="AS77">INDEX(AR76:AR$101,ROWS($A78))</f>
        <v>4.5356651955948825E-2</v>
      </c>
      <c r="AT77" cm="1">
        <f t="array" ref="AT77">INDEX(AS76:AS$101,ROWS($A78))</f>
        <v>6.9172172021400427E-2</v>
      </c>
      <c r="AU77" cm="1">
        <f t="array" ref="AU77">INDEX(AT76:AT$101,ROWS($A78))</f>
        <v>0.10653002802592371</v>
      </c>
      <c r="AV77" cm="1">
        <f t="array" ref="AV77">INDEX(AU76:AU$101,ROWS($A78))</f>
        <v>8.1095536068336749E-2</v>
      </c>
      <c r="AW77" cm="1">
        <f t="array" ref="AW77">INDEX(AV76:AV$101,ROWS($A78))</f>
        <v>7.0343913977613914E-2</v>
      </c>
      <c r="AX77" cm="1">
        <f t="array" ref="AX77">INDEX(AW76:AW$101,ROWS($A78))</f>
        <v>-8.2088083297975605E-3</v>
      </c>
      <c r="AY77" cm="1">
        <f t="array" ref="AY77">INDEX(AX76:AX$101,ROWS($A78))</f>
        <v>-4.2611769578632983E-2</v>
      </c>
      <c r="AZ77" cm="1">
        <f t="array" ref="AZ77">INDEX(AY76:AY$101,ROWS($A78))</f>
        <v>-1.3146260150111435E-2</v>
      </c>
      <c r="BA77" cm="1">
        <f t="array" ref="BA77">INDEX(AZ76:AZ$101,ROWS($A78))</f>
        <v>-1.6117846468699182E-2</v>
      </c>
      <c r="BB77" cm="1">
        <f t="array" ref="BB77">INDEX(BA76:BA$101,ROWS($A78))</f>
        <v>2.4042253334814117E-2</v>
      </c>
      <c r="BC77" cm="1">
        <f t="array" ref="BC77">INDEX(BB76:BB$101,ROWS($A78))</f>
        <v>2.2472413339714708E-2</v>
      </c>
      <c r="BD77" cm="1">
        <f t="array" ref="BD77">INDEX(BC76:BC$101,ROWS($A78))</f>
        <v>-4.4645286767713031E-2</v>
      </c>
      <c r="BE77" cm="1">
        <f t="array" ref="BE77">INDEX(BD76:BD$101,ROWS($A78))</f>
        <v>-0.12372641346062392</v>
      </c>
      <c r="BF77" cm="1">
        <f t="array" ref="BF77">INDEX(BE76:BE$101,ROWS($A78))</f>
        <v>-0.12177560279280279</v>
      </c>
      <c r="BG77" cm="1">
        <f t="array" ref="BG77">INDEX(BF76:BF$101,ROWS($A78))</f>
        <v>2.9474214617809136E-2</v>
      </c>
      <c r="BH77" cm="1">
        <f t="array" ref="BH77">INDEX(BG76:BG$101,ROWS($A78))</f>
        <v>7.0392205077482436E-2</v>
      </c>
      <c r="BI77" cm="1">
        <f t="array" ref="BI77">INDEX(BH76:BH$101,ROWS($A78))</f>
        <v>1.4667612138507162E-2</v>
      </c>
      <c r="BJ77" cm="1">
        <f t="array" ref="BJ77">INDEX(BI76:BI$101,ROWS($A78))</f>
        <v>-8.07663118808679E-2</v>
      </c>
      <c r="BK77" cm="1">
        <f t="array" ref="BK77">INDEX(BJ76:BJ$101,ROWS($A78))</f>
        <v>-7.3703419990607505E-2</v>
      </c>
      <c r="BL77" cm="1">
        <f t="array" ref="BL77">INDEX(BK76:BK$101,ROWS($A78))</f>
        <v>-4.3918438765605264E-2</v>
      </c>
      <c r="BM77" cm="1">
        <f t="array" ref="BM77">INDEX(BL76:BL$101,ROWS($A78))</f>
        <v>3.9071305306950813E-2</v>
      </c>
      <c r="BN77" cm="1">
        <f t="array" ref="BN77">INDEX(BM76:BM$101,ROWS($A78))</f>
        <v>4.1933472856106685E-2</v>
      </c>
      <c r="BO77" cm="1">
        <f t="array" ref="BO77">INDEX(BN76:BN$101,ROWS($A78))</f>
        <v>9.1859430410886747E-2</v>
      </c>
      <c r="BP77" cm="1">
        <f t="array" ref="BP77">INDEX(BO76:BO$101,ROWS($A78))</f>
        <v>8.4160700746083769E-2</v>
      </c>
      <c r="BQ77" cm="1">
        <f t="array" ref="BQ77">INDEX(BP76:BP$101,ROWS($A78))</f>
        <v>7.621720958584112E-2</v>
      </c>
      <c r="BR77" cm="1">
        <f t="array" ref="BR77">INDEX(BQ76:BQ$101,ROWS($A78))</f>
        <v>6.3852420251502675E-3</v>
      </c>
      <c r="BS77" cm="1">
        <f t="array" ref="BS77">INDEX(BR76:BR$101,ROWS($A78))</f>
        <v>-2.9137812001062583E-2</v>
      </c>
      <c r="BT77" cm="1">
        <f t="array" ref="BT77">INDEX(BS76:BS$101,ROWS($A78))</f>
        <v>2.8721448308013767E-2</v>
      </c>
      <c r="BU77" cm="1">
        <f t="array" ref="BU77">INDEX(BT76:BT$101,ROWS($A78))</f>
        <v>-3.456326362918621E-3</v>
      </c>
      <c r="BV77" cm="1">
        <f t="array" ref="BV77">INDEX(BU76:BU$101,ROWS($A78))</f>
        <v>5.6837875880982429E-2</v>
      </c>
      <c r="BW77" cm="1">
        <f t="array" ref="BW77">INDEX(BV76:BV$101,ROWS($A78))</f>
        <v>1.9671785536275461E-3</v>
      </c>
      <c r="BX77" cm="1">
        <f t="array" ref="BX77">INDEX(BW76:BW$101,ROWS($A78))</f>
        <v>-1.4926223783087878E-2</v>
      </c>
      <c r="BY77" cm="1">
        <f t="array" ref="BY77">INDEX(BX76:BX$101,ROWS($A78))</f>
        <v>-5.2382672610496436E-2</v>
      </c>
      <c r="BZ77" cm="1">
        <f t="array" ref="BZ77">INDEX(BY76:BY$101,ROWS($A78))</f>
        <v>-6.2429136560775492E-3</v>
      </c>
      <c r="CA77" cm="1">
        <f t="array" ref="CA77">INDEX(BZ76:BZ$101,ROWS($A78))</f>
        <v>2.6936806066919458E-3</v>
      </c>
      <c r="CB77" cm="1">
        <f t="array" ref="CB77">INDEX(CA76:CA$101,ROWS($A78))</f>
        <v>6.0709088443285947E-3</v>
      </c>
      <c r="CC77" cm="1">
        <f t="array" ref="CC77">INDEX(CB76:CB$101,ROWS($A78))</f>
        <v>1.5683425673848382E-3</v>
      </c>
      <c r="CD77" cm="1">
        <f t="array" ref="CD77">INDEX(CC76:CC$101,ROWS($A78))</f>
        <v>-5.4638879822004695E-2</v>
      </c>
      <c r="CE77" cm="1">
        <f t="array" ref="CE77">INDEX(CD76:CD$101,ROWS($A78))</f>
        <v>-5.8455048259506058E-2</v>
      </c>
      <c r="CF77" cm="1">
        <f t="array" ref="CF77">INDEX(CE76:CE$101,ROWS($A78))</f>
        <v>-3.9786713136974849E-2</v>
      </c>
      <c r="CG77" cm="1">
        <f t="array" ref="CG77">INDEX(CF76:CF$101,ROWS($A78))</f>
        <v>0.19076008747508422</v>
      </c>
      <c r="CH77" cm="1">
        <f t="array" ref="CH77">INDEX(CG76:CG$101,ROWS($A78))</f>
        <v>0.45816820676262499</v>
      </c>
      <c r="CI77" cm="1">
        <f t="array" ref="CI77">INDEX(CH76:CH$101,ROWS($A78))</f>
        <v>1</v>
      </c>
      <c r="CJ77" cm="1">
        <f t="array" ref="CJ77">INDEX(CI76:CI$101,ROWS($A78))</f>
        <v>0.45816820676262499</v>
      </c>
      <c r="CK77" cm="1">
        <f t="array" ref="CK77">INDEX(CJ76:CJ$101,ROWS($A78))</f>
        <v>0.19076008747508422</v>
      </c>
      <c r="CL77" cm="1">
        <f t="array" ref="CL77">INDEX(CK76:CK$101,ROWS($A78))</f>
        <v>-3.9786713136974849E-2</v>
      </c>
      <c r="CM77" cm="1">
        <f t="array" ref="CM77">INDEX(CL76:CL$101,ROWS($A78))</f>
        <v>-5.8455048259506058E-2</v>
      </c>
      <c r="CN77" cm="1">
        <f t="array" ref="CN77">INDEX(CM76:CM$101,ROWS($A78))</f>
        <v>-5.4638879822004695E-2</v>
      </c>
      <c r="CO77" cm="1">
        <f t="array" ref="CO77">INDEX(CN76:CN$101,ROWS($A78))</f>
        <v>1.5683425673848382E-3</v>
      </c>
      <c r="CP77" cm="1">
        <f t="array" ref="CP77">INDEX(CO76:CO$101,ROWS($A78))</f>
        <v>6.0709088443285947E-3</v>
      </c>
      <c r="CQ77" cm="1">
        <f t="array" ref="CQ77">INDEX(CP76:CP$101,ROWS($A78))</f>
        <v>2.6936806066919458E-3</v>
      </c>
      <c r="CR77" cm="1">
        <f t="array" ref="CR77">INDEX(CQ76:CQ$101,ROWS($A78))</f>
        <v>-6.2429136560775492E-3</v>
      </c>
      <c r="CS77" cm="1">
        <f t="array" ref="CS77">INDEX(CR76:CR$101,ROWS($A78))</f>
        <v>-5.2382672610496436E-2</v>
      </c>
      <c r="CT77" cm="1">
        <f t="array" ref="CT77">INDEX(CS76:CS$101,ROWS($A78))</f>
        <v>-1.4926223783087878E-2</v>
      </c>
      <c r="CU77" cm="1">
        <f t="array" ref="CU77">INDEX(CT76:CT$101,ROWS($A78))</f>
        <v>1.9671785536275461E-3</v>
      </c>
      <c r="CV77" cm="1">
        <f t="array" ref="CV77">INDEX(CU76:CU$101,ROWS($A78))</f>
        <v>5.6837875880982429E-2</v>
      </c>
      <c r="CW77" cm="1">
        <f t="array" ref="CW77">INDEX(CV76:CV$101,ROWS($A78))</f>
        <v>-3.456326362918621E-3</v>
      </c>
      <c r="CX77" cm="1">
        <f t="array" ref="CX77">INDEX(CW76:CW$101,ROWS($A78))</f>
        <v>2.8721448308013767E-2</v>
      </c>
      <c r="CY77" cm="1">
        <f t="array" ref="CY77">INDEX(CX76:CX$101,ROWS($A78))</f>
        <v>-2.9137812001062583E-2</v>
      </c>
      <c r="CZ77" cm="1">
        <f t="array" ref="CZ77">INDEX(CY76:CY$101,ROWS($A78))</f>
        <v>6.3852420251502675E-3</v>
      </c>
      <c r="DA77" cm="1">
        <f t="array" ref="DA77">INDEX(CZ76:CZ$101,ROWS($A78))</f>
        <v>7.621720958584112E-2</v>
      </c>
      <c r="DB77" cm="1">
        <f t="array" ref="DB77">INDEX(DA76:DA$101,ROWS($A78))</f>
        <v>8.4160700746083769E-2</v>
      </c>
      <c r="DC77" cm="1">
        <f t="array" ref="DC77">INDEX(DB76:DB$101,ROWS($A78))</f>
        <v>9.1859430410886747E-2</v>
      </c>
      <c r="DD77" cm="1">
        <f t="array" ref="DD77">INDEX(DC76:DC$101,ROWS($A78))</f>
        <v>4.1933472856106685E-2</v>
      </c>
      <c r="DE77" cm="1">
        <f t="array" ref="DE77">INDEX(DD76:DD$101,ROWS($A78))</f>
        <v>3.9071305306950813E-2</v>
      </c>
      <c r="DF77" cm="1">
        <f t="array" ref="DF77">INDEX(DE76:DE$101,ROWS($A78))</f>
        <v>-4.3918438765605264E-2</v>
      </c>
      <c r="DG77" cm="1">
        <f t="array" ref="DG77">INDEX(DF76:DF$101,ROWS($A78))</f>
        <v>-7.3703419990607505E-2</v>
      </c>
    </row>
    <row r="78" spans="1:111" x14ac:dyDescent="0.25">
      <c r="A78" s="17">
        <v>77</v>
      </c>
      <c r="B78">
        <v>3.7443274419304942</v>
      </c>
      <c r="C78" s="16">
        <f t="shared" si="7"/>
        <v>3.7533625485309345</v>
      </c>
      <c r="D78" s="19">
        <f>SUMPRODUCT($C$2:INDEX($C$2:$C$327,ROWS(C79:C$327)),$C79:C$327)/DEVSQ($C$2:$C$327)</f>
        <v>-5.2754217783992252E-2</v>
      </c>
      <c r="E78">
        <f>SQRT((1/COUNT($B$2:$B$327))*(1+(2*SUMSQ($D$2:D77))))</f>
        <v>7.6938668542453431E-2</v>
      </c>
      <c r="F78">
        <f>-SQRT((1/COUNT($B$2:$B$327))*(1+(2*SUMSQ($D$2:D77))))</f>
        <v>-7.6938668542453431E-2</v>
      </c>
      <c r="H78" cm="1">
        <f t="array" aca="1" ref="H78" ca="1">INDEX(MMULT(MINVERSE(OFFSET($K$1,0,0,A78,A78)),OFFSET($K$1,1,0,A78,1)),A78)</f>
        <v>-7.0708112665188477E-2</v>
      </c>
      <c r="I78">
        <f t="shared" si="8"/>
        <v>5.5384877562171128E-2</v>
      </c>
      <c r="J78">
        <f t="shared" si="9"/>
        <v>-5.5384877562171128E-2</v>
      </c>
      <c r="K78" s="18">
        <f t="shared" si="10"/>
        <v>-5.2754217783992252E-2</v>
      </c>
      <c r="L78" cm="1">
        <f t="array" ref="L78">INDEX(K77:K$101,ROWS($A79))</f>
        <v>-8.4314767643259743E-3</v>
      </c>
      <c r="M78" cm="1">
        <f t="array" ref="M78">INDEX(L77:L$101,ROWS($A79))</f>
        <v>1.8177231549152913E-2</v>
      </c>
      <c r="N78" cm="1">
        <f t="array" ref="N78">INDEX(M77:M$101,ROWS($A79))</f>
        <v>3.4657952725254376E-2</v>
      </c>
      <c r="O78" cm="1">
        <f t="array" ref="O78">INDEX(N77:N$101,ROWS($A79))</f>
        <v>8.7822449813521136E-2</v>
      </c>
      <c r="P78" cm="1">
        <f t="array" ref="P78">INDEX(O77:O$101,ROWS($A79))</f>
        <v>3.2326911044185787E-2</v>
      </c>
      <c r="Q78" cm="1">
        <f t="array" ref="Q78">INDEX(P77:P$101,ROWS($A79))</f>
        <v>-3.1411323438820761E-3</v>
      </c>
      <c r="R78" cm="1">
        <f t="array" ref="R78">INDEX(Q77:Q$101,ROWS($A79))</f>
        <v>-7.548013161823508E-2</v>
      </c>
      <c r="S78" cm="1">
        <f t="array" ref="S78">INDEX(R77:R$101,ROWS($A79))</f>
        <v>-0.11052220165884011</v>
      </c>
      <c r="T78" cm="1">
        <f t="array" ref="T78">INDEX(S77:S$101,ROWS($A79))</f>
        <v>-9.4031673125597529E-2</v>
      </c>
      <c r="U78" cm="1">
        <f t="array" ref="U78">INDEX(T77:T$101,ROWS($A79))</f>
        <v>-5.797574545305078E-2</v>
      </c>
      <c r="V78" cm="1">
        <f t="array" ref="V78">INDEX(U77:U$101,ROWS($A79))</f>
        <v>-3.9898965001476813E-2</v>
      </c>
      <c r="W78" cm="1">
        <f t="array" ref="W78">INDEX(V77:V$101,ROWS($A79))</f>
        <v>-3.5502314476504467E-3</v>
      </c>
      <c r="X78" cm="1">
        <f t="array" ref="X78">INDEX(W77:W$101,ROWS($A79))</f>
        <v>-8.1871675226921556E-3</v>
      </c>
      <c r="Y78" cm="1">
        <f t="array" ref="Y78">INDEX(X77:X$101,ROWS($A79))</f>
        <v>-3.0367441430410622E-2</v>
      </c>
      <c r="Z78" cm="1">
        <f t="array" ref="Z78">INDEX(Y77:Y$101,ROWS($A79))</f>
        <v>2.2155790129058831E-2</v>
      </c>
      <c r="AA78" cm="1">
        <f t="array" ref="AA78">INDEX(Z77:Z$101,ROWS($A79))</f>
        <v>1.3729332929021208E-2</v>
      </c>
      <c r="AB78" cm="1">
        <f t="array" ref="AB78">INDEX(AA77:AA$101,ROWS($A79))</f>
        <v>5.1009490677601008E-2</v>
      </c>
      <c r="AC78" cm="1">
        <f t="array" ref="AC78">INDEX(AB77:AB$101,ROWS($A79))</f>
        <v>6.2230718236564189E-2</v>
      </c>
      <c r="AD78" cm="1">
        <f t="array" ref="AD78">INDEX(AC77:AC$101,ROWS($A79))</f>
        <v>7.2025657485670386E-2</v>
      </c>
      <c r="AE78" cm="1">
        <f t="array" ref="AE78">INDEX(AD77:AD$101,ROWS($A79))</f>
        <v>-7.9382443856476692E-2</v>
      </c>
      <c r="AF78" cm="1">
        <f t="array" ref="AF78">INDEX(AE77:AE$101,ROWS($A79))</f>
        <v>-9.5791748059318602E-2</v>
      </c>
      <c r="AG78" cm="1">
        <f t="array" ref="AG78">INDEX(AF77:AF$101,ROWS($A79))</f>
        <v>-9.6352721316774401E-2</v>
      </c>
      <c r="AH78" cm="1">
        <f t="array" ref="AH78">INDEX(AG77:AG$101,ROWS($A79))</f>
        <v>-6.117608288508168E-3</v>
      </c>
      <c r="AI78" cm="1">
        <f t="array" ref="AI78">INDEX(AH77:AH$101,ROWS($A79))</f>
        <v>5.6418526686066756E-2</v>
      </c>
      <c r="AJ78" cm="1">
        <f t="array" ref="AJ78">INDEX(AI77:AI$101,ROWS($A79))</f>
        <v>-1.052338420005056E-2</v>
      </c>
      <c r="AK78" cm="1">
        <f t="array" ref="AK78">INDEX(AJ77:AJ$101,ROWS($A79))</f>
        <v>-3.4355579644787179E-3</v>
      </c>
      <c r="AL78" cm="1">
        <f t="array" ref="AL78">INDEX(AK77:AK$101,ROWS($A79))</f>
        <v>-2.9913035966842957E-2</v>
      </c>
      <c r="AM78" cm="1">
        <f t="array" ref="AM78">INDEX(AL77:AL$101,ROWS($A79))</f>
        <v>-2.4597005930040487E-2</v>
      </c>
      <c r="AN78" cm="1">
        <f t="array" ref="AN78">INDEX(AM77:AM$101,ROWS($A79))</f>
        <v>-6.1517600725887717E-2</v>
      </c>
      <c r="AO78" cm="1">
        <f t="array" ref="AO78">INDEX(AN77:AN$101,ROWS($A79))</f>
        <v>-7.9011018034384223E-3</v>
      </c>
      <c r="AP78" cm="1">
        <f t="array" ref="AP78">INDEX(AO77:AO$101,ROWS($A79))</f>
        <v>2.4418181143092907E-4</v>
      </c>
      <c r="AQ78" cm="1">
        <f t="array" ref="AQ78">INDEX(AP77:AP$101,ROWS($A79))</f>
        <v>5.695446189506833E-2</v>
      </c>
      <c r="AR78" cm="1">
        <f t="array" ref="AR78">INDEX(AQ77:AQ$101,ROWS($A79))</f>
        <v>-4.52418626056501E-3</v>
      </c>
      <c r="AS78" cm="1">
        <f t="array" ref="AS78">INDEX(AR77:AR$101,ROWS($A79))</f>
        <v>2.572326503835937E-2</v>
      </c>
      <c r="AT78" cm="1">
        <f t="array" ref="AT78">INDEX(AS77:AS$101,ROWS($A79))</f>
        <v>4.5356651955948825E-2</v>
      </c>
      <c r="AU78" cm="1">
        <f t="array" ref="AU78">INDEX(AT77:AT$101,ROWS($A79))</f>
        <v>6.9172172021400427E-2</v>
      </c>
      <c r="AV78" cm="1">
        <f t="array" ref="AV78">INDEX(AU77:AU$101,ROWS($A79))</f>
        <v>0.10653002802592371</v>
      </c>
      <c r="AW78" cm="1">
        <f t="array" ref="AW78">INDEX(AV77:AV$101,ROWS($A79))</f>
        <v>8.1095536068336749E-2</v>
      </c>
      <c r="AX78" cm="1">
        <f t="array" ref="AX78">INDEX(AW77:AW$101,ROWS($A79))</f>
        <v>7.0343913977613914E-2</v>
      </c>
      <c r="AY78" cm="1">
        <f t="array" ref="AY78">INDEX(AX77:AX$101,ROWS($A79))</f>
        <v>-8.2088083297975605E-3</v>
      </c>
      <c r="AZ78" cm="1">
        <f t="array" ref="AZ78">INDEX(AY77:AY$101,ROWS($A79))</f>
        <v>-4.2611769578632983E-2</v>
      </c>
      <c r="BA78" cm="1">
        <f t="array" ref="BA78">INDEX(AZ77:AZ$101,ROWS($A79))</f>
        <v>-1.3146260150111435E-2</v>
      </c>
      <c r="BB78" cm="1">
        <f t="array" ref="BB78">INDEX(BA77:BA$101,ROWS($A79))</f>
        <v>-1.6117846468699182E-2</v>
      </c>
      <c r="BC78" cm="1">
        <f t="array" ref="BC78">INDEX(BB77:BB$101,ROWS($A79))</f>
        <v>2.4042253334814117E-2</v>
      </c>
      <c r="BD78" cm="1">
        <f t="array" ref="BD78">INDEX(BC77:BC$101,ROWS($A79))</f>
        <v>2.2472413339714708E-2</v>
      </c>
      <c r="BE78" cm="1">
        <f t="array" ref="BE78">INDEX(BD77:BD$101,ROWS($A79))</f>
        <v>-4.4645286767713031E-2</v>
      </c>
      <c r="BF78" cm="1">
        <f t="array" ref="BF78">INDEX(BE77:BE$101,ROWS($A79))</f>
        <v>-0.12372641346062392</v>
      </c>
      <c r="BG78" cm="1">
        <f t="array" ref="BG78">INDEX(BF77:BF$101,ROWS($A79))</f>
        <v>-0.12177560279280279</v>
      </c>
      <c r="BH78" cm="1">
        <f t="array" ref="BH78">INDEX(BG77:BG$101,ROWS($A79))</f>
        <v>2.9474214617809136E-2</v>
      </c>
      <c r="BI78" cm="1">
        <f t="array" ref="BI78">INDEX(BH77:BH$101,ROWS($A79))</f>
        <v>7.0392205077482436E-2</v>
      </c>
      <c r="BJ78" cm="1">
        <f t="array" ref="BJ78">INDEX(BI77:BI$101,ROWS($A79))</f>
        <v>1.4667612138507162E-2</v>
      </c>
      <c r="BK78" cm="1">
        <f t="array" ref="BK78">INDEX(BJ77:BJ$101,ROWS($A79))</f>
        <v>-8.07663118808679E-2</v>
      </c>
      <c r="BL78" cm="1">
        <f t="array" ref="BL78">INDEX(BK77:BK$101,ROWS($A79))</f>
        <v>-7.3703419990607505E-2</v>
      </c>
      <c r="BM78" cm="1">
        <f t="array" ref="BM78">INDEX(BL77:BL$101,ROWS($A79))</f>
        <v>-4.3918438765605264E-2</v>
      </c>
      <c r="BN78" cm="1">
        <f t="array" ref="BN78">INDEX(BM77:BM$101,ROWS($A79))</f>
        <v>3.9071305306950813E-2</v>
      </c>
      <c r="BO78" cm="1">
        <f t="array" ref="BO78">INDEX(BN77:BN$101,ROWS($A79))</f>
        <v>4.1933472856106685E-2</v>
      </c>
      <c r="BP78" cm="1">
        <f t="array" ref="BP78">INDEX(BO77:BO$101,ROWS($A79))</f>
        <v>9.1859430410886747E-2</v>
      </c>
      <c r="BQ78" cm="1">
        <f t="array" ref="BQ78">INDEX(BP77:BP$101,ROWS($A79))</f>
        <v>8.4160700746083769E-2</v>
      </c>
      <c r="BR78" cm="1">
        <f t="array" ref="BR78">INDEX(BQ77:BQ$101,ROWS($A79))</f>
        <v>7.621720958584112E-2</v>
      </c>
      <c r="BS78" cm="1">
        <f t="array" ref="BS78">INDEX(BR77:BR$101,ROWS($A79))</f>
        <v>6.3852420251502675E-3</v>
      </c>
      <c r="BT78" cm="1">
        <f t="array" ref="BT78">INDEX(BS77:BS$101,ROWS($A79))</f>
        <v>-2.9137812001062583E-2</v>
      </c>
      <c r="BU78" cm="1">
        <f t="array" ref="BU78">INDEX(BT77:BT$101,ROWS($A79))</f>
        <v>2.8721448308013767E-2</v>
      </c>
      <c r="BV78" cm="1">
        <f t="array" ref="BV78">INDEX(BU77:BU$101,ROWS($A79))</f>
        <v>-3.456326362918621E-3</v>
      </c>
      <c r="BW78" cm="1">
        <f t="array" ref="BW78">INDEX(BV77:BV$101,ROWS($A79))</f>
        <v>5.6837875880982429E-2</v>
      </c>
      <c r="BX78" cm="1">
        <f t="array" ref="BX78">INDEX(BW77:BW$101,ROWS($A79))</f>
        <v>1.9671785536275461E-3</v>
      </c>
      <c r="BY78" cm="1">
        <f t="array" ref="BY78">INDEX(BX77:BX$101,ROWS($A79))</f>
        <v>-1.4926223783087878E-2</v>
      </c>
      <c r="BZ78" cm="1">
        <f t="array" ref="BZ78">INDEX(BY77:BY$101,ROWS($A79))</f>
        <v>-5.2382672610496436E-2</v>
      </c>
      <c r="CA78" cm="1">
        <f t="array" ref="CA78">INDEX(BZ77:BZ$101,ROWS($A79))</f>
        <v>-6.2429136560775492E-3</v>
      </c>
      <c r="CB78" cm="1">
        <f t="array" ref="CB78">INDEX(CA77:CA$101,ROWS($A79))</f>
        <v>2.6936806066919458E-3</v>
      </c>
      <c r="CC78" cm="1">
        <f t="array" ref="CC78">INDEX(CB77:CB$101,ROWS($A79))</f>
        <v>6.0709088443285947E-3</v>
      </c>
      <c r="CD78" cm="1">
        <f t="array" ref="CD78">INDEX(CC77:CC$101,ROWS($A79))</f>
        <v>1.5683425673848382E-3</v>
      </c>
      <c r="CE78" cm="1">
        <f t="array" ref="CE78">INDEX(CD77:CD$101,ROWS($A79))</f>
        <v>-5.4638879822004695E-2</v>
      </c>
      <c r="CF78" cm="1">
        <f t="array" ref="CF78">INDEX(CE77:CE$101,ROWS($A79))</f>
        <v>-5.8455048259506058E-2</v>
      </c>
      <c r="CG78" cm="1">
        <f t="array" ref="CG78">INDEX(CF77:CF$101,ROWS($A79))</f>
        <v>-3.9786713136974849E-2</v>
      </c>
      <c r="CH78" cm="1">
        <f t="array" ref="CH78">INDEX(CG77:CG$101,ROWS($A79))</f>
        <v>0.19076008747508422</v>
      </c>
      <c r="CI78" cm="1">
        <f t="array" ref="CI78">INDEX(CH77:CH$101,ROWS($A79))</f>
        <v>0.45816820676262499</v>
      </c>
      <c r="CJ78" cm="1">
        <f t="array" ref="CJ78">INDEX(CI77:CI$101,ROWS($A79))</f>
        <v>1</v>
      </c>
      <c r="CK78" cm="1">
        <f t="array" ref="CK78">INDEX(CJ77:CJ$101,ROWS($A79))</f>
        <v>0.45816820676262499</v>
      </c>
      <c r="CL78" cm="1">
        <f t="array" ref="CL78">INDEX(CK77:CK$101,ROWS($A79))</f>
        <v>0.19076008747508422</v>
      </c>
      <c r="CM78" cm="1">
        <f t="array" ref="CM78">INDEX(CL77:CL$101,ROWS($A79))</f>
        <v>-3.9786713136974849E-2</v>
      </c>
      <c r="CN78" cm="1">
        <f t="array" ref="CN78">INDEX(CM77:CM$101,ROWS($A79))</f>
        <v>-5.8455048259506058E-2</v>
      </c>
      <c r="CO78" cm="1">
        <f t="array" ref="CO78">INDEX(CN77:CN$101,ROWS($A79))</f>
        <v>-5.4638879822004695E-2</v>
      </c>
      <c r="CP78" cm="1">
        <f t="array" ref="CP78">INDEX(CO77:CO$101,ROWS($A79))</f>
        <v>1.5683425673848382E-3</v>
      </c>
      <c r="CQ78" cm="1">
        <f t="array" ref="CQ78">INDEX(CP77:CP$101,ROWS($A79))</f>
        <v>6.0709088443285947E-3</v>
      </c>
      <c r="CR78" cm="1">
        <f t="array" ref="CR78">INDEX(CQ77:CQ$101,ROWS($A79))</f>
        <v>2.6936806066919458E-3</v>
      </c>
      <c r="CS78" cm="1">
        <f t="array" ref="CS78">INDEX(CR77:CR$101,ROWS($A79))</f>
        <v>-6.2429136560775492E-3</v>
      </c>
      <c r="CT78" cm="1">
        <f t="array" ref="CT78">INDEX(CS77:CS$101,ROWS($A79))</f>
        <v>-5.2382672610496436E-2</v>
      </c>
      <c r="CU78" cm="1">
        <f t="array" ref="CU78">INDEX(CT77:CT$101,ROWS($A79))</f>
        <v>-1.4926223783087878E-2</v>
      </c>
      <c r="CV78" cm="1">
        <f t="array" ref="CV78">INDEX(CU77:CU$101,ROWS($A79))</f>
        <v>1.9671785536275461E-3</v>
      </c>
      <c r="CW78" cm="1">
        <f t="array" ref="CW78">INDEX(CV77:CV$101,ROWS($A79))</f>
        <v>5.6837875880982429E-2</v>
      </c>
      <c r="CX78" cm="1">
        <f t="array" ref="CX78">INDEX(CW77:CW$101,ROWS($A79))</f>
        <v>-3.456326362918621E-3</v>
      </c>
      <c r="CY78" cm="1">
        <f t="array" ref="CY78">INDEX(CX77:CX$101,ROWS($A79))</f>
        <v>2.8721448308013767E-2</v>
      </c>
      <c r="CZ78" cm="1">
        <f t="array" ref="CZ78">INDEX(CY77:CY$101,ROWS($A79))</f>
        <v>-2.9137812001062583E-2</v>
      </c>
      <c r="DA78" cm="1">
        <f t="array" ref="DA78">INDEX(CZ77:CZ$101,ROWS($A79))</f>
        <v>6.3852420251502675E-3</v>
      </c>
      <c r="DB78" cm="1">
        <f t="array" ref="DB78">INDEX(DA77:DA$101,ROWS($A79))</f>
        <v>7.621720958584112E-2</v>
      </c>
      <c r="DC78" cm="1">
        <f t="array" ref="DC78">INDEX(DB77:DB$101,ROWS($A79))</f>
        <v>8.4160700746083769E-2</v>
      </c>
      <c r="DD78" cm="1">
        <f t="array" ref="DD78">INDEX(DC77:DC$101,ROWS($A79))</f>
        <v>9.1859430410886747E-2</v>
      </c>
      <c r="DE78" cm="1">
        <f t="array" ref="DE78">INDEX(DD77:DD$101,ROWS($A79))</f>
        <v>4.1933472856106685E-2</v>
      </c>
      <c r="DF78" cm="1">
        <f t="array" ref="DF78">INDEX(DE77:DE$101,ROWS($A79))</f>
        <v>3.9071305306950813E-2</v>
      </c>
      <c r="DG78" cm="1">
        <f t="array" ref="DG78">INDEX(DF77:DF$101,ROWS($A79))</f>
        <v>-4.3918438765605264E-2</v>
      </c>
    </row>
    <row r="79" spans="1:111" x14ac:dyDescent="0.25">
      <c r="A79" s="17">
        <v>78</v>
      </c>
      <c r="B79">
        <v>2.4303831323869076</v>
      </c>
      <c r="C79" s="16">
        <f t="shared" si="7"/>
        <v>2.439418238987348</v>
      </c>
      <c r="D79" s="19">
        <f>SUMPRODUCT($C$2:INDEX($C$2:$C$327,ROWS(C80:C$327)),$C80:C$327)/DEVSQ($C$2:$C$327)</f>
        <v>-5.5317778936366649E-2</v>
      </c>
      <c r="E79">
        <f>SQRT((1/COUNT($B$2:$B$327))*(1+(2*SUMSQ($D$2:D78))))</f>
        <v>7.704954498692955E-2</v>
      </c>
      <c r="F79">
        <f>-SQRT((1/COUNT($B$2:$B$327))*(1+(2*SUMSQ($D$2:D78))))</f>
        <v>-7.704954498692955E-2</v>
      </c>
      <c r="H79" cm="1">
        <f t="array" aca="1" ref="H79" ca="1">INDEX(MMULT(MINVERSE(OFFSET($K$1,0,0,A79,A79)),OFFSET($K$1,1,0,A79,1)),A79)</f>
        <v>-6.5853451096107296E-3</v>
      </c>
      <c r="I79">
        <f t="shared" si="8"/>
        <v>5.5384877562171128E-2</v>
      </c>
      <c r="J79">
        <f t="shared" si="9"/>
        <v>-5.5384877562171128E-2</v>
      </c>
      <c r="K79" s="18">
        <f t="shared" si="10"/>
        <v>-5.5317778936366649E-2</v>
      </c>
      <c r="L79" cm="1">
        <f t="array" ref="L79">INDEX(K78:K$101,ROWS($A80))</f>
        <v>-5.2754217783992252E-2</v>
      </c>
      <c r="M79" cm="1">
        <f t="array" ref="M79">INDEX(L78:L$101,ROWS($A80))</f>
        <v>-8.4314767643259743E-3</v>
      </c>
      <c r="N79" cm="1">
        <f t="array" ref="N79">INDEX(M78:M$101,ROWS($A80))</f>
        <v>1.8177231549152913E-2</v>
      </c>
      <c r="O79" cm="1">
        <f t="array" ref="O79">INDEX(N78:N$101,ROWS($A80))</f>
        <v>3.4657952725254376E-2</v>
      </c>
      <c r="P79" cm="1">
        <f t="array" ref="P79">INDEX(O78:O$101,ROWS($A80))</f>
        <v>8.7822449813521136E-2</v>
      </c>
      <c r="Q79" cm="1">
        <f t="array" ref="Q79">INDEX(P78:P$101,ROWS($A80))</f>
        <v>3.2326911044185787E-2</v>
      </c>
      <c r="R79" cm="1">
        <f t="array" ref="R79">INDEX(Q78:Q$101,ROWS($A80))</f>
        <v>-3.1411323438820761E-3</v>
      </c>
      <c r="S79" cm="1">
        <f t="array" ref="S79">INDEX(R78:R$101,ROWS($A80))</f>
        <v>-7.548013161823508E-2</v>
      </c>
      <c r="T79" cm="1">
        <f t="array" ref="T79">INDEX(S78:S$101,ROWS($A80))</f>
        <v>-0.11052220165884011</v>
      </c>
      <c r="U79" cm="1">
        <f t="array" ref="U79">INDEX(T78:T$101,ROWS($A80))</f>
        <v>-9.4031673125597529E-2</v>
      </c>
      <c r="V79" cm="1">
        <f t="array" ref="V79">INDEX(U78:U$101,ROWS($A80))</f>
        <v>-5.797574545305078E-2</v>
      </c>
      <c r="W79" cm="1">
        <f t="array" ref="W79">INDEX(V78:V$101,ROWS($A80))</f>
        <v>-3.9898965001476813E-2</v>
      </c>
      <c r="X79" cm="1">
        <f t="array" ref="X79">INDEX(W78:W$101,ROWS($A80))</f>
        <v>-3.5502314476504467E-3</v>
      </c>
      <c r="Y79" cm="1">
        <f t="array" ref="Y79">INDEX(X78:X$101,ROWS($A80))</f>
        <v>-8.1871675226921556E-3</v>
      </c>
      <c r="Z79" cm="1">
        <f t="array" ref="Z79">INDEX(Y78:Y$101,ROWS($A80))</f>
        <v>-3.0367441430410622E-2</v>
      </c>
      <c r="AA79" cm="1">
        <f t="array" ref="AA79">INDEX(Z78:Z$101,ROWS($A80))</f>
        <v>2.2155790129058831E-2</v>
      </c>
      <c r="AB79" cm="1">
        <f t="array" ref="AB79">INDEX(AA78:AA$101,ROWS($A80))</f>
        <v>1.3729332929021208E-2</v>
      </c>
      <c r="AC79" cm="1">
        <f t="array" ref="AC79">INDEX(AB78:AB$101,ROWS($A80))</f>
        <v>5.1009490677601008E-2</v>
      </c>
      <c r="AD79" cm="1">
        <f t="array" ref="AD79">INDEX(AC78:AC$101,ROWS($A80))</f>
        <v>6.2230718236564189E-2</v>
      </c>
      <c r="AE79" cm="1">
        <f t="array" ref="AE79">INDEX(AD78:AD$101,ROWS($A80))</f>
        <v>7.2025657485670386E-2</v>
      </c>
      <c r="AF79" cm="1">
        <f t="array" ref="AF79">INDEX(AE78:AE$101,ROWS($A80))</f>
        <v>-7.9382443856476692E-2</v>
      </c>
      <c r="AG79" cm="1">
        <f t="array" ref="AG79">INDEX(AF78:AF$101,ROWS($A80))</f>
        <v>-9.5791748059318602E-2</v>
      </c>
      <c r="AH79" cm="1">
        <f t="array" ref="AH79">INDEX(AG78:AG$101,ROWS($A80))</f>
        <v>-9.6352721316774401E-2</v>
      </c>
      <c r="AI79" cm="1">
        <f t="array" ref="AI79">INDEX(AH78:AH$101,ROWS($A80))</f>
        <v>-6.117608288508168E-3</v>
      </c>
      <c r="AJ79" cm="1">
        <f t="array" ref="AJ79">INDEX(AI78:AI$101,ROWS($A80))</f>
        <v>5.6418526686066756E-2</v>
      </c>
      <c r="AK79" cm="1">
        <f t="array" ref="AK79">INDEX(AJ78:AJ$101,ROWS($A80))</f>
        <v>-1.052338420005056E-2</v>
      </c>
      <c r="AL79" cm="1">
        <f t="array" ref="AL79">INDEX(AK78:AK$101,ROWS($A80))</f>
        <v>-3.4355579644787179E-3</v>
      </c>
      <c r="AM79" cm="1">
        <f t="array" ref="AM79">INDEX(AL78:AL$101,ROWS($A80))</f>
        <v>-2.9913035966842957E-2</v>
      </c>
      <c r="AN79" cm="1">
        <f t="array" ref="AN79">INDEX(AM78:AM$101,ROWS($A80))</f>
        <v>-2.4597005930040487E-2</v>
      </c>
      <c r="AO79" cm="1">
        <f t="array" ref="AO79">INDEX(AN78:AN$101,ROWS($A80))</f>
        <v>-6.1517600725887717E-2</v>
      </c>
      <c r="AP79" cm="1">
        <f t="array" ref="AP79">INDEX(AO78:AO$101,ROWS($A80))</f>
        <v>-7.9011018034384223E-3</v>
      </c>
      <c r="AQ79" cm="1">
        <f t="array" ref="AQ79">INDEX(AP78:AP$101,ROWS($A80))</f>
        <v>2.4418181143092907E-4</v>
      </c>
      <c r="AR79" cm="1">
        <f t="array" ref="AR79">INDEX(AQ78:AQ$101,ROWS($A80))</f>
        <v>5.695446189506833E-2</v>
      </c>
      <c r="AS79" cm="1">
        <f t="array" ref="AS79">INDEX(AR78:AR$101,ROWS($A80))</f>
        <v>-4.52418626056501E-3</v>
      </c>
      <c r="AT79" cm="1">
        <f t="array" ref="AT79">INDEX(AS78:AS$101,ROWS($A80))</f>
        <v>2.572326503835937E-2</v>
      </c>
      <c r="AU79" cm="1">
        <f t="array" ref="AU79">INDEX(AT78:AT$101,ROWS($A80))</f>
        <v>4.5356651955948825E-2</v>
      </c>
      <c r="AV79" cm="1">
        <f t="array" ref="AV79">INDEX(AU78:AU$101,ROWS($A80))</f>
        <v>6.9172172021400427E-2</v>
      </c>
      <c r="AW79" cm="1">
        <f t="array" ref="AW79">INDEX(AV78:AV$101,ROWS($A80))</f>
        <v>0.10653002802592371</v>
      </c>
      <c r="AX79" cm="1">
        <f t="array" ref="AX79">INDEX(AW78:AW$101,ROWS($A80))</f>
        <v>8.1095536068336749E-2</v>
      </c>
      <c r="AY79" cm="1">
        <f t="array" ref="AY79">INDEX(AX78:AX$101,ROWS($A80))</f>
        <v>7.0343913977613914E-2</v>
      </c>
      <c r="AZ79" cm="1">
        <f t="array" ref="AZ79">INDEX(AY78:AY$101,ROWS($A80))</f>
        <v>-8.2088083297975605E-3</v>
      </c>
      <c r="BA79" cm="1">
        <f t="array" ref="BA79">INDEX(AZ78:AZ$101,ROWS($A80))</f>
        <v>-4.2611769578632983E-2</v>
      </c>
      <c r="BB79" cm="1">
        <f t="array" ref="BB79">INDEX(BA78:BA$101,ROWS($A80))</f>
        <v>-1.3146260150111435E-2</v>
      </c>
      <c r="BC79" cm="1">
        <f t="array" ref="BC79">INDEX(BB78:BB$101,ROWS($A80))</f>
        <v>-1.6117846468699182E-2</v>
      </c>
      <c r="BD79" cm="1">
        <f t="array" ref="BD79">INDEX(BC78:BC$101,ROWS($A80))</f>
        <v>2.4042253334814117E-2</v>
      </c>
      <c r="BE79" cm="1">
        <f t="array" ref="BE79">INDEX(BD78:BD$101,ROWS($A80))</f>
        <v>2.2472413339714708E-2</v>
      </c>
      <c r="BF79" cm="1">
        <f t="array" ref="BF79">INDEX(BE78:BE$101,ROWS($A80))</f>
        <v>-4.4645286767713031E-2</v>
      </c>
      <c r="BG79" cm="1">
        <f t="array" ref="BG79">INDEX(BF78:BF$101,ROWS($A80))</f>
        <v>-0.12372641346062392</v>
      </c>
      <c r="BH79" cm="1">
        <f t="array" ref="BH79">INDEX(BG78:BG$101,ROWS($A80))</f>
        <v>-0.12177560279280279</v>
      </c>
      <c r="BI79" cm="1">
        <f t="array" ref="BI79">INDEX(BH78:BH$101,ROWS($A80))</f>
        <v>2.9474214617809136E-2</v>
      </c>
      <c r="BJ79" cm="1">
        <f t="array" ref="BJ79">INDEX(BI78:BI$101,ROWS($A80))</f>
        <v>7.0392205077482436E-2</v>
      </c>
      <c r="BK79" cm="1">
        <f t="array" ref="BK79">INDEX(BJ78:BJ$101,ROWS($A80))</f>
        <v>1.4667612138507162E-2</v>
      </c>
      <c r="BL79" cm="1">
        <f t="array" ref="BL79">INDEX(BK78:BK$101,ROWS($A80))</f>
        <v>-8.07663118808679E-2</v>
      </c>
      <c r="BM79" cm="1">
        <f t="array" ref="BM79">INDEX(BL78:BL$101,ROWS($A80))</f>
        <v>-7.3703419990607505E-2</v>
      </c>
      <c r="BN79" cm="1">
        <f t="array" ref="BN79">INDEX(BM78:BM$101,ROWS($A80))</f>
        <v>-4.3918438765605264E-2</v>
      </c>
      <c r="BO79" cm="1">
        <f t="array" ref="BO79">INDEX(BN78:BN$101,ROWS($A80))</f>
        <v>3.9071305306950813E-2</v>
      </c>
      <c r="BP79" cm="1">
        <f t="array" ref="BP79">INDEX(BO78:BO$101,ROWS($A80))</f>
        <v>4.1933472856106685E-2</v>
      </c>
      <c r="BQ79" cm="1">
        <f t="array" ref="BQ79">INDEX(BP78:BP$101,ROWS($A80))</f>
        <v>9.1859430410886747E-2</v>
      </c>
      <c r="BR79" cm="1">
        <f t="array" ref="BR79">INDEX(BQ78:BQ$101,ROWS($A80))</f>
        <v>8.4160700746083769E-2</v>
      </c>
      <c r="BS79" cm="1">
        <f t="array" ref="BS79">INDEX(BR78:BR$101,ROWS($A80))</f>
        <v>7.621720958584112E-2</v>
      </c>
      <c r="BT79" cm="1">
        <f t="array" ref="BT79">INDEX(BS78:BS$101,ROWS($A80))</f>
        <v>6.3852420251502675E-3</v>
      </c>
      <c r="BU79" cm="1">
        <f t="array" ref="BU79">INDEX(BT78:BT$101,ROWS($A80))</f>
        <v>-2.9137812001062583E-2</v>
      </c>
      <c r="BV79" cm="1">
        <f t="array" ref="BV79">INDEX(BU78:BU$101,ROWS($A80))</f>
        <v>2.8721448308013767E-2</v>
      </c>
      <c r="BW79" cm="1">
        <f t="array" ref="BW79">INDEX(BV78:BV$101,ROWS($A80))</f>
        <v>-3.456326362918621E-3</v>
      </c>
      <c r="BX79" cm="1">
        <f t="array" ref="BX79">INDEX(BW78:BW$101,ROWS($A80))</f>
        <v>5.6837875880982429E-2</v>
      </c>
      <c r="BY79" cm="1">
        <f t="array" ref="BY79">INDEX(BX78:BX$101,ROWS($A80))</f>
        <v>1.9671785536275461E-3</v>
      </c>
      <c r="BZ79" cm="1">
        <f t="array" ref="BZ79">INDEX(BY78:BY$101,ROWS($A80))</f>
        <v>-1.4926223783087878E-2</v>
      </c>
      <c r="CA79" cm="1">
        <f t="array" ref="CA79">INDEX(BZ78:BZ$101,ROWS($A80))</f>
        <v>-5.2382672610496436E-2</v>
      </c>
      <c r="CB79" cm="1">
        <f t="array" ref="CB79">INDEX(CA78:CA$101,ROWS($A80))</f>
        <v>-6.2429136560775492E-3</v>
      </c>
      <c r="CC79" cm="1">
        <f t="array" ref="CC79">INDEX(CB78:CB$101,ROWS($A80))</f>
        <v>2.6936806066919458E-3</v>
      </c>
      <c r="CD79" cm="1">
        <f t="array" ref="CD79">INDEX(CC78:CC$101,ROWS($A80))</f>
        <v>6.0709088443285947E-3</v>
      </c>
      <c r="CE79" cm="1">
        <f t="array" ref="CE79">INDEX(CD78:CD$101,ROWS($A80))</f>
        <v>1.5683425673848382E-3</v>
      </c>
      <c r="CF79" cm="1">
        <f t="array" ref="CF79">INDEX(CE78:CE$101,ROWS($A80))</f>
        <v>-5.4638879822004695E-2</v>
      </c>
      <c r="CG79" cm="1">
        <f t="array" ref="CG79">INDEX(CF78:CF$101,ROWS($A80))</f>
        <v>-5.8455048259506058E-2</v>
      </c>
      <c r="CH79" cm="1">
        <f t="array" ref="CH79">INDEX(CG78:CG$101,ROWS($A80))</f>
        <v>-3.9786713136974849E-2</v>
      </c>
      <c r="CI79" cm="1">
        <f t="array" ref="CI79">INDEX(CH78:CH$101,ROWS($A80))</f>
        <v>0.19076008747508422</v>
      </c>
      <c r="CJ79" cm="1">
        <f t="array" ref="CJ79">INDEX(CI78:CI$101,ROWS($A80))</f>
        <v>0.45816820676262499</v>
      </c>
      <c r="CK79" cm="1">
        <f t="array" ref="CK79">INDEX(CJ78:CJ$101,ROWS($A80))</f>
        <v>1</v>
      </c>
      <c r="CL79" cm="1">
        <f t="array" ref="CL79">INDEX(CK78:CK$101,ROWS($A80))</f>
        <v>0.45816820676262499</v>
      </c>
      <c r="CM79" cm="1">
        <f t="array" ref="CM79">INDEX(CL78:CL$101,ROWS($A80))</f>
        <v>0.19076008747508422</v>
      </c>
      <c r="CN79" cm="1">
        <f t="array" ref="CN79">INDEX(CM78:CM$101,ROWS($A80))</f>
        <v>-3.9786713136974849E-2</v>
      </c>
      <c r="CO79" cm="1">
        <f t="array" ref="CO79">INDEX(CN78:CN$101,ROWS($A80))</f>
        <v>-5.8455048259506058E-2</v>
      </c>
      <c r="CP79" cm="1">
        <f t="array" ref="CP79">INDEX(CO78:CO$101,ROWS($A80))</f>
        <v>-5.4638879822004695E-2</v>
      </c>
      <c r="CQ79" cm="1">
        <f t="array" ref="CQ79">INDEX(CP78:CP$101,ROWS($A80))</f>
        <v>1.5683425673848382E-3</v>
      </c>
      <c r="CR79" cm="1">
        <f t="array" ref="CR79">INDEX(CQ78:CQ$101,ROWS($A80))</f>
        <v>6.0709088443285947E-3</v>
      </c>
      <c r="CS79" cm="1">
        <f t="array" ref="CS79">INDEX(CR78:CR$101,ROWS($A80))</f>
        <v>2.6936806066919458E-3</v>
      </c>
      <c r="CT79" cm="1">
        <f t="array" ref="CT79">INDEX(CS78:CS$101,ROWS($A80))</f>
        <v>-6.2429136560775492E-3</v>
      </c>
      <c r="CU79" cm="1">
        <f t="array" ref="CU79">INDEX(CT78:CT$101,ROWS($A80))</f>
        <v>-5.2382672610496436E-2</v>
      </c>
      <c r="CV79" cm="1">
        <f t="array" ref="CV79">INDEX(CU78:CU$101,ROWS($A80))</f>
        <v>-1.4926223783087878E-2</v>
      </c>
      <c r="CW79" cm="1">
        <f t="array" ref="CW79">INDEX(CV78:CV$101,ROWS($A80))</f>
        <v>1.9671785536275461E-3</v>
      </c>
      <c r="CX79" cm="1">
        <f t="array" ref="CX79">INDEX(CW78:CW$101,ROWS($A80))</f>
        <v>5.6837875880982429E-2</v>
      </c>
      <c r="CY79" cm="1">
        <f t="array" ref="CY79">INDEX(CX78:CX$101,ROWS($A80))</f>
        <v>-3.456326362918621E-3</v>
      </c>
      <c r="CZ79" cm="1">
        <f t="array" ref="CZ79">INDEX(CY78:CY$101,ROWS($A80))</f>
        <v>2.8721448308013767E-2</v>
      </c>
      <c r="DA79" cm="1">
        <f t="array" ref="DA79">INDEX(CZ78:CZ$101,ROWS($A80))</f>
        <v>-2.9137812001062583E-2</v>
      </c>
      <c r="DB79" cm="1">
        <f t="array" ref="DB79">INDEX(DA78:DA$101,ROWS($A80))</f>
        <v>6.3852420251502675E-3</v>
      </c>
      <c r="DC79" cm="1">
        <f t="array" ref="DC79">INDEX(DB78:DB$101,ROWS($A80))</f>
        <v>7.621720958584112E-2</v>
      </c>
      <c r="DD79" cm="1">
        <f t="array" ref="DD79">INDEX(DC78:DC$101,ROWS($A80))</f>
        <v>8.4160700746083769E-2</v>
      </c>
      <c r="DE79" cm="1">
        <f t="array" ref="DE79">INDEX(DD78:DD$101,ROWS($A80))</f>
        <v>9.1859430410886747E-2</v>
      </c>
      <c r="DF79" cm="1">
        <f t="array" ref="DF79">INDEX(DE78:DE$101,ROWS($A80))</f>
        <v>4.1933472856106685E-2</v>
      </c>
      <c r="DG79" cm="1">
        <f t="array" ref="DG79">INDEX(DF78:DF$101,ROWS($A80))</f>
        <v>3.9071305306950813E-2</v>
      </c>
    </row>
    <row r="80" spans="1:111" x14ac:dyDescent="0.25">
      <c r="A80" s="17">
        <v>79</v>
      </c>
      <c r="B80">
        <v>1.7991537100239157</v>
      </c>
      <c r="C80" s="16">
        <f t="shared" si="7"/>
        <v>1.8081888166243563</v>
      </c>
      <c r="D80" s="19">
        <f>SUMPRODUCT($C$2:INDEX($C$2:$C$327,ROWS(C81:C$327)),$C81:C$327)/DEVSQ($C$2:$C$327)</f>
        <v>-5.797943456175976E-2</v>
      </c>
      <c r="E80">
        <f>SQRT((1/COUNT($B$2:$B$327))*(1+(2*SUMSQ($D$2:D79))))</f>
        <v>7.717127533269616E-2</v>
      </c>
      <c r="F80">
        <f>-SQRT((1/COUNT($B$2:$B$327))*(1+(2*SUMSQ($D$2:D79))))</f>
        <v>-7.717127533269616E-2</v>
      </c>
      <c r="H80" cm="1">
        <f t="array" aca="1" ref="H80" ca="1">INDEX(MMULT(MINVERSE(OFFSET($K$1,0,0,A80,A80)),OFFSET($K$1,1,0,A80,1)),A80)</f>
        <v>-3.5234974060092725E-2</v>
      </c>
      <c r="I80">
        <f t="shared" si="8"/>
        <v>5.5384877562171128E-2</v>
      </c>
      <c r="J80">
        <f t="shared" si="9"/>
        <v>-5.5384877562171128E-2</v>
      </c>
      <c r="K80" s="18">
        <f t="shared" si="10"/>
        <v>-5.797943456175976E-2</v>
      </c>
      <c r="L80" cm="1">
        <f t="array" ref="L80">INDEX(K79:K$101,ROWS($A81))</f>
        <v>-5.5317778936366649E-2</v>
      </c>
      <c r="M80" cm="1">
        <f t="array" ref="M80">INDEX(L79:L$101,ROWS($A81))</f>
        <v>-5.2754217783992252E-2</v>
      </c>
      <c r="N80" cm="1">
        <f t="array" ref="N80">INDEX(M79:M$101,ROWS($A81))</f>
        <v>-8.4314767643259743E-3</v>
      </c>
      <c r="O80" cm="1">
        <f t="array" ref="O80">INDEX(N79:N$101,ROWS($A81))</f>
        <v>1.8177231549152913E-2</v>
      </c>
      <c r="P80" cm="1">
        <f t="array" ref="P80">INDEX(O79:O$101,ROWS($A81))</f>
        <v>3.4657952725254376E-2</v>
      </c>
      <c r="Q80" cm="1">
        <f t="array" ref="Q80">INDEX(P79:P$101,ROWS($A81))</f>
        <v>8.7822449813521136E-2</v>
      </c>
      <c r="R80" cm="1">
        <f t="array" ref="R80">INDEX(Q79:Q$101,ROWS($A81))</f>
        <v>3.2326911044185787E-2</v>
      </c>
      <c r="S80" cm="1">
        <f t="array" ref="S80">INDEX(R79:R$101,ROWS($A81))</f>
        <v>-3.1411323438820761E-3</v>
      </c>
      <c r="T80" cm="1">
        <f t="array" ref="T80">INDEX(S79:S$101,ROWS($A81))</f>
        <v>-7.548013161823508E-2</v>
      </c>
      <c r="U80" cm="1">
        <f t="array" ref="U80">INDEX(T79:T$101,ROWS($A81))</f>
        <v>-0.11052220165884011</v>
      </c>
      <c r="V80" cm="1">
        <f t="array" ref="V80">INDEX(U79:U$101,ROWS($A81))</f>
        <v>-9.4031673125597529E-2</v>
      </c>
      <c r="W80" cm="1">
        <f t="array" ref="W80">INDEX(V79:V$101,ROWS($A81))</f>
        <v>-5.797574545305078E-2</v>
      </c>
      <c r="X80" cm="1">
        <f t="array" ref="X80">INDEX(W79:W$101,ROWS($A81))</f>
        <v>-3.9898965001476813E-2</v>
      </c>
      <c r="Y80" cm="1">
        <f t="array" ref="Y80">INDEX(X79:X$101,ROWS($A81))</f>
        <v>-3.5502314476504467E-3</v>
      </c>
      <c r="Z80" cm="1">
        <f t="array" ref="Z80">INDEX(Y79:Y$101,ROWS($A81))</f>
        <v>-8.1871675226921556E-3</v>
      </c>
      <c r="AA80" cm="1">
        <f t="array" ref="AA80">INDEX(Z79:Z$101,ROWS($A81))</f>
        <v>-3.0367441430410622E-2</v>
      </c>
      <c r="AB80" cm="1">
        <f t="array" ref="AB80">INDEX(AA79:AA$101,ROWS($A81))</f>
        <v>2.2155790129058831E-2</v>
      </c>
      <c r="AC80" cm="1">
        <f t="array" ref="AC80">INDEX(AB79:AB$101,ROWS($A81))</f>
        <v>1.3729332929021208E-2</v>
      </c>
      <c r="AD80" cm="1">
        <f t="array" ref="AD80">INDEX(AC79:AC$101,ROWS($A81))</f>
        <v>5.1009490677601008E-2</v>
      </c>
      <c r="AE80" cm="1">
        <f t="array" ref="AE80">INDEX(AD79:AD$101,ROWS($A81))</f>
        <v>6.2230718236564189E-2</v>
      </c>
      <c r="AF80" cm="1">
        <f t="array" ref="AF80">INDEX(AE79:AE$101,ROWS($A81))</f>
        <v>7.2025657485670386E-2</v>
      </c>
      <c r="AG80" cm="1">
        <f t="array" ref="AG80">INDEX(AF79:AF$101,ROWS($A81))</f>
        <v>-7.9382443856476692E-2</v>
      </c>
      <c r="AH80" cm="1">
        <f t="array" ref="AH80">INDEX(AG79:AG$101,ROWS($A81))</f>
        <v>-9.5791748059318602E-2</v>
      </c>
      <c r="AI80" cm="1">
        <f t="array" ref="AI80">INDEX(AH79:AH$101,ROWS($A81))</f>
        <v>-9.6352721316774401E-2</v>
      </c>
      <c r="AJ80" cm="1">
        <f t="array" ref="AJ80">INDEX(AI79:AI$101,ROWS($A81))</f>
        <v>-6.117608288508168E-3</v>
      </c>
      <c r="AK80" cm="1">
        <f t="array" ref="AK80">INDEX(AJ79:AJ$101,ROWS($A81))</f>
        <v>5.6418526686066756E-2</v>
      </c>
      <c r="AL80" cm="1">
        <f t="array" ref="AL80">INDEX(AK79:AK$101,ROWS($A81))</f>
        <v>-1.052338420005056E-2</v>
      </c>
      <c r="AM80" cm="1">
        <f t="array" ref="AM80">INDEX(AL79:AL$101,ROWS($A81))</f>
        <v>-3.4355579644787179E-3</v>
      </c>
      <c r="AN80" cm="1">
        <f t="array" ref="AN80">INDEX(AM79:AM$101,ROWS($A81))</f>
        <v>-2.9913035966842957E-2</v>
      </c>
      <c r="AO80" cm="1">
        <f t="array" ref="AO80">INDEX(AN79:AN$101,ROWS($A81))</f>
        <v>-2.4597005930040487E-2</v>
      </c>
      <c r="AP80" cm="1">
        <f t="array" ref="AP80">INDEX(AO79:AO$101,ROWS($A81))</f>
        <v>-6.1517600725887717E-2</v>
      </c>
      <c r="AQ80" cm="1">
        <f t="array" ref="AQ80">INDEX(AP79:AP$101,ROWS($A81))</f>
        <v>-7.9011018034384223E-3</v>
      </c>
      <c r="AR80" cm="1">
        <f t="array" ref="AR80">INDEX(AQ79:AQ$101,ROWS($A81))</f>
        <v>2.4418181143092907E-4</v>
      </c>
      <c r="AS80" cm="1">
        <f t="array" ref="AS80">INDEX(AR79:AR$101,ROWS($A81))</f>
        <v>5.695446189506833E-2</v>
      </c>
      <c r="AT80" cm="1">
        <f t="array" ref="AT80">INDEX(AS79:AS$101,ROWS($A81))</f>
        <v>-4.52418626056501E-3</v>
      </c>
      <c r="AU80" cm="1">
        <f t="array" ref="AU80">INDEX(AT79:AT$101,ROWS($A81))</f>
        <v>2.572326503835937E-2</v>
      </c>
      <c r="AV80" cm="1">
        <f t="array" ref="AV80">INDEX(AU79:AU$101,ROWS($A81))</f>
        <v>4.5356651955948825E-2</v>
      </c>
      <c r="AW80" cm="1">
        <f t="array" ref="AW80">INDEX(AV79:AV$101,ROWS($A81))</f>
        <v>6.9172172021400427E-2</v>
      </c>
      <c r="AX80" cm="1">
        <f t="array" ref="AX80">INDEX(AW79:AW$101,ROWS($A81))</f>
        <v>0.10653002802592371</v>
      </c>
      <c r="AY80" cm="1">
        <f t="array" ref="AY80">INDEX(AX79:AX$101,ROWS($A81))</f>
        <v>8.1095536068336749E-2</v>
      </c>
      <c r="AZ80" cm="1">
        <f t="array" ref="AZ80">INDEX(AY79:AY$101,ROWS($A81))</f>
        <v>7.0343913977613914E-2</v>
      </c>
      <c r="BA80" cm="1">
        <f t="array" ref="BA80">INDEX(AZ79:AZ$101,ROWS($A81))</f>
        <v>-8.2088083297975605E-3</v>
      </c>
      <c r="BB80" cm="1">
        <f t="array" ref="BB80">INDEX(BA79:BA$101,ROWS($A81))</f>
        <v>-4.2611769578632983E-2</v>
      </c>
      <c r="BC80" cm="1">
        <f t="array" ref="BC80">INDEX(BB79:BB$101,ROWS($A81))</f>
        <v>-1.3146260150111435E-2</v>
      </c>
      <c r="BD80" cm="1">
        <f t="array" ref="BD80">INDEX(BC79:BC$101,ROWS($A81))</f>
        <v>-1.6117846468699182E-2</v>
      </c>
      <c r="BE80" cm="1">
        <f t="array" ref="BE80">INDEX(BD79:BD$101,ROWS($A81))</f>
        <v>2.4042253334814117E-2</v>
      </c>
      <c r="BF80" cm="1">
        <f t="array" ref="BF80">INDEX(BE79:BE$101,ROWS($A81))</f>
        <v>2.2472413339714708E-2</v>
      </c>
      <c r="BG80" cm="1">
        <f t="array" ref="BG80">INDEX(BF79:BF$101,ROWS($A81))</f>
        <v>-4.4645286767713031E-2</v>
      </c>
      <c r="BH80" cm="1">
        <f t="array" ref="BH80">INDEX(BG79:BG$101,ROWS($A81))</f>
        <v>-0.12372641346062392</v>
      </c>
      <c r="BI80" cm="1">
        <f t="array" ref="BI80">INDEX(BH79:BH$101,ROWS($A81))</f>
        <v>-0.12177560279280279</v>
      </c>
      <c r="BJ80" cm="1">
        <f t="array" ref="BJ80">INDEX(BI79:BI$101,ROWS($A81))</f>
        <v>2.9474214617809136E-2</v>
      </c>
      <c r="BK80" cm="1">
        <f t="array" ref="BK80">INDEX(BJ79:BJ$101,ROWS($A81))</f>
        <v>7.0392205077482436E-2</v>
      </c>
      <c r="BL80" cm="1">
        <f t="array" ref="BL80">INDEX(BK79:BK$101,ROWS($A81))</f>
        <v>1.4667612138507162E-2</v>
      </c>
      <c r="BM80" cm="1">
        <f t="array" ref="BM80">INDEX(BL79:BL$101,ROWS($A81))</f>
        <v>-8.07663118808679E-2</v>
      </c>
      <c r="BN80" cm="1">
        <f t="array" ref="BN80">INDEX(BM79:BM$101,ROWS($A81))</f>
        <v>-7.3703419990607505E-2</v>
      </c>
      <c r="BO80" cm="1">
        <f t="array" ref="BO80">INDEX(BN79:BN$101,ROWS($A81))</f>
        <v>-4.3918438765605264E-2</v>
      </c>
      <c r="BP80" cm="1">
        <f t="array" ref="BP80">INDEX(BO79:BO$101,ROWS($A81))</f>
        <v>3.9071305306950813E-2</v>
      </c>
      <c r="BQ80" cm="1">
        <f t="array" ref="BQ80">INDEX(BP79:BP$101,ROWS($A81))</f>
        <v>4.1933472856106685E-2</v>
      </c>
      <c r="BR80" cm="1">
        <f t="array" ref="BR80">INDEX(BQ79:BQ$101,ROWS($A81))</f>
        <v>9.1859430410886747E-2</v>
      </c>
      <c r="BS80" cm="1">
        <f t="array" ref="BS80">INDEX(BR79:BR$101,ROWS($A81))</f>
        <v>8.4160700746083769E-2</v>
      </c>
      <c r="BT80" cm="1">
        <f t="array" ref="BT80">INDEX(BS79:BS$101,ROWS($A81))</f>
        <v>7.621720958584112E-2</v>
      </c>
      <c r="BU80" cm="1">
        <f t="array" ref="BU80">INDEX(BT79:BT$101,ROWS($A81))</f>
        <v>6.3852420251502675E-3</v>
      </c>
      <c r="BV80" cm="1">
        <f t="array" ref="BV80">INDEX(BU79:BU$101,ROWS($A81))</f>
        <v>-2.9137812001062583E-2</v>
      </c>
      <c r="BW80" cm="1">
        <f t="array" ref="BW80">INDEX(BV79:BV$101,ROWS($A81))</f>
        <v>2.8721448308013767E-2</v>
      </c>
      <c r="BX80" cm="1">
        <f t="array" ref="BX80">INDEX(BW79:BW$101,ROWS($A81))</f>
        <v>-3.456326362918621E-3</v>
      </c>
      <c r="BY80" cm="1">
        <f t="array" ref="BY80">INDEX(BX79:BX$101,ROWS($A81))</f>
        <v>5.6837875880982429E-2</v>
      </c>
      <c r="BZ80" cm="1">
        <f t="array" ref="BZ80">INDEX(BY79:BY$101,ROWS($A81))</f>
        <v>1.9671785536275461E-3</v>
      </c>
      <c r="CA80" cm="1">
        <f t="array" ref="CA80">INDEX(BZ79:BZ$101,ROWS($A81))</f>
        <v>-1.4926223783087878E-2</v>
      </c>
      <c r="CB80" cm="1">
        <f t="array" ref="CB80">INDEX(CA79:CA$101,ROWS($A81))</f>
        <v>-5.2382672610496436E-2</v>
      </c>
      <c r="CC80" cm="1">
        <f t="array" ref="CC80">INDEX(CB79:CB$101,ROWS($A81))</f>
        <v>-6.2429136560775492E-3</v>
      </c>
      <c r="CD80" cm="1">
        <f t="array" ref="CD80">INDEX(CC79:CC$101,ROWS($A81))</f>
        <v>2.6936806066919458E-3</v>
      </c>
      <c r="CE80" cm="1">
        <f t="array" ref="CE80">INDEX(CD79:CD$101,ROWS($A81))</f>
        <v>6.0709088443285947E-3</v>
      </c>
      <c r="CF80" cm="1">
        <f t="array" ref="CF80">INDEX(CE79:CE$101,ROWS($A81))</f>
        <v>1.5683425673848382E-3</v>
      </c>
      <c r="CG80" cm="1">
        <f t="array" ref="CG80">INDEX(CF79:CF$101,ROWS($A81))</f>
        <v>-5.4638879822004695E-2</v>
      </c>
      <c r="CH80" cm="1">
        <f t="array" ref="CH80">INDEX(CG79:CG$101,ROWS($A81))</f>
        <v>-5.8455048259506058E-2</v>
      </c>
      <c r="CI80" cm="1">
        <f t="array" ref="CI80">INDEX(CH79:CH$101,ROWS($A81))</f>
        <v>-3.9786713136974849E-2</v>
      </c>
      <c r="CJ80" cm="1">
        <f t="array" ref="CJ80">INDEX(CI79:CI$101,ROWS($A81))</f>
        <v>0.19076008747508422</v>
      </c>
      <c r="CK80" cm="1">
        <f t="array" ref="CK80">INDEX(CJ79:CJ$101,ROWS($A81))</f>
        <v>0.45816820676262499</v>
      </c>
      <c r="CL80" cm="1">
        <f t="array" ref="CL80">INDEX(CK79:CK$101,ROWS($A81))</f>
        <v>1</v>
      </c>
      <c r="CM80" cm="1">
        <f t="array" ref="CM80">INDEX(CL79:CL$101,ROWS($A81))</f>
        <v>0.45816820676262499</v>
      </c>
      <c r="CN80" cm="1">
        <f t="array" ref="CN80">INDEX(CM79:CM$101,ROWS($A81))</f>
        <v>0.19076008747508422</v>
      </c>
      <c r="CO80" cm="1">
        <f t="array" ref="CO80">INDEX(CN79:CN$101,ROWS($A81))</f>
        <v>-3.9786713136974849E-2</v>
      </c>
      <c r="CP80" cm="1">
        <f t="array" ref="CP80">INDEX(CO79:CO$101,ROWS($A81))</f>
        <v>-5.8455048259506058E-2</v>
      </c>
      <c r="CQ80" cm="1">
        <f t="array" ref="CQ80">INDEX(CP79:CP$101,ROWS($A81))</f>
        <v>-5.4638879822004695E-2</v>
      </c>
      <c r="CR80" cm="1">
        <f t="array" ref="CR80">INDEX(CQ79:CQ$101,ROWS($A81))</f>
        <v>1.5683425673848382E-3</v>
      </c>
      <c r="CS80" cm="1">
        <f t="array" ref="CS80">INDEX(CR79:CR$101,ROWS($A81))</f>
        <v>6.0709088443285947E-3</v>
      </c>
      <c r="CT80" cm="1">
        <f t="array" ref="CT80">INDEX(CS79:CS$101,ROWS($A81))</f>
        <v>2.6936806066919458E-3</v>
      </c>
      <c r="CU80" cm="1">
        <f t="array" ref="CU80">INDEX(CT79:CT$101,ROWS($A81))</f>
        <v>-6.2429136560775492E-3</v>
      </c>
      <c r="CV80" cm="1">
        <f t="array" ref="CV80">INDEX(CU79:CU$101,ROWS($A81))</f>
        <v>-5.2382672610496436E-2</v>
      </c>
      <c r="CW80" cm="1">
        <f t="array" ref="CW80">INDEX(CV79:CV$101,ROWS($A81))</f>
        <v>-1.4926223783087878E-2</v>
      </c>
      <c r="CX80" cm="1">
        <f t="array" ref="CX80">INDEX(CW79:CW$101,ROWS($A81))</f>
        <v>1.9671785536275461E-3</v>
      </c>
      <c r="CY80" cm="1">
        <f t="array" ref="CY80">INDEX(CX79:CX$101,ROWS($A81))</f>
        <v>5.6837875880982429E-2</v>
      </c>
      <c r="CZ80" cm="1">
        <f t="array" ref="CZ80">INDEX(CY79:CY$101,ROWS($A81))</f>
        <v>-3.456326362918621E-3</v>
      </c>
      <c r="DA80" cm="1">
        <f t="array" ref="DA80">INDEX(CZ79:CZ$101,ROWS($A81))</f>
        <v>2.8721448308013767E-2</v>
      </c>
      <c r="DB80" cm="1">
        <f t="array" ref="DB80">INDEX(DA79:DA$101,ROWS($A81))</f>
        <v>-2.9137812001062583E-2</v>
      </c>
      <c r="DC80" cm="1">
        <f t="array" ref="DC80">INDEX(DB79:DB$101,ROWS($A81))</f>
        <v>6.3852420251502675E-3</v>
      </c>
      <c r="DD80" cm="1">
        <f t="array" ref="DD80">INDEX(DC79:DC$101,ROWS($A81))</f>
        <v>7.621720958584112E-2</v>
      </c>
      <c r="DE80" cm="1">
        <f t="array" ref="DE80">INDEX(DD79:DD$101,ROWS($A81))</f>
        <v>8.4160700746083769E-2</v>
      </c>
      <c r="DF80" cm="1">
        <f t="array" ref="DF80">INDEX(DE79:DE$101,ROWS($A81))</f>
        <v>9.1859430410886747E-2</v>
      </c>
      <c r="DG80" cm="1">
        <f t="array" ref="DG80">INDEX(DF79:DF$101,ROWS($A81))</f>
        <v>4.1933472856106685E-2</v>
      </c>
    </row>
    <row r="81" spans="1:111" x14ac:dyDescent="0.25">
      <c r="A81" s="17">
        <v>80</v>
      </c>
      <c r="B81">
        <v>7.2564880533917631E-2</v>
      </c>
      <c r="C81" s="16">
        <f t="shared" si="7"/>
        <v>8.159998713435819E-2</v>
      </c>
      <c r="D81" s="19">
        <f>SUMPRODUCT($C$2:INDEX($C$2:$C$327,ROWS(C82:C$327)),$C82:C$327)/DEVSQ($C$2:$C$327)</f>
        <v>2.1527036993652174E-2</v>
      </c>
      <c r="E81">
        <f>SQRT((1/COUNT($B$2:$B$327))*(1+(2*SUMSQ($D$2:D80))))</f>
        <v>7.7304780837621684E-2</v>
      </c>
      <c r="F81">
        <f>-SQRT((1/COUNT($B$2:$B$327))*(1+(2*SUMSQ($D$2:D80))))</f>
        <v>-7.7304780837621684E-2</v>
      </c>
      <c r="H81" cm="1">
        <f t="array" aca="1" ref="H81" ca="1">INDEX(MMULT(MINVERSE(OFFSET($K$1,0,0,A81,A81)),OFFSET($K$1,1,0,A81,1)),A81)</f>
        <v>7.6385647736159287E-3</v>
      </c>
      <c r="I81">
        <f t="shared" si="8"/>
        <v>5.5384877562171128E-2</v>
      </c>
      <c r="J81">
        <f t="shared" si="9"/>
        <v>-5.5384877562171128E-2</v>
      </c>
      <c r="K81" s="18">
        <f t="shared" si="10"/>
        <v>2.1527036993652174E-2</v>
      </c>
      <c r="L81" cm="1">
        <f t="array" ref="L81">INDEX(K80:K$101,ROWS($A82))</f>
        <v>-5.797943456175976E-2</v>
      </c>
      <c r="M81" cm="1">
        <f t="array" ref="M81">INDEX(L80:L$101,ROWS($A82))</f>
        <v>-5.5317778936366649E-2</v>
      </c>
      <c r="N81" cm="1">
        <f t="array" ref="N81">INDEX(M80:M$101,ROWS($A82))</f>
        <v>-5.2754217783992252E-2</v>
      </c>
      <c r="O81" cm="1">
        <f t="array" ref="O81">INDEX(N80:N$101,ROWS($A82))</f>
        <v>-8.4314767643259743E-3</v>
      </c>
      <c r="P81" cm="1">
        <f t="array" ref="P81">INDEX(O80:O$101,ROWS($A82))</f>
        <v>1.8177231549152913E-2</v>
      </c>
      <c r="Q81" cm="1">
        <f t="array" ref="Q81">INDEX(P80:P$101,ROWS($A82))</f>
        <v>3.4657952725254376E-2</v>
      </c>
      <c r="R81" cm="1">
        <f t="array" ref="R81">INDEX(Q80:Q$101,ROWS($A82))</f>
        <v>8.7822449813521136E-2</v>
      </c>
      <c r="S81" cm="1">
        <f t="array" ref="S81">INDEX(R80:R$101,ROWS($A82))</f>
        <v>3.2326911044185787E-2</v>
      </c>
      <c r="T81" cm="1">
        <f t="array" ref="T81">INDEX(S80:S$101,ROWS($A82))</f>
        <v>-3.1411323438820761E-3</v>
      </c>
      <c r="U81" cm="1">
        <f t="array" ref="U81">INDEX(T80:T$101,ROWS($A82))</f>
        <v>-7.548013161823508E-2</v>
      </c>
      <c r="V81" cm="1">
        <f t="array" ref="V81">INDEX(U80:U$101,ROWS($A82))</f>
        <v>-0.11052220165884011</v>
      </c>
      <c r="W81" cm="1">
        <f t="array" ref="W81">INDEX(V80:V$101,ROWS($A82))</f>
        <v>-9.4031673125597529E-2</v>
      </c>
      <c r="X81" cm="1">
        <f t="array" ref="X81">INDEX(W80:W$101,ROWS($A82))</f>
        <v>-5.797574545305078E-2</v>
      </c>
      <c r="Y81" cm="1">
        <f t="array" ref="Y81">INDEX(X80:X$101,ROWS($A82))</f>
        <v>-3.9898965001476813E-2</v>
      </c>
      <c r="Z81" cm="1">
        <f t="array" ref="Z81">INDEX(Y80:Y$101,ROWS($A82))</f>
        <v>-3.5502314476504467E-3</v>
      </c>
      <c r="AA81" cm="1">
        <f t="array" ref="AA81">INDEX(Z80:Z$101,ROWS($A82))</f>
        <v>-8.1871675226921556E-3</v>
      </c>
      <c r="AB81" cm="1">
        <f t="array" ref="AB81">INDEX(AA80:AA$101,ROWS($A82))</f>
        <v>-3.0367441430410622E-2</v>
      </c>
      <c r="AC81" cm="1">
        <f t="array" ref="AC81">INDEX(AB80:AB$101,ROWS($A82))</f>
        <v>2.2155790129058831E-2</v>
      </c>
      <c r="AD81" cm="1">
        <f t="array" ref="AD81">INDEX(AC80:AC$101,ROWS($A82))</f>
        <v>1.3729332929021208E-2</v>
      </c>
      <c r="AE81" cm="1">
        <f t="array" ref="AE81">INDEX(AD80:AD$101,ROWS($A82))</f>
        <v>5.1009490677601008E-2</v>
      </c>
      <c r="AF81" cm="1">
        <f t="array" ref="AF81">INDEX(AE80:AE$101,ROWS($A82))</f>
        <v>6.2230718236564189E-2</v>
      </c>
      <c r="AG81" cm="1">
        <f t="array" ref="AG81">INDEX(AF80:AF$101,ROWS($A82))</f>
        <v>7.2025657485670386E-2</v>
      </c>
      <c r="AH81" cm="1">
        <f t="array" ref="AH81">INDEX(AG80:AG$101,ROWS($A82))</f>
        <v>-7.9382443856476692E-2</v>
      </c>
      <c r="AI81" cm="1">
        <f t="array" ref="AI81">INDEX(AH80:AH$101,ROWS($A82))</f>
        <v>-9.5791748059318602E-2</v>
      </c>
      <c r="AJ81" cm="1">
        <f t="array" ref="AJ81">INDEX(AI80:AI$101,ROWS($A82))</f>
        <v>-9.6352721316774401E-2</v>
      </c>
      <c r="AK81" cm="1">
        <f t="array" ref="AK81">INDEX(AJ80:AJ$101,ROWS($A82))</f>
        <v>-6.117608288508168E-3</v>
      </c>
      <c r="AL81" cm="1">
        <f t="array" ref="AL81">INDEX(AK80:AK$101,ROWS($A82))</f>
        <v>5.6418526686066756E-2</v>
      </c>
      <c r="AM81" cm="1">
        <f t="array" ref="AM81">INDEX(AL80:AL$101,ROWS($A82))</f>
        <v>-1.052338420005056E-2</v>
      </c>
      <c r="AN81" cm="1">
        <f t="array" ref="AN81">INDEX(AM80:AM$101,ROWS($A82))</f>
        <v>-3.4355579644787179E-3</v>
      </c>
      <c r="AO81" cm="1">
        <f t="array" ref="AO81">INDEX(AN80:AN$101,ROWS($A82))</f>
        <v>-2.9913035966842957E-2</v>
      </c>
      <c r="AP81" cm="1">
        <f t="array" ref="AP81">INDEX(AO80:AO$101,ROWS($A82))</f>
        <v>-2.4597005930040487E-2</v>
      </c>
      <c r="AQ81" cm="1">
        <f t="array" ref="AQ81">INDEX(AP80:AP$101,ROWS($A82))</f>
        <v>-6.1517600725887717E-2</v>
      </c>
      <c r="AR81" cm="1">
        <f t="array" ref="AR81">INDEX(AQ80:AQ$101,ROWS($A82))</f>
        <v>-7.9011018034384223E-3</v>
      </c>
      <c r="AS81" cm="1">
        <f t="array" ref="AS81">INDEX(AR80:AR$101,ROWS($A82))</f>
        <v>2.4418181143092907E-4</v>
      </c>
      <c r="AT81" cm="1">
        <f t="array" ref="AT81">INDEX(AS80:AS$101,ROWS($A82))</f>
        <v>5.695446189506833E-2</v>
      </c>
      <c r="AU81" cm="1">
        <f t="array" ref="AU81">INDEX(AT80:AT$101,ROWS($A82))</f>
        <v>-4.52418626056501E-3</v>
      </c>
      <c r="AV81" cm="1">
        <f t="array" ref="AV81">INDEX(AU80:AU$101,ROWS($A82))</f>
        <v>2.572326503835937E-2</v>
      </c>
      <c r="AW81" cm="1">
        <f t="array" ref="AW81">INDEX(AV80:AV$101,ROWS($A82))</f>
        <v>4.5356651955948825E-2</v>
      </c>
      <c r="AX81" cm="1">
        <f t="array" ref="AX81">INDEX(AW80:AW$101,ROWS($A82))</f>
        <v>6.9172172021400427E-2</v>
      </c>
      <c r="AY81" cm="1">
        <f t="array" ref="AY81">INDEX(AX80:AX$101,ROWS($A82))</f>
        <v>0.10653002802592371</v>
      </c>
      <c r="AZ81" cm="1">
        <f t="array" ref="AZ81">INDEX(AY80:AY$101,ROWS($A82))</f>
        <v>8.1095536068336749E-2</v>
      </c>
      <c r="BA81" cm="1">
        <f t="array" ref="BA81">INDEX(AZ80:AZ$101,ROWS($A82))</f>
        <v>7.0343913977613914E-2</v>
      </c>
      <c r="BB81" cm="1">
        <f t="array" ref="BB81">INDEX(BA80:BA$101,ROWS($A82))</f>
        <v>-8.2088083297975605E-3</v>
      </c>
      <c r="BC81" cm="1">
        <f t="array" ref="BC81">INDEX(BB80:BB$101,ROWS($A82))</f>
        <v>-4.2611769578632983E-2</v>
      </c>
      <c r="BD81" cm="1">
        <f t="array" ref="BD81">INDEX(BC80:BC$101,ROWS($A82))</f>
        <v>-1.3146260150111435E-2</v>
      </c>
      <c r="BE81" cm="1">
        <f t="array" ref="BE81">INDEX(BD80:BD$101,ROWS($A82))</f>
        <v>-1.6117846468699182E-2</v>
      </c>
      <c r="BF81" cm="1">
        <f t="array" ref="BF81">INDEX(BE80:BE$101,ROWS($A82))</f>
        <v>2.4042253334814117E-2</v>
      </c>
      <c r="BG81" cm="1">
        <f t="array" ref="BG81">INDEX(BF80:BF$101,ROWS($A82))</f>
        <v>2.2472413339714708E-2</v>
      </c>
      <c r="BH81" cm="1">
        <f t="array" ref="BH81">INDEX(BG80:BG$101,ROWS($A82))</f>
        <v>-4.4645286767713031E-2</v>
      </c>
      <c r="BI81" cm="1">
        <f t="array" ref="BI81">INDEX(BH80:BH$101,ROWS($A82))</f>
        <v>-0.12372641346062392</v>
      </c>
      <c r="BJ81" cm="1">
        <f t="array" ref="BJ81">INDEX(BI80:BI$101,ROWS($A82))</f>
        <v>-0.12177560279280279</v>
      </c>
      <c r="BK81" cm="1">
        <f t="array" ref="BK81">INDEX(BJ80:BJ$101,ROWS($A82))</f>
        <v>2.9474214617809136E-2</v>
      </c>
      <c r="BL81" cm="1">
        <f t="array" ref="BL81">INDEX(BK80:BK$101,ROWS($A82))</f>
        <v>7.0392205077482436E-2</v>
      </c>
      <c r="BM81" cm="1">
        <f t="array" ref="BM81">INDEX(BL80:BL$101,ROWS($A82))</f>
        <v>1.4667612138507162E-2</v>
      </c>
      <c r="BN81" cm="1">
        <f t="array" ref="BN81">INDEX(BM80:BM$101,ROWS($A82))</f>
        <v>-8.07663118808679E-2</v>
      </c>
      <c r="BO81" cm="1">
        <f t="array" ref="BO81">INDEX(BN80:BN$101,ROWS($A82))</f>
        <v>-7.3703419990607505E-2</v>
      </c>
      <c r="BP81" cm="1">
        <f t="array" ref="BP81">INDEX(BO80:BO$101,ROWS($A82))</f>
        <v>-4.3918438765605264E-2</v>
      </c>
      <c r="BQ81" cm="1">
        <f t="array" ref="BQ81">INDEX(BP80:BP$101,ROWS($A82))</f>
        <v>3.9071305306950813E-2</v>
      </c>
      <c r="BR81" cm="1">
        <f t="array" ref="BR81">INDEX(BQ80:BQ$101,ROWS($A82))</f>
        <v>4.1933472856106685E-2</v>
      </c>
      <c r="BS81" cm="1">
        <f t="array" ref="BS81">INDEX(BR80:BR$101,ROWS($A82))</f>
        <v>9.1859430410886747E-2</v>
      </c>
      <c r="BT81" cm="1">
        <f t="array" ref="BT81">INDEX(BS80:BS$101,ROWS($A82))</f>
        <v>8.4160700746083769E-2</v>
      </c>
      <c r="BU81" cm="1">
        <f t="array" ref="BU81">INDEX(BT80:BT$101,ROWS($A82))</f>
        <v>7.621720958584112E-2</v>
      </c>
      <c r="BV81" cm="1">
        <f t="array" ref="BV81">INDEX(BU80:BU$101,ROWS($A82))</f>
        <v>6.3852420251502675E-3</v>
      </c>
      <c r="BW81" cm="1">
        <f t="array" ref="BW81">INDEX(BV80:BV$101,ROWS($A82))</f>
        <v>-2.9137812001062583E-2</v>
      </c>
      <c r="BX81" cm="1">
        <f t="array" ref="BX81">INDEX(BW80:BW$101,ROWS($A82))</f>
        <v>2.8721448308013767E-2</v>
      </c>
      <c r="BY81" cm="1">
        <f t="array" ref="BY81">INDEX(BX80:BX$101,ROWS($A82))</f>
        <v>-3.456326362918621E-3</v>
      </c>
      <c r="BZ81" cm="1">
        <f t="array" ref="BZ81">INDEX(BY80:BY$101,ROWS($A82))</f>
        <v>5.6837875880982429E-2</v>
      </c>
      <c r="CA81" cm="1">
        <f t="array" ref="CA81">INDEX(BZ80:BZ$101,ROWS($A82))</f>
        <v>1.9671785536275461E-3</v>
      </c>
      <c r="CB81" cm="1">
        <f t="array" ref="CB81">INDEX(CA80:CA$101,ROWS($A82))</f>
        <v>-1.4926223783087878E-2</v>
      </c>
      <c r="CC81" cm="1">
        <f t="array" ref="CC81">INDEX(CB80:CB$101,ROWS($A82))</f>
        <v>-5.2382672610496436E-2</v>
      </c>
      <c r="CD81" cm="1">
        <f t="array" ref="CD81">INDEX(CC80:CC$101,ROWS($A82))</f>
        <v>-6.2429136560775492E-3</v>
      </c>
      <c r="CE81" cm="1">
        <f t="array" ref="CE81">INDEX(CD80:CD$101,ROWS($A82))</f>
        <v>2.6936806066919458E-3</v>
      </c>
      <c r="CF81" cm="1">
        <f t="array" ref="CF81">INDEX(CE80:CE$101,ROWS($A82))</f>
        <v>6.0709088443285947E-3</v>
      </c>
      <c r="CG81" cm="1">
        <f t="array" ref="CG81">INDEX(CF80:CF$101,ROWS($A82))</f>
        <v>1.5683425673848382E-3</v>
      </c>
      <c r="CH81" cm="1">
        <f t="array" ref="CH81">INDEX(CG80:CG$101,ROWS($A82))</f>
        <v>-5.4638879822004695E-2</v>
      </c>
      <c r="CI81" cm="1">
        <f t="array" ref="CI81">INDEX(CH80:CH$101,ROWS($A82))</f>
        <v>-5.8455048259506058E-2</v>
      </c>
      <c r="CJ81" cm="1">
        <f t="array" ref="CJ81">INDEX(CI80:CI$101,ROWS($A82))</f>
        <v>-3.9786713136974849E-2</v>
      </c>
      <c r="CK81" cm="1">
        <f t="array" ref="CK81">INDEX(CJ80:CJ$101,ROWS($A82))</f>
        <v>0.19076008747508422</v>
      </c>
      <c r="CL81" cm="1">
        <f t="array" ref="CL81">INDEX(CK80:CK$101,ROWS($A82))</f>
        <v>0.45816820676262499</v>
      </c>
      <c r="CM81" cm="1">
        <f t="array" ref="CM81">INDEX(CL80:CL$101,ROWS($A82))</f>
        <v>1</v>
      </c>
      <c r="CN81" cm="1">
        <f t="array" ref="CN81">INDEX(CM80:CM$101,ROWS($A82))</f>
        <v>0.45816820676262499</v>
      </c>
      <c r="CO81" cm="1">
        <f t="array" ref="CO81">INDEX(CN80:CN$101,ROWS($A82))</f>
        <v>0.19076008747508422</v>
      </c>
      <c r="CP81" cm="1">
        <f t="array" ref="CP81">INDEX(CO80:CO$101,ROWS($A82))</f>
        <v>-3.9786713136974849E-2</v>
      </c>
      <c r="CQ81" cm="1">
        <f t="array" ref="CQ81">INDEX(CP80:CP$101,ROWS($A82))</f>
        <v>-5.8455048259506058E-2</v>
      </c>
      <c r="CR81" cm="1">
        <f t="array" ref="CR81">INDEX(CQ80:CQ$101,ROWS($A82))</f>
        <v>-5.4638879822004695E-2</v>
      </c>
      <c r="CS81" cm="1">
        <f t="array" ref="CS81">INDEX(CR80:CR$101,ROWS($A82))</f>
        <v>1.5683425673848382E-3</v>
      </c>
      <c r="CT81" cm="1">
        <f t="array" ref="CT81">INDEX(CS80:CS$101,ROWS($A82))</f>
        <v>6.0709088443285947E-3</v>
      </c>
      <c r="CU81" cm="1">
        <f t="array" ref="CU81">INDEX(CT80:CT$101,ROWS($A82))</f>
        <v>2.6936806066919458E-3</v>
      </c>
      <c r="CV81" cm="1">
        <f t="array" ref="CV81">INDEX(CU80:CU$101,ROWS($A82))</f>
        <v>-6.2429136560775492E-3</v>
      </c>
      <c r="CW81" cm="1">
        <f t="array" ref="CW81">INDEX(CV80:CV$101,ROWS($A82))</f>
        <v>-5.2382672610496436E-2</v>
      </c>
      <c r="CX81" cm="1">
        <f t="array" ref="CX81">INDEX(CW80:CW$101,ROWS($A82))</f>
        <v>-1.4926223783087878E-2</v>
      </c>
      <c r="CY81" cm="1">
        <f t="array" ref="CY81">INDEX(CX80:CX$101,ROWS($A82))</f>
        <v>1.9671785536275461E-3</v>
      </c>
      <c r="CZ81" cm="1">
        <f t="array" ref="CZ81">INDEX(CY80:CY$101,ROWS($A82))</f>
        <v>5.6837875880982429E-2</v>
      </c>
      <c r="DA81" cm="1">
        <f t="array" ref="DA81">INDEX(CZ80:CZ$101,ROWS($A82))</f>
        <v>-3.456326362918621E-3</v>
      </c>
      <c r="DB81" cm="1">
        <f t="array" ref="DB81">INDEX(DA80:DA$101,ROWS($A82))</f>
        <v>2.8721448308013767E-2</v>
      </c>
      <c r="DC81" cm="1">
        <f t="array" ref="DC81">INDEX(DB80:DB$101,ROWS($A82))</f>
        <v>-2.9137812001062583E-2</v>
      </c>
      <c r="DD81" cm="1">
        <f t="array" ref="DD81">INDEX(DC80:DC$101,ROWS($A82))</f>
        <v>6.3852420251502675E-3</v>
      </c>
      <c r="DE81" cm="1">
        <f t="array" ref="DE81">INDEX(DD80:DD$101,ROWS($A82))</f>
        <v>7.621720958584112E-2</v>
      </c>
      <c r="DF81" cm="1">
        <f t="array" ref="DF81">INDEX(DE80:DE$101,ROWS($A82))</f>
        <v>8.4160700746083769E-2</v>
      </c>
      <c r="DG81" cm="1">
        <f t="array" ref="DG81">INDEX(DF80:DF$101,ROWS($A82))</f>
        <v>9.1859430410886747E-2</v>
      </c>
    </row>
    <row r="82" spans="1:111" x14ac:dyDescent="0.25">
      <c r="A82" s="17">
        <v>81</v>
      </c>
      <c r="B82">
        <v>3.2829976154894496</v>
      </c>
      <c r="C82" s="16">
        <f t="shared" si="7"/>
        <v>3.29203272208989</v>
      </c>
      <c r="D82" s="19">
        <f>SUMPRODUCT($C$2:INDEX($C$2:$C$327,ROWS(C83:C$327)),$C83:C$327)/DEVSQ($C$2:$C$327)</f>
        <v>-8.8964209385379838E-3</v>
      </c>
      <c r="E82">
        <f>SQRT((1/COUNT($B$2:$B$327))*(1+(2*SUMSQ($D$2:D81))))</f>
        <v>7.7323167077315055E-2</v>
      </c>
      <c r="F82">
        <f>-SQRT((1/COUNT($B$2:$B$327))*(1+(2*SUMSQ($D$2:D81))))</f>
        <v>-7.7323167077315055E-2</v>
      </c>
      <c r="H82" cm="1">
        <f t="array" aca="1" ref="H82" ca="1">INDEX(MMULT(MINVERSE(OFFSET($K$1,0,0,A82,A82)),OFFSET($K$1,1,0,A82,1)),A82)</f>
        <v>-2.7757756635594263E-2</v>
      </c>
      <c r="I82">
        <f t="shared" si="8"/>
        <v>5.5384877562171128E-2</v>
      </c>
      <c r="J82">
        <f t="shared" si="9"/>
        <v>-5.5384877562171128E-2</v>
      </c>
      <c r="K82" s="18">
        <f t="shared" si="10"/>
        <v>-8.8964209385379838E-3</v>
      </c>
      <c r="L82" cm="1">
        <f t="array" ref="L82">INDEX(K81:K$101,ROWS($A83))</f>
        <v>2.1527036993652174E-2</v>
      </c>
      <c r="M82" cm="1">
        <f t="array" ref="M82">INDEX(L81:L$101,ROWS($A83))</f>
        <v>-5.797943456175976E-2</v>
      </c>
      <c r="N82" cm="1">
        <f t="array" ref="N82">INDEX(M81:M$101,ROWS($A83))</f>
        <v>-5.5317778936366649E-2</v>
      </c>
      <c r="O82" cm="1">
        <f t="array" ref="O82">INDEX(N81:N$101,ROWS($A83))</f>
        <v>-5.2754217783992252E-2</v>
      </c>
      <c r="P82" cm="1">
        <f t="array" ref="P82">INDEX(O81:O$101,ROWS($A83))</f>
        <v>-8.4314767643259743E-3</v>
      </c>
      <c r="Q82" cm="1">
        <f t="array" ref="Q82">INDEX(P81:P$101,ROWS($A83))</f>
        <v>1.8177231549152913E-2</v>
      </c>
      <c r="R82" cm="1">
        <f t="array" ref="R82">INDEX(Q81:Q$101,ROWS($A83))</f>
        <v>3.4657952725254376E-2</v>
      </c>
      <c r="S82" cm="1">
        <f t="array" ref="S82">INDEX(R81:R$101,ROWS($A83))</f>
        <v>8.7822449813521136E-2</v>
      </c>
      <c r="T82" cm="1">
        <f t="array" ref="T82">INDEX(S81:S$101,ROWS($A83))</f>
        <v>3.2326911044185787E-2</v>
      </c>
      <c r="U82" cm="1">
        <f t="array" ref="U82">INDEX(T81:T$101,ROWS($A83))</f>
        <v>-3.1411323438820761E-3</v>
      </c>
      <c r="V82" cm="1">
        <f t="array" ref="V82">INDEX(U81:U$101,ROWS($A83))</f>
        <v>-7.548013161823508E-2</v>
      </c>
      <c r="W82" cm="1">
        <f t="array" ref="W82">INDEX(V81:V$101,ROWS($A83))</f>
        <v>-0.11052220165884011</v>
      </c>
      <c r="X82" cm="1">
        <f t="array" ref="X82">INDEX(W81:W$101,ROWS($A83))</f>
        <v>-9.4031673125597529E-2</v>
      </c>
      <c r="Y82" cm="1">
        <f t="array" ref="Y82">INDEX(X81:X$101,ROWS($A83))</f>
        <v>-5.797574545305078E-2</v>
      </c>
      <c r="Z82" cm="1">
        <f t="array" ref="Z82">INDEX(Y81:Y$101,ROWS($A83))</f>
        <v>-3.9898965001476813E-2</v>
      </c>
      <c r="AA82" cm="1">
        <f t="array" ref="AA82">INDEX(Z81:Z$101,ROWS($A83))</f>
        <v>-3.5502314476504467E-3</v>
      </c>
      <c r="AB82" cm="1">
        <f t="array" ref="AB82">INDEX(AA81:AA$101,ROWS($A83))</f>
        <v>-8.1871675226921556E-3</v>
      </c>
      <c r="AC82" cm="1">
        <f t="array" ref="AC82">INDEX(AB81:AB$101,ROWS($A83))</f>
        <v>-3.0367441430410622E-2</v>
      </c>
      <c r="AD82" cm="1">
        <f t="array" ref="AD82">INDEX(AC81:AC$101,ROWS($A83))</f>
        <v>2.2155790129058831E-2</v>
      </c>
      <c r="AE82" cm="1">
        <f t="array" ref="AE82">INDEX(AD81:AD$101,ROWS($A83))</f>
        <v>1.3729332929021208E-2</v>
      </c>
      <c r="AF82" cm="1">
        <f t="array" ref="AF82">INDEX(AE81:AE$101,ROWS($A83))</f>
        <v>5.1009490677601008E-2</v>
      </c>
      <c r="AG82" cm="1">
        <f t="array" ref="AG82">INDEX(AF81:AF$101,ROWS($A83))</f>
        <v>6.2230718236564189E-2</v>
      </c>
      <c r="AH82" cm="1">
        <f t="array" ref="AH82">INDEX(AG81:AG$101,ROWS($A83))</f>
        <v>7.2025657485670386E-2</v>
      </c>
      <c r="AI82" cm="1">
        <f t="array" ref="AI82">INDEX(AH81:AH$101,ROWS($A83))</f>
        <v>-7.9382443856476692E-2</v>
      </c>
      <c r="AJ82" cm="1">
        <f t="array" ref="AJ82">INDEX(AI81:AI$101,ROWS($A83))</f>
        <v>-9.5791748059318602E-2</v>
      </c>
      <c r="AK82" cm="1">
        <f t="array" ref="AK82">INDEX(AJ81:AJ$101,ROWS($A83))</f>
        <v>-9.6352721316774401E-2</v>
      </c>
      <c r="AL82" cm="1">
        <f t="array" ref="AL82">INDEX(AK81:AK$101,ROWS($A83))</f>
        <v>-6.117608288508168E-3</v>
      </c>
      <c r="AM82" cm="1">
        <f t="array" ref="AM82">INDEX(AL81:AL$101,ROWS($A83))</f>
        <v>5.6418526686066756E-2</v>
      </c>
      <c r="AN82" cm="1">
        <f t="array" ref="AN82">INDEX(AM81:AM$101,ROWS($A83))</f>
        <v>-1.052338420005056E-2</v>
      </c>
      <c r="AO82" cm="1">
        <f t="array" ref="AO82">INDEX(AN81:AN$101,ROWS($A83))</f>
        <v>-3.4355579644787179E-3</v>
      </c>
      <c r="AP82" cm="1">
        <f t="array" ref="AP82">INDEX(AO81:AO$101,ROWS($A83))</f>
        <v>-2.9913035966842957E-2</v>
      </c>
      <c r="AQ82" cm="1">
        <f t="array" ref="AQ82">INDEX(AP81:AP$101,ROWS($A83))</f>
        <v>-2.4597005930040487E-2</v>
      </c>
      <c r="AR82" cm="1">
        <f t="array" ref="AR82">INDEX(AQ81:AQ$101,ROWS($A83))</f>
        <v>-6.1517600725887717E-2</v>
      </c>
      <c r="AS82" cm="1">
        <f t="array" ref="AS82">INDEX(AR81:AR$101,ROWS($A83))</f>
        <v>-7.9011018034384223E-3</v>
      </c>
      <c r="AT82" cm="1">
        <f t="array" ref="AT82">INDEX(AS81:AS$101,ROWS($A83))</f>
        <v>2.4418181143092907E-4</v>
      </c>
      <c r="AU82" cm="1">
        <f t="array" ref="AU82">INDEX(AT81:AT$101,ROWS($A83))</f>
        <v>5.695446189506833E-2</v>
      </c>
      <c r="AV82" cm="1">
        <f t="array" ref="AV82">INDEX(AU81:AU$101,ROWS($A83))</f>
        <v>-4.52418626056501E-3</v>
      </c>
      <c r="AW82" cm="1">
        <f t="array" ref="AW82">INDEX(AV81:AV$101,ROWS($A83))</f>
        <v>2.572326503835937E-2</v>
      </c>
      <c r="AX82" cm="1">
        <f t="array" ref="AX82">INDEX(AW81:AW$101,ROWS($A83))</f>
        <v>4.5356651955948825E-2</v>
      </c>
      <c r="AY82" cm="1">
        <f t="array" ref="AY82">INDEX(AX81:AX$101,ROWS($A83))</f>
        <v>6.9172172021400427E-2</v>
      </c>
      <c r="AZ82" cm="1">
        <f t="array" ref="AZ82">INDEX(AY81:AY$101,ROWS($A83))</f>
        <v>0.10653002802592371</v>
      </c>
      <c r="BA82" cm="1">
        <f t="array" ref="BA82">INDEX(AZ81:AZ$101,ROWS($A83))</f>
        <v>8.1095536068336749E-2</v>
      </c>
      <c r="BB82" cm="1">
        <f t="array" ref="BB82">INDEX(BA81:BA$101,ROWS($A83))</f>
        <v>7.0343913977613914E-2</v>
      </c>
      <c r="BC82" cm="1">
        <f t="array" ref="BC82">INDEX(BB81:BB$101,ROWS($A83))</f>
        <v>-8.2088083297975605E-3</v>
      </c>
      <c r="BD82" cm="1">
        <f t="array" ref="BD82">INDEX(BC81:BC$101,ROWS($A83))</f>
        <v>-4.2611769578632983E-2</v>
      </c>
      <c r="BE82" cm="1">
        <f t="array" ref="BE82">INDEX(BD81:BD$101,ROWS($A83))</f>
        <v>-1.3146260150111435E-2</v>
      </c>
      <c r="BF82" cm="1">
        <f t="array" ref="BF82">INDEX(BE81:BE$101,ROWS($A83))</f>
        <v>-1.6117846468699182E-2</v>
      </c>
      <c r="BG82" cm="1">
        <f t="array" ref="BG82">INDEX(BF81:BF$101,ROWS($A83))</f>
        <v>2.4042253334814117E-2</v>
      </c>
      <c r="BH82" cm="1">
        <f t="array" ref="BH82">INDEX(BG81:BG$101,ROWS($A83))</f>
        <v>2.2472413339714708E-2</v>
      </c>
      <c r="BI82" cm="1">
        <f t="array" ref="BI82">INDEX(BH81:BH$101,ROWS($A83))</f>
        <v>-4.4645286767713031E-2</v>
      </c>
      <c r="BJ82" cm="1">
        <f t="array" ref="BJ82">INDEX(BI81:BI$101,ROWS($A83))</f>
        <v>-0.12372641346062392</v>
      </c>
      <c r="BK82" cm="1">
        <f t="array" ref="BK82">INDEX(BJ81:BJ$101,ROWS($A83))</f>
        <v>-0.12177560279280279</v>
      </c>
      <c r="BL82" cm="1">
        <f t="array" ref="BL82">INDEX(BK81:BK$101,ROWS($A83))</f>
        <v>2.9474214617809136E-2</v>
      </c>
      <c r="BM82" cm="1">
        <f t="array" ref="BM82">INDEX(BL81:BL$101,ROWS($A83))</f>
        <v>7.0392205077482436E-2</v>
      </c>
      <c r="BN82" cm="1">
        <f t="array" ref="BN82">INDEX(BM81:BM$101,ROWS($A83))</f>
        <v>1.4667612138507162E-2</v>
      </c>
      <c r="BO82" cm="1">
        <f t="array" ref="BO82">INDEX(BN81:BN$101,ROWS($A83))</f>
        <v>-8.07663118808679E-2</v>
      </c>
      <c r="BP82" cm="1">
        <f t="array" ref="BP82">INDEX(BO81:BO$101,ROWS($A83))</f>
        <v>-7.3703419990607505E-2</v>
      </c>
      <c r="BQ82" cm="1">
        <f t="array" ref="BQ82">INDEX(BP81:BP$101,ROWS($A83))</f>
        <v>-4.3918438765605264E-2</v>
      </c>
      <c r="BR82" cm="1">
        <f t="array" ref="BR82">INDEX(BQ81:BQ$101,ROWS($A83))</f>
        <v>3.9071305306950813E-2</v>
      </c>
      <c r="BS82" cm="1">
        <f t="array" ref="BS82">INDEX(BR81:BR$101,ROWS($A83))</f>
        <v>4.1933472856106685E-2</v>
      </c>
      <c r="BT82" cm="1">
        <f t="array" ref="BT82">INDEX(BS81:BS$101,ROWS($A83))</f>
        <v>9.1859430410886747E-2</v>
      </c>
      <c r="BU82" cm="1">
        <f t="array" ref="BU82">INDEX(BT81:BT$101,ROWS($A83))</f>
        <v>8.4160700746083769E-2</v>
      </c>
      <c r="BV82" cm="1">
        <f t="array" ref="BV82">INDEX(BU81:BU$101,ROWS($A83))</f>
        <v>7.621720958584112E-2</v>
      </c>
      <c r="BW82" cm="1">
        <f t="array" ref="BW82">INDEX(BV81:BV$101,ROWS($A83))</f>
        <v>6.3852420251502675E-3</v>
      </c>
      <c r="BX82" cm="1">
        <f t="array" ref="BX82">INDEX(BW81:BW$101,ROWS($A83))</f>
        <v>-2.9137812001062583E-2</v>
      </c>
      <c r="BY82" cm="1">
        <f t="array" ref="BY82">INDEX(BX81:BX$101,ROWS($A83))</f>
        <v>2.8721448308013767E-2</v>
      </c>
      <c r="BZ82" cm="1">
        <f t="array" ref="BZ82">INDEX(BY81:BY$101,ROWS($A83))</f>
        <v>-3.456326362918621E-3</v>
      </c>
      <c r="CA82" cm="1">
        <f t="array" ref="CA82">INDEX(BZ81:BZ$101,ROWS($A83))</f>
        <v>5.6837875880982429E-2</v>
      </c>
      <c r="CB82" cm="1">
        <f t="array" ref="CB82">INDEX(CA81:CA$101,ROWS($A83))</f>
        <v>1.9671785536275461E-3</v>
      </c>
      <c r="CC82" cm="1">
        <f t="array" ref="CC82">INDEX(CB81:CB$101,ROWS($A83))</f>
        <v>-1.4926223783087878E-2</v>
      </c>
      <c r="CD82" cm="1">
        <f t="array" ref="CD82">INDEX(CC81:CC$101,ROWS($A83))</f>
        <v>-5.2382672610496436E-2</v>
      </c>
      <c r="CE82" cm="1">
        <f t="array" ref="CE82">INDEX(CD81:CD$101,ROWS($A83))</f>
        <v>-6.2429136560775492E-3</v>
      </c>
      <c r="CF82" cm="1">
        <f t="array" ref="CF82">INDEX(CE81:CE$101,ROWS($A83))</f>
        <v>2.6936806066919458E-3</v>
      </c>
      <c r="CG82" cm="1">
        <f t="array" ref="CG82">INDEX(CF81:CF$101,ROWS($A83))</f>
        <v>6.0709088443285947E-3</v>
      </c>
      <c r="CH82" cm="1">
        <f t="array" ref="CH82">INDEX(CG81:CG$101,ROWS($A83))</f>
        <v>1.5683425673848382E-3</v>
      </c>
      <c r="CI82" cm="1">
        <f t="array" ref="CI82">INDEX(CH81:CH$101,ROWS($A83))</f>
        <v>-5.4638879822004695E-2</v>
      </c>
      <c r="CJ82" cm="1">
        <f t="array" ref="CJ82">INDEX(CI81:CI$101,ROWS($A83))</f>
        <v>-5.8455048259506058E-2</v>
      </c>
      <c r="CK82" cm="1">
        <f t="array" ref="CK82">INDEX(CJ81:CJ$101,ROWS($A83))</f>
        <v>-3.9786713136974849E-2</v>
      </c>
      <c r="CL82" cm="1">
        <f t="array" ref="CL82">INDEX(CK81:CK$101,ROWS($A83))</f>
        <v>0.19076008747508422</v>
      </c>
      <c r="CM82" cm="1">
        <f t="array" ref="CM82">INDEX(CL81:CL$101,ROWS($A83))</f>
        <v>0.45816820676262499</v>
      </c>
      <c r="CN82" cm="1">
        <f t="array" ref="CN82">INDEX(CM81:CM$101,ROWS($A83))</f>
        <v>1</v>
      </c>
      <c r="CO82" cm="1">
        <f t="array" ref="CO82">INDEX(CN81:CN$101,ROWS($A83))</f>
        <v>0.45816820676262499</v>
      </c>
      <c r="CP82" cm="1">
        <f t="array" ref="CP82">INDEX(CO81:CO$101,ROWS($A83))</f>
        <v>0.19076008747508422</v>
      </c>
      <c r="CQ82" cm="1">
        <f t="array" ref="CQ82">INDEX(CP81:CP$101,ROWS($A83))</f>
        <v>-3.9786713136974849E-2</v>
      </c>
      <c r="CR82" cm="1">
        <f t="array" ref="CR82">INDEX(CQ81:CQ$101,ROWS($A83))</f>
        <v>-5.8455048259506058E-2</v>
      </c>
      <c r="CS82" cm="1">
        <f t="array" ref="CS82">INDEX(CR81:CR$101,ROWS($A83))</f>
        <v>-5.4638879822004695E-2</v>
      </c>
      <c r="CT82" cm="1">
        <f t="array" ref="CT82">INDEX(CS81:CS$101,ROWS($A83))</f>
        <v>1.5683425673848382E-3</v>
      </c>
      <c r="CU82" cm="1">
        <f t="array" ref="CU82">INDEX(CT81:CT$101,ROWS($A83))</f>
        <v>6.0709088443285947E-3</v>
      </c>
      <c r="CV82" cm="1">
        <f t="array" ref="CV82">INDEX(CU81:CU$101,ROWS($A83))</f>
        <v>2.6936806066919458E-3</v>
      </c>
      <c r="CW82" cm="1">
        <f t="array" ref="CW82">INDEX(CV81:CV$101,ROWS($A83))</f>
        <v>-6.2429136560775492E-3</v>
      </c>
      <c r="CX82" cm="1">
        <f t="array" ref="CX82">INDEX(CW81:CW$101,ROWS($A83))</f>
        <v>-5.2382672610496436E-2</v>
      </c>
      <c r="CY82" cm="1">
        <f t="array" ref="CY82">INDEX(CX81:CX$101,ROWS($A83))</f>
        <v>-1.4926223783087878E-2</v>
      </c>
      <c r="CZ82" cm="1">
        <f t="array" ref="CZ82">INDEX(CY81:CY$101,ROWS($A83))</f>
        <v>1.9671785536275461E-3</v>
      </c>
      <c r="DA82" cm="1">
        <f t="array" ref="DA82">INDEX(CZ81:CZ$101,ROWS($A83))</f>
        <v>5.6837875880982429E-2</v>
      </c>
      <c r="DB82" cm="1">
        <f t="array" ref="DB82">INDEX(DA81:DA$101,ROWS($A83))</f>
        <v>-3.456326362918621E-3</v>
      </c>
      <c r="DC82" cm="1">
        <f t="array" ref="DC82">INDEX(DB81:DB$101,ROWS($A83))</f>
        <v>2.8721448308013767E-2</v>
      </c>
      <c r="DD82" cm="1">
        <f t="array" ref="DD82">INDEX(DC81:DC$101,ROWS($A83))</f>
        <v>-2.9137812001062583E-2</v>
      </c>
      <c r="DE82" cm="1">
        <f t="array" ref="DE82">INDEX(DD81:DD$101,ROWS($A83))</f>
        <v>6.3852420251502675E-3</v>
      </c>
      <c r="DF82" cm="1">
        <f t="array" ref="DF82">INDEX(DE81:DE$101,ROWS($A83))</f>
        <v>7.621720958584112E-2</v>
      </c>
      <c r="DG82" cm="1">
        <f t="array" ref="DG82">INDEX(DF81:DF$101,ROWS($A83))</f>
        <v>8.4160700746083769E-2</v>
      </c>
    </row>
    <row r="83" spans="1:111" x14ac:dyDescent="0.25">
      <c r="A83" s="17">
        <v>82</v>
      </c>
      <c r="B83">
        <v>-1.0756723846787111</v>
      </c>
      <c r="C83" s="16">
        <f t="shared" si="7"/>
        <v>-1.0666372780782705</v>
      </c>
      <c r="D83" s="19">
        <f>SUMPRODUCT($C$2:INDEX($C$2:$C$327,ROWS(C84:C$327)),$C84:C$327)/DEVSQ($C$2:$C$327)</f>
        <v>-1.1841810215753364E-2</v>
      </c>
      <c r="E83">
        <f>SQRT((1/COUNT($B$2:$B$327))*(1+(2*SUMSQ($D$2:D82))))</f>
        <v>7.7326306823893479E-2</v>
      </c>
      <c r="F83">
        <f>-SQRT((1/COUNT($B$2:$B$327))*(1+(2*SUMSQ($D$2:D82))))</f>
        <v>-7.7326306823893479E-2</v>
      </c>
      <c r="H83" cm="1">
        <f t="array" aca="1" ref="H83" ca="1">INDEX(MMULT(MINVERSE(OFFSET($K$1,0,0,A83,A83)),OFFSET($K$1,1,0,A83,1)),A83)</f>
        <v>2.1609337633340664E-2</v>
      </c>
      <c r="I83">
        <f t="shared" si="8"/>
        <v>5.5384877562171128E-2</v>
      </c>
      <c r="J83">
        <f t="shared" si="9"/>
        <v>-5.5384877562171128E-2</v>
      </c>
      <c r="K83" s="18">
        <f t="shared" si="10"/>
        <v>-1.1841810215753364E-2</v>
      </c>
      <c r="L83" cm="1">
        <f t="array" ref="L83">INDEX(K82:K$101,ROWS($A84))</f>
        <v>-8.8964209385379838E-3</v>
      </c>
      <c r="M83" cm="1">
        <f t="array" ref="M83">INDEX(L82:L$101,ROWS($A84))</f>
        <v>2.1527036993652174E-2</v>
      </c>
      <c r="N83" cm="1">
        <f t="array" ref="N83">INDEX(M82:M$101,ROWS($A84))</f>
        <v>-5.797943456175976E-2</v>
      </c>
      <c r="O83" cm="1">
        <f t="array" ref="O83">INDEX(N82:N$101,ROWS($A84))</f>
        <v>-5.5317778936366649E-2</v>
      </c>
      <c r="P83" cm="1">
        <f t="array" ref="P83">INDEX(O82:O$101,ROWS($A84))</f>
        <v>-5.2754217783992252E-2</v>
      </c>
      <c r="Q83" cm="1">
        <f t="array" ref="Q83">INDEX(P82:P$101,ROWS($A84))</f>
        <v>-8.4314767643259743E-3</v>
      </c>
      <c r="R83" cm="1">
        <f t="array" ref="R83">INDEX(Q82:Q$101,ROWS($A84))</f>
        <v>1.8177231549152913E-2</v>
      </c>
      <c r="S83" cm="1">
        <f t="array" ref="S83">INDEX(R82:R$101,ROWS($A84))</f>
        <v>3.4657952725254376E-2</v>
      </c>
      <c r="T83" cm="1">
        <f t="array" ref="T83">INDEX(S82:S$101,ROWS($A84))</f>
        <v>8.7822449813521136E-2</v>
      </c>
      <c r="U83" cm="1">
        <f t="array" ref="U83">INDEX(T82:T$101,ROWS($A84))</f>
        <v>3.2326911044185787E-2</v>
      </c>
      <c r="V83" cm="1">
        <f t="array" ref="V83">INDEX(U82:U$101,ROWS($A84))</f>
        <v>-3.1411323438820761E-3</v>
      </c>
      <c r="W83" cm="1">
        <f t="array" ref="W83">INDEX(V82:V$101,ROWS($A84))</f>
        <v>-7.548013161823508E-2</v>
      </c>
      <c r="X83" cm="1">
        <f t="array" ref="X83">INDEX(W82:W$101,ROWS($A84))</f>
        <v>-0.11052220165884011</v>
      </c>
      <c r="Y83" cm="1">
        <f t="array" ref="Y83">INDEX(X82:X$101,ROWS($A84))</f>
        <v>-9.4031673125597529E-2</v>
      </c>
      <c r="Z83" cm="1">
        <f t="array" ref="Z83">INDEX(Y82:Y$101,ROWS($A84))</f>
        <v>-5.797574545305078E-2</v>
      </c>
      <c r="AA83" cm="1">
        <f t="array" ref="AA83">INDEX(Z82:Z$101,ROWS($A84))</f>
        <v>-3.9898965001476813E-2</v>
      </c>
      <c r="AB83" cm="1">
        <f t="array" ref="AB83">INDEX(AA82:AA$101,ROWS($A84))</f>
        <v>-3.5502314476504467E-3</v>
      </c>
      <c r="AC83" cm="1">
        <f t="array" ref="AC83">INDEX(AB82:AB$101,ROWS($A84))</f>
        <v>-8.1871675226921556E-3</v>
      </c>
      <c r="AD83" cm="1">
        <f t="array" ref="AD83">INDEX(AC82:AC$101,ROWS($A84))</f>
        <v>-3.0367441430410622E-2</v>
      </c>
      <c r="AE83" cm="1">
        <f t="array" ref="AE83">INDEX(AD82:AD$101,ROWS($A84))</f>
        <v>2.2155790129058831E-2</v>
      </c>
      <c r="AF83" cm="1">
        <f t="array" ref="AF83">INDEX(AE82:AE$101,ROWS($A84))</f>
        <v>1.3729332929021208E-2</v>
      </c>
      <c r="AG83" cm="1">
        <f t="array" ref="AG83">INDEX(AF82:AF$101,ROWS($A84))</f>
        <v>5.1009490677601008E-2</v>
      </c>
      <c r="AH83" cm="1">
        <f t="array" ref="AH83">INDEX(AG82:AG$101,ROWS($A84))</f>
        <v>6.2230718236564189E-2</v>
      </c>
      <c r="AI83" cm="1">
        <f t="array" ref="AI83">INDEX(AH82:AH$101,ROWS($A84))</f>
        <v>7.2025657485670386E-2</v>
      </c>
      <c r="AJ83" cm="1">
        <f t="array" ref="AJ83">INDEX(AI82:AI$101,ROWS($A84))</f>
        <v>-7.9382443856476692E-2</v>
      </c>
      <c r="AK83" cm="1">
        <f t="array" ref="AK83">INDEX(AJ82:AJ$101,ROWS($A84))</f>
        <v>-9.5791748059318602E-2</v>
      </c>
      <c r="AL83" cm="1">
        <f t="array" ref="AL83">INDEX(AK82:AK$101,ROWS($A84))</f>
        <v>-9.6352721316774401E-2</v>
      </c>
      <c r="AM83" cm="1">
        <f t="array" ref="AM83">INDEX(AL82:AL$101,ROWS($A84))</f>
        <v>-6.117608288508168E-3</v>
      </c>
      <c r="AN83" cm="1">
        <f t="array" ref="AN83">INDEX(AM82:AM$101,ROWS($A84))</f>
        <v>5.6418526686066756E-2</v>
      </c>
      <c r="AO83" cm="1">
        <f t="array" ref="AO83">INDEX(AN82:AN$101,ROWS($A84))</f>
        <v>-1.052338420005056E-2</v>
      </c>
      <c r="AP83" cm="1">
        <f t="array" ref="AP83">INDEX(AO82:AO$101,ROWS($A84))</f>
        <v>-3.4355579644787179E-3</v>
      </c>
      <c r="AQ83" cm="1">
        <f t="array" ref="AQ83">INDEX(AP82:AP$101,ROWS($A84))</f>
        <v>-2.9913035966842957E-2</v>
      </c>
      <c r="AR83" cm="1">
        <f t="array" ref="AR83">INDEX(AQ82:AQ$101,ROWS($A84))</f>
        <v>-2.4597005930040487E-2</v>
      </c>
      <c r="AS83" cm="1">
        <f t="array" ref="AS83">INDEX(AR82:AR$101,ROWS($A84))</f>
        <v>-6.1517600725887717E-2</v>
      </c>
      <c r="AT83" cm="1">
        <f t="array" ref="AT83">INDEX(AS82:AS$101,ROWS($A84))</f>
        <v>-7.9011018034384223E-3</v>
      </c>
      <c r="AU83" cm="1">
        <f t="array" ref="AU83">INDEX(AT82:AT$101,ROWS($A84))</f>
        <v>2.4418181143092907E-4</v>
      </c>
      <c r="AV83" cm="1">
        <f t="array" ref="AV83">INDEX(AU82:AU$101,ROWS($A84))</f>
        <v>5.695446189506833E-2</v>
      </c>
      <c r="AW83" cm="1">
        <f t="array" ref="AW83">INDEX(AV82:AV$101,ROWS($A84))</f>
        <v>-4.52418626056501E-3</v>
      </c>
      <c r="AX83" cm="1">
        <f t="array" ref="AX83">INDEX(AW82:AW$101,ROWS($A84))</f>
        <v>2.572326503835937E-2</v>
      </c>
      <c r="AY83" cm="1">
        <f t="array" ref="AY83">INDEX(AX82:AX$101,ROWS($A84))</f>
        <v>4.5356651955948825E-2</v>
      </c>
      <c r="AZ83" cm="1">
        <f t="array" ref="AZ83">INDEX(AY82:AY$101,ROWS($A84))</f>
        <v>6.9172172021400427E-2</v>
      </c>
      <c r="BA83" cm="1">
        <f t="array" ref="BA83">INDEX(AZ82:AZ$101,ROWS($A84))</f>
        <v>0.10653002802592371</v>
      </c>
      <c r="BB83" cm="1">
        <f t="array" ref="BB83">INDEX(BA82:BA$101,ROWS($A84))</f>
        <v>8.1095536068336749E-2</v>
      </c>
      <c r="BC83" cm="1">
        <f t="array" ref="BC83">INDEX(BB82:BB$101,ROWS($A84))</f>
        <v>7.0343913977613914E-2</v>
      </c>
      <c r="BD83" cm="1">
        <f t="array" ref="BD83">INDEX(BC82:BC$101,ROWS($A84))</f>
        <v>-8.2088083297975605E-3</v>
      </c>
      <c r="BE83" cm="1">
        <f t="array" ref="BE83">INDEX(BD82:BD$101,ROWS($A84))</f>
        <v>-4.2611769578632983E-2</v>
      </c>
      <c r="BF83" cm="1">
        <f t="array" ref="BF83">INDEX(BE82:BE$101,ROWS($A84))</f>
        <v>-1.3146260150111435E-2</v>
      </c>
      <c r="BG83" cm="1">
        <f t="array" ref="BG83">INDEX(BF82:BF$101,ROWS($A84))</f>
        <v>-1.6117846468699182E-2</v>
      </c>
      <c r="BH83" cm="1">
        <f t="array" ref="BH83">INDEX(BG82:BG$101,ROWS($A84))</f>
        <v>2.4042253334814117E-2</v>
      </c>
      <c r="BI83" cm="1">
        <f t="array" ref="BI83">INDEX(BH82:BH$101,ROWS($A84))</f>
        <v>2.2472413339714708E-2</v>
      </c>
      <c r="BJ83" cm="1">
        <f t="array" ref="BJ83">INDEX(BI82:BI$101,ROWS($A84))</f>
        <v>-4.4645286767713031E-2</v>
      </c>
      <c r="BK83" cm="1">
        <f t="array" ref="BK83">INDEX(BJ82:BJ$101,ROWS($A84))</f>
        <v>-0.12372641346062392</v>
      </c>
      <c r="BL83" cm="1">
        <f t="array" ref="BL83">INDEX(BK82:BK$101,ROWS($A84))</f>
        <v>-0.12177560279280279</v>
      </c>
      <c r="BM83" cm="1">
        <f t="array" ref="BM83">INDEX(BL82:BL$101,ROWS($A84))</f>
        <v>2.9474214617809136E-2</v>
      </c>
      <c r="BN83" cm="1">
        <f t="array" ref="BN83">INDEX(BM82:BM$101,ROWS($A84))</f>
        <v>7.0392205077482436E-2</v>
      </c>
      <c r="BO83" cm="1">
        <f t="array" ref="BO83">INDEX(BN82:BN$101,ROWS($A84))</f>
        <v>1.4667612138507162E-2</v>
      </c>
      <c r="BP83" cm="1">
        <f t="array" ref="BP83">INDEX(BO82:BO$101,ROWS($A84))</f>
        <v>-8.07663118808679E-2</v>
      </c>
      <c r="BQ83" cm="1">
        <f t="array" ref="BQ83">INDEX(BP82:BP$101,ROWS($A84))</f>
        <v>-7.3703419990607505E-2</v>
      </c>
      <c r="BR83" cm="1">
        <f t="array" ref="BR83">INDEX(BQ82:BQ$101,ROWS($A84))</f>
        <v>-4.3918438765605264E-2</v>
      </c>
      <c r="BS83" cm="1">
        <f t="array" ref="BS83">INDEX(BR82:BR$101,ROWS($A84))</f>
        <v>3.9071305306950813E-2</v>
      </c>
      <c r="BT83" cm="1">
        <f t="array" ref="BT83">INDEX(BS82:BS$101,ROWS($A84))</f>
        <v>4.1933472856106685E-2</v>
      </c>
      <c r="BU83" cm="1">
        <f t="array" ref="BU83">INDEX(BT82:BT$101,ROWS($A84))</f>
        <v>9.1859430410886747E-2</v>
      </c>
      <c r="BV83" cm="1">
        <f t="array" ref="BV83">INDEX(BU82:BU$101,ROWS($A84))</f>
        <v>8.4160700746083769E-2</v>
      </c>
      <c r="BW83" cm="1">
        <f t="array" ref="BW83">INDEX(BV82:BV$101,ROWS($A84))</f>
        <v>7.621720958584112E-2</v>
      </c>
      <c r="BX83" cm="1">
        <f t="array" ref="BX83">INDEX(BW82:BW$101,ROWS($A84))</f>
        <v>6.3852420251502675E-3</v>
      </c>
      <c r="BY83" cm="1">
        <f t="array" ref="BY83">INDEX(BX82:BX$101,ROWS($A84))</f>
        <v>-2.9137812001062583E-2</v>
      </c>
      <c r="BZ83" cm="1">
        <f t="array" ref="BZ83">INDEX(BY82:BY$101,ROWS($A84))</f>
        <v>2.8721448308013767E-2</v>
      </c>
      <c r="CA83" cm="1">
        <f t="array" ref="CA83">INDEX(BZ82:BZ$101,ROWS($A84))</f>
        <v>-3.456326362918621E-3</v>
      </c>
      <c r="CB83" cm="1">
        <f t="array" ref="CB83">INDEX(CA82:CA$101,ROWS($A84))</f>
        <v>5.6837875880982429E-2</v>
      </c>
      <c r="CC83" cm="1">
        <f t="array" ref="CC83">INDEX(CB82:CB$101,ROWS($A84))</f>
        <v>1.9671785536275461E-3</v>
      </c>
      <c r="CD83" cm="1">
        <f t="array" ref="CD83">INDEX(CC82:CC$101,ROWS($A84))</f>
        <v>-1.4926223783087878E-2</v>
      </c>
      <c r="CE83" cm="1">
        <f t="array" ref="CE83">INDEX(CD82:CD$101,ROWS($A84))</f>
        <v>-5.2382672610496436E-2</v>
      </c>
      <c r="CF83" cm="1">
        <f t="array" ref="CF83">INDEX(CE82:CE$101,ROWS($A84))</f>
        <v>-6.2429136560775492E-3</v>
      </c>
      <c r="CG83" cm="1">
        <f t="array" ref="CG83">INDEX(CF82:CF$101,ROWS($A84))</f>
        <v>2.6936806066919458E-3</v>
      </c>
      <c r="CH83" cm="1">
        <f t="array" ref="CH83">INDEX(CG82:CG$101,ROWS($A84))</f>
        <v>6.0709088443285947E-3</v>
      </c>
      <c r="CI83" cm="1">
        <f t="array" ref="CI83">INDEX(CH82:CH$101,ROWS($A84))</f>
        <v>1.5683425673848382E-3</v>
      </c>
      <c r="CJ83" cm="1">
        <f t="array" ref="CJ83">INDEX(CI82:CI$101,ROWS($A84))</f>
        <v>-5.4638879822004695E-2</v>
      </c>
      <c r="CK83" cm="1">
        <f t="array" ref="CK83">INDEX(CJ82:CJ$101,ROWS($A84))</f>
        <v>-5.8455048259506058E-2</v>
      </c>
      <c r="CL83" cm="1">
        <f t="array" ref="CL83">INDEX(CK82:CK$101,ROWS($A84))</f>
        <v>-3.9786713136974849E-2</v>
      </c>
      <c r="CM83" cm="1">
        <f t="array" ref="CM83">INDEX(CL82:CL$101,ROWS($A84))</f>
        <v>0.19076008747508422</v>
      </c>
      <c r="CN83" cm="1">
        <f t="array" ref="CN83">INDEX(CM82:CM$101,ROWS($A84))</f>
        <v>0.45816820676262499</v>
      </c>
      <c r="CO83" cm="1">
        <f t="array" ref="CO83">INDEX(CN82:CN$101,ROWS($A84))</f>
        <v>1</v>
      </c>
      <c r="CP83" cm="1">
        <f t="array" ref="CP83">INDEX(CO82:CO$101,ROWS($A84))</f>
        <v>0.45816820676262499</v>
      </c>
      <c r="CQ83" cm="1">
        <f t="array" ref="CQ83">INDEX(CP82:CP$101,ROWS($A84))</f>
        <v>0.19076008747508422</v>
      </c>
      <c r="CR83" cm="1">
        <f t="array" ref="CR83">INDEX(CQ82:CQ$101,ROWS($A84))</f>
        <v>-3.9786713136974849E-2</v>
      </c>
      <c r="CS83" cm="1">
        <f t="array" ref="CS83">INDEX(CR82:CR$101,ROWS($A84))</f>
        <v>-5.8455048259506058E-2</v>
      </c>
      <c r="CT83" cm="1">
        <f t="array" ref="CT83">INDEX(CS82:CS$101,ROWS($A84))</f>
        <v>-5.4638879822004695E-2</v>
      </c>
      <c r="CU83" cm="1">
        <f t="array" ref="CU83">INDEX(CT82:CT$101,ROWS($A84))</f>
        <v>1.5683425673848382E-3</v>
      </c>
      <c r="CV83" cm="1">
        <f t="array" ref="CV83">INDEX(CU82:CU$101,ROWS($A84))</f>
        <v>6.0709088443285947E-3</v>
      </c>
      <c r="CW83" cm="1">
        <f t="array" ref="CW83">INDEX(CV82:CV$101,ROWS($A84))</f>
        <v>2.6936806066919458E-3</v>
      </c>
      <c r="CX83" cm="1">
        <f t="array" ref="CX83">INDEX(CW82:CW$101,ROWS($A84))</f>
        <v>-6.2429136560775492E-3</v>
      </c>
      <c r="CY83" cm="1">
        <f t="array" ref="CY83">INDEX(CX82:CX$101,ROWS($A84))</f>
        <v>-5.2382672610496436E-2</v>
      </c>
      <c r="CZ83" cm="1">
        <f t="array" ref="CZ83">INDEX(CY82:CY$101,ROWS($A84))</f>
        <v>-1.4926223783087878E-2</v>
      </c>
      <c r="DA83" cm="1">
        <f t="array" ref="DA83">INDEX(CZ82:CZ$101,ROWS($A84))</f>
        <v>1.9671785536275461E-3</v>
      </c>
      <c r="DB83" cm="1">
        <f t="array" ref="DB83">INDEX(DA82:DA$101,ROWS($A84))</f>
        <v>5.6837875880982429E-2</v>
      </c>
      <c r="DC83" cm="1">
        <f t="array" ref="DC83">INDEX(DB82:DB$101,ROWS($A84))</f>
        <v>-3.456326362918621E-3</v>
      </c>
      <c r="DD83" cm="1">
        <f t="array" ref="DD83">INDEX(DC82:DC$101,ROWS($A84))</f>
        <v>2.8721448308013767E-2</v>
      </c>
      <c r="DE83" cm="1">
        <f t="array" ref="DE83">INDEX(DD82:DD$101,ROWS($A84))</f>
        <v>-2.9137812001062583E-2</v>
      </c>
      <c r="DF83" cm="1">
        <f t="array" ref="DF83">INDEX(DE82:DE$101,ROWS($A84))</f>
        <v>6.3852420251502675E-3</v>
      </c>
      <c r="DG83" cm="1">
        <f t="array" ref="DG83">INDEX(DF82:DF$101,ROWS($A84))</f>
        <v>7.621720958584112E-2</v>
      </c>
    </row>
    <row r="84" spans="1:111" x14ac:dyDescent="0.25">
      <c r="A84" s="17">
        <v>83</v>
      </c>
      <c r="B84">
        <v>14.66192810398411</v>
      </c>
      <c r="C84" s="16">
        <f t="shared" si="7"/>
        <v>14.670963210584551</v>
      </c>
      <c r="D84" s="19">
        <f>SUMPRODUCT($C$2:INDEX($C$2:$C$327,ROWS(C85:C$327)),$C85:C$327)/DEVSQ($C$2:$C$327)</f>
        <v>-9.4306447696605344E-2</v>
      </c>
      <c r="E84">
        <f>SQRT((1/COUNT($B$2:$B$327))*(1+(2*SUMSQ($D$2:D83))))</f>
        <v>7.7331869396645811E-2</v>
      </c>
      <c r="F84">
        <f>-SQRT((1/COUNT($B$2:$B$327))*(1+(2*SUMSQ($D$2:D83))))</f>
        <v>-7.7331869396645811E-2</v>
      </c>
      <c r="H84" cm="1">
        <f t="array" aca="1" ref="H84" ca="1">INDEX(MMULT(MINVERSE(OFFSET($K$1,0,0,A84,A84)),OFFSET($K$1,1,0,A84,1)),A84)</f>
        <v>-9.6087817305258158E-2</v>
      </c>
      <c r="I84">
        <f t="shared" si="8"/>
        <v>5.5384877562171128E-2</v>
      </c>
      <c r="J84">
        <f t="shared" si="9"/>
        <v>-5.5384877562171128E-2</v>
      </c>
      <c r="K84" s="18">
        <f t="shared" si="10"/>
        <v>-9.4306447696605344E-2</v>
      </c>
      <c r="L84" cm="1">
        <f t="array" ref="L84">INDEX(K83:K$101,ROWS($A85))</f>
        <v>-1.1841810215753364E-2</v>
      </c>
      <c r="M84" cm="1">
        <f t="array" ref="M84">INDEX(L83:L$101,ROWS($A85))</f>
        <v>-8.8964209385379838E-3</v>
      </c>
      <c r="N84" cm="1">
        <f t="array" ref="N84">INDEX(M83:M$101,ROWS($A85))</f>
        <v>2.1527036993652174E-2</v>
      </c>
      <c r="O84" cm="1">
        <f t="array" ref="O84">INDEX(N83:N$101,ROWS($A85))</f>
        <v>-5.797943456175976E-2</v>
      </c>
      <c r="P84" cm="1">
        <f t="array" ref="P84">INDEX(O83:O$101,ROWS($A85))</f>
        <v>-5.5317778936366649E-2</v>
      </c>
      <c r="Q84" cm="1">
        <f t="array" ref="Q84">INDEX(P83:P$101,ROWS($A85))</f>
        <v>-5.2754217783992252E-2</v>
      </c>
      <c r="R84" cm="1">
        <f t="array" ref="R84">INDEX(Q83:Q$101,ROWS($A85))</f>
        <v>-8.4314767643259743E-3</v>
      </c>
      <c r="S84" cm="1">
        <f t="array" ref="S84">INDEX(R83:R$101,ROWS($A85))</f>
        <v>1.8177231549152913E-2</v>
      </c>
      <c r="T84" cm="1">
        <f t="array" ref="T84">INDEX(S83:S$101,ROWS($A85))</f>
        <v>3.4657952725254376E-2</v>
      </c>
      <c r="U84" cm="1">
        <f t="array" ref="U84">INDEX(T83:T$101,ROWS($A85))</f>
        <v>8.7822449813521136E-2</v>
      </c>
      <c r="V84" cm="1">
        <f t="array" ref="V84">INDEX(U83:U$101,ROWS($A85))</f>
        <v>3.2326911044185787E-2</v>
      </c>
      <c r="W84" cm="1">
        <f t="array" ref="W84">INDEX(V83:V$101,ROWS($A85))</f>
        <v>-3.1411323438820761E-3</v>
      </c>
      <c r="X84" cm="1">
        <f t="array" ref="X84">INDEX(W83:W$101,ROWS($A85))</f>
        <v>-7.548013161823508E-2</v>
      </c>
      <c r="Y84" cm="1">
        <f t="array" ref="Y84">INDEX(X83:X$101,ROWS($A85))</f>
        <v>-0.11052220165884011</v>
      </c>
      <c r="Z84" cm="1">
        <f t="array" ref="Z84">INDEX(Y83:Y$101,ROWS($A85))</f>
        <v>-9.4031673125597529E-2</v>
      </c>
      <c r="AA84" cm="1">
        <f t="array" ref="AA84">INDEX(Z83:Z$101,ROWS($A85))</f>
        <v>-5.797574545305078E-2</v>
      </c>
      <c r="AB84" cm="1">
        <f t="array" ref="AB84">INDEX(AA83:AA$101,ROWS($A85))</f>
        <v>-3.9898965001476813E-2</v>
      </c>
      <c r="AC84" cm="1">
        <f t="array" ref="AC84">INDEX(AB83:AB$101,ROWS($A85))</f>
        <v>-3.5502314476504467E-3</v>
      </c>
      <c r="AD84" cm="1">
        <f t="array" ref="AD84">INDEX(AC83:AC$101,ROWS($A85))</f>
        <v>-8.1871675226921556E-3</v>
      </c>
      <c r="AE84" cm="1">
        <f t="array" ref="AE84">INDEX(AD83:AD$101,ROWS($A85))</f>
        <v>-3.0367441430410622E-2</v>
      </c>
      <c r="AF84" cm="1">
        <f t="array" ref="AF84">INDEX(AE83:AE$101,ROWS($A85))</f>
        <v>2.2155790129058831E-2</v>
      </c>
      <c r="AG84" cm="1">
        <f t="array" ref="AG84">INDEX(AF83:AF$101,ROWS($A85))</f>
        <v>1.3729332929021208E-2</v>
      </c>
      <c r="AH84" cm="1">
        <f t="array" ref="AH84">INDEX(AG83:AG$101,ROWS($A85))</f>
        <v>5.1009490677601008E-2</v>
      </c>
      <c r="AI84" cm="1">
        <f t="array" ref="AI84">INDEX(AH83:AH$101,ROWS($A85))</f>
        <v>6.2230718236564189E-2</v>
      </c>
      <c r="AJ84" cm="1">
        <f t="array" ref="AJ84">INDEX(AI83:AI$101,ROWS($A85))</f>
        <v>7.2025657485670386E-2</v>
      </c>
      <c r="AK84" cm="1">
        <f t="array" ref="AK84">INDEX(AJ83:AJ$101,ROWS($A85))</f>
        <v>-7.9382443856476692E-2</v>
      </c>
      <c r="AL84" cm="1">
        <f t="array" ref="AL84">INDEX(AK83:AK$101,ROWS($A85))</f>
        <v>-9.5791748059318602E-2</v>
      </c>
      <c r="AM84" cm="1">
        <f t="array" ref="AM84">INDEX(AL83:AL$101,ROWS($A85))</f>
        <v>-9.6352721316774401E-2</v>
      </c>
      <c r="AN84" cm="1">
        <f t="array" ref="AN84">INDEX(AM83:AM$101,ROWS($A85))</f>
        <v>-6.117608288508168E-3</v>
      </c>
      <c r="AO84" cm="1">
        <f t="array" ref="AO84">INDEX(AN83:AN$101,ROWS($A85))</f>
        <v>5.6418526686066756E-2</v>
      </c>
      <c r="AP84" cm="1">
        <f t="array" ref="AP84">INDEX(AO83:AO$101,ROWS($A85))</f>
        <v>-1.052338420005056E-2</v>
      </c>
      <c r="AQ84" cm="1">
        <f t="array" ref="AQ84">INDEX(AP83:AP$101,ROWS($A85))</f>
        <v>-3.4355579644787179E-3</v>
      </c>
      <c r="AR84" cm="1">
        <f t="array" ref="AR84">INDEX(AQ83:AQ$101,ROWS($A85))</f>
        <v>-2.9913035966842957E-2</v>
      </c>
      <c r="AS84" cm="1">
        <f t="array" ref="AS84">INDEX(AR83:AR$101,ROWS($A85))</f>
        <v>-2.4597005930040487E-2</v>
      </c>
      <c r="AT84" cm="1">
        <f t="array" ref="AT84">INDEX(AS83:AS$101,ROWS($A85))</f>
        <v>-6.1517600725887717E-2</v>
      </c>
      <c r="AU84" cm="1">
        <f t="array" ref="AU84">INDEX(AT83:AT$101,ROWS($A85))</f>
        <v>-7.9011018034384223E-3</v>
      </c>
      <c r="AV84" cm="1">
        <f t="array" ref="AV84">INDEX(AU83:AU$101,ROWS($A85))</f>
        <v>2.4418181143092907E-4</v>
      </c>
      <c r="AW84" cm="1">
        <f t="array" ref="AW84">INDEX(AV83:AV$101,ROWS($A85))</f>
        <v>5.695446189506833E-2</v>
      </c>
      <c r="AX84" cm="1">
        <f t="array" ref="AX84">INDEX(AW83:AW$101,ROWS($A85))</f>
        <v>-4.52418626056501E-3</v>
      </c>
      <c r="AY84" cm="1">
        <f t="array" ref="AY84">INDEX(AX83:AX$101,ROWS($A85))</f>
        <v>2.572326503835937E-2</v>
      </c>
      <c r="AZ84" cm="1">
        <f t="array" ref="AZ84">INDEX(AY83:AY$101,ROWS($A85))</f>
        <v>4.5356651955948825E-2</v>
      </c>
      <c r="BA84" cm="1">
        <f t="array" ref="BA84">INDEX(AZ83:AZ$101,ROWS($A85))</f>
        <v>6.9172172021400427E-2</v>
      </c>
      <c r="BB84" cm="1">
        <f t="array" ref="BB84">INDEX(BA83:BA$101,ROWS($A85))</f>
        <v>0.10653002802592371</v>
      </c>
      <c r="BC84" cm="1">
        <f t="array" ref="BC84">INDEX(BB83:BB$101,ROWS($A85))</f>
        <v>8.1095536068336749E-2</v>
      </c>
      <c r="BD84" cm="1">
        <f t="array" ref="BD84">INDEX(BC83:BC$101,ROWS($A85))</f>
        <v>7.0343913977613914E-2</v>
      </c>
      <c r="BE84" cm="1">
        <f t="array" ref="BE84">INDEX(BD83:BD$101,ROWS($A85))</f>
        <v>-8.2088083297975605E-3</v>
      </c>
      <c r="BF84" cm="1">
        <f t="array" ref="BF84">INDEX(BE83:BE$101,ROWS($A85))</f>
        <v>-4.2611769578632983E-2</v>
      </c>
      <c r="BG84" cm="1">
        <f t="array" ref="BG84">INDEX(BF83:BF$101,ROWS($A85))</f>
        <v>-1.3146260150111435E-2</v>
      </c>
      <c r="BH84" cm="1">
        <f t="array" ref="BH84">INDEX(BG83:BG$101,ROWS($A85))</f>
        <v>-1.6117846468699182E-2</v>
      </c>
      <c r="BI84" cm="1">
        <f t="array" ref="BI84">INDEX(BH83:BH$101,ROWS($A85))</f>
        <v>2.4042253334814117E-2</v>
      </c>
      <c r="BJ84" cm="1">
        <f t="array" ref="BJ84">INDEX(BI83:BI$101,ROWS($A85))</f>
        <v>2.2472413339714708E-2</v>
      </c>
      <c r="BK84" cm="1">
        <f t="array" ref="BK84">INDEX(BJ83:BJ$101,ROWS($A85))</f>
        <v>-4.4645286767713031E-2</v>
      </c>
      <c r="BL84" cm="1">
        <f t="array" ref="BL84">INDEX(BK83:BK$101,ROWS($A85))</f>
        <v>-0.12372641346062392</v>
      </c>
      <c r="BM84" cm="1">
        <f t="array" ref="BM84">INDEX(BL83:BL$101,ROWS($A85))</f>
        <v>-0.12177560279280279</v>
      </c>
      <c r="BN84" cm="1">
        <f t="array" ref="BN84">INDEX(BM83:BM$101,ROWS($A85))</f>
        <v>2.9474214617809136E-2</v>
      </c>
      <c r="BO84" cm="1">
        <f t="array" ref="BO84">INDEX(BN83:BN$101,ROWS($A85))</f>
        <v>7.0392205077482436E-2</v>
      </c>
      <c r="BP84" cm="1">
        <f t="array" ref="BP84">INDEX(BO83:BO$101,ROWS($A85))</f>
        <v>1.4667612138507162E-2</v>
      </c>
      <c r="BQ84" cm="1">
        <f t="array" ref="BQ84">INDEX(BP83:BP$101,ROWS($A85))</f>
        <v>-8.07663118808679E-2</v>
      </c>
      <c r="BR84" cm="1">
        <f t="array" ref="BR84">INDEX(BQ83:BQ$101,ROWS($A85))</f>
        <v>-7.3703419990607505E-2</v>
      </c>
      <c r="BS84" cm="1">
        <f t="array" ref="BS84">INDEX(BR83:BR$101,ROWS($A85))</f>
        <v>-4.3918438765605264E-2</v>
      </c>
      <c r="BT84" cm="1">
        <f t="array" ref="BT84">INDEX(BS83:BS$101,ROWS($A85))</f>
        <v>3.9071305306950813E-2</v>
      </c>
      <c r="BU84" cm="1">
        <f t="array" ref="BU84">INDEX(BT83:BT$101,ROWS($A85))</f>
        <v>4.1933472856106685E-2</v>
      </c>
      <c r="BV84" cm="1">
        <f t="array" ref="BV84">INDEX(BU83:BU$101,ROWS($A85))</f>
        <v>9.1859430410886747E-2</v>
      </c>
      <c r="BW84" cm="1">
        <f t="array" ref="BW84">INDEX(BV83:BV$101,ROWS($A85))</f>
        <v>8.4160700746083769E-2</v>
      </c>
      <c r="BX84" cm="1">
        <f t="array" ref="BX84">INDEX(BW83:BW$101,ROWS($A85))</f>
        <v>7.621720958584112E-2</v>
      </c>
      <c r="BY84" cm="1">
        <f t="array" ref="BY84">INDEX(BX83:BX$101,ROWS($A85))</f>
        <v>6.3852420251502675E-3</v>
      </c>
      <c r="BZ84" cm="1">
        <f t="array" ref="BZ84">INDEX(BY83:BY$101,ROWS($A85))</f>
        <v>-2.9137812001062583E-2</v>
      </c>
      <c r="CA84" cm="1">
        <f t="array" ref="CA84">INDEX(BZ83:BZ$101,ROWS($A85))</f>
        <v>2.8721448308013767E-2</v>
      </c>
      <c r="CB84" cm="1">
        <f t="array" ref="CB84">INDEX(CA83:CA$101,ROWS($A85))</f>
        <v>-3.456326362918621E-3</v>
      </c>
      <c r="CC84" cm="1">
        <f t="array" ref="CC84">INDEX(CB83:CB$101,ROWS($A85))</f>
        <v>5.6837875880982429E-2</v>
      </c>
      <c r="CD84" cm="1">
        <f t="array" ref="CD84">INDEX(CC83:CC$101,ROWS($A85))</f>
        <v>1.9671785536275461E-3</v>
      </c>
      <c r="CE84" cm="1">
        <f t="array" ref="CE84">INDEX(CD83:CD$101,ROWS($A85))</f>
        <v>-1.4926223783087878E-2</v>
      </c>
      <c r="CF84" cm="1">
        <f t="array" ref="CF84">INDEX(CE83:CE$101,ROWS($A85))</f>
        <v>-5.2382672610496436E-2</v>
      </c>
      <c r="CG84" cm="1">
        <f t="array" ref="CG84">INDEX(CF83:CF$101,ROWS($A85))</f>
        <v>-6.2429136560775492E-3</v>
      </c>
      <c r="CH84" cm="1">
        <f t="array" ref="CH84">INDEX(CG83:CG$101,ROWS($A85))</f>
        <v>2.6936806066919458E-3</v>
      </c>
      <c r="CI84" cm="1">
        <f t="array" ref="CI84">INDEX(CH83:CH$101,ROWS($A85))</f>
        <v>6.0709088443285947E-3</v>
      </c>
      <c r="CJ84" cm="1">
        <f t="array" ref="CJ84">INDEX(CI83:CI$101,ROWS($A85))</f>
        <v>1.5683425673848382E-3</v>
      </c>
      <c r="CK84" cm="1">
        <f t="array" ref="CK84">INDEX(CJ83:CJ$101,ROWS($A85))</f>
        <v>-5.4638879822004695E-2</v>
      </c>
      <c r="CL84" cm="1">
        <f t="array" ref="CL84">INDEX(CK83:CK$101,ROWS($A85))</f>
        <v>-5.8455048259506058E-2</v>
      </c>
      <c r="CM84" cm="1">
        <f t="array" ref="CM84">INDEX(CL83:CL$101,ROWS($A85))</f>
        <v>-3.9786713136974849E-2</v>
      </c>
      <c r="CN84" cm="1">
        <f t="array" ref="CN84">INDEX(CM83:CM$101,ROWS($A85))</f>
        <v>0.19076008747508422</v>
      </c>
      <c r="CO84" cm="1">
        <f t="array" ref="CO84">INDEX(CN83:CN$101,ROWS($A85))</f>
        <v>0.45816820676262499</v>
      </c>
      <c r="CP84" cm="1">
        <f t="array" ref="CP84">INDEX(CO83:CO$101,ROWS($A85))</f>
        <v>1</v>
      </c>
      <c r="CQ84" cm="1">
        <f t="array" ref="CQ84">INDEX(CP83:CP$101,ROWS($A85))</f>
        <v>0.45816820676262499</v>
      </c>
      <c r="CR84" cm="1">
        <f t="array" ref="CR84">INDEX(CQ83:CQ$101,ROWS($A85))</f>
        <v>0.19076008747508422</v>
      </c>
      <c r="CS84" cm="1">
        <f t="array" ref="CS84">INDEX(CR83:CR$101,ROWS($A85))</f>
        <v>-3.9786713136974849E-2</v>
      </c>
      <c r="CT84" cm="1">
        <f t="array" ref="CT84">INDEX(CS83:CS$101,ROWS($A85))</f>
        <v>-5.8455048259506058E-2</v>
      </c>
      <c r="CU84" cm="1">
        <f t="array" ref="CU84">INDEX(CT83:CT$101,ROWS($A85))</f>
        <v>-5.4638879822004695E-2</v>
      </c>
      <c r="CV84" cm="1">
        <f t="array" ref="CV84">INDEX(CU83:CU$101,ROWS($A85))</f>
        <v>1.5683425673848382E-3</v>
      </c>
      <c r="CW84" cm="1">
        <f t="array" ref="CW84">INDEX(CV83:CV$101,ROWS($A85))</f>
        <v>6.0709088443285947E-3</v>
      </c>
      <c r="CX84" cm="1">
        <f t="array" ref="CX84">INDEX(CW83:CW$101,ROWS($A85))</f>
        <v>2.6936806066919458E-3</v>
      </c>
      <c r="CY84" cm="1">
        <f t="array" ref="CY84">INDEX(CX83:CX$101,ROWS($A85))</f>
        <v>-6.2429136560775492E-3</v>
      </c>
      <c r="CZ84" cm="1">
        <f t="array" ref="CZ84">INDEX(CY83:CY$101,ROWS($A85))</f>
        <v>-5.2382672610496436E-2</v>
      </c>
      <c r="DA84" cm="1">
        <f t="array" ref="DA84">INDEX(CZ83:CZ$101,ROWS($A85))</f>
        <v>-1.4926223783087878E-2</v>
      </c>
      <c r="DB84" cm="1">
        <f t="array" ref="DB84">INDEX(DA83:DA$101,ROWS($A85))</f>
        <v>1.9671785536275461E-3</v>
      </c>
      <c r="DC84" cm="1">
        <f t="array" ref="DC84">INDEX(DB83:DB$101,ROWS($A85))</f>
        <v>5.6837875880982429E-2</v>
      </c>
      <c r="DD84" cm="1">
        <f t="array" ref="DD84">INDEX(DC83:DC$101,ROWS($A85))</f>
        <v>-3.456326362918621E-3</v>
      </c>
      <c r="DE84" cm="1">
        <f t="array" ref="DE84">INDEX(DD83:DD$101,ROWS($A85))</f>
        <v>2.8721448308013767E-2</v>
      </c>
      <c r="DF84" cm="1">
        <f t="array" ref="DF84">INDEX(DE83:DE$101,ROWS($A85))</f>
        <v>-2.9137812001062583E-2</v>
      </c>
      <c r="DG84" cm="1">
        <f t="array" ref="DG84">INDEX(DF83:DF$101,ROWS($A85))</f>
        <v>6.3852420251502675E-3</v>
      </c>
    </row>
    <row r="85" spans="1:111" x14ac:dyDescent="0.25">
      <c r="A85" s="17">
        <v>84</v>
      </c>
      <c r="B85">
        <v>16.395899714738562</v>
      </c>
      <c r="C85" s="16">
        <f t="shared" si="7"/>
        <v>16.404934821339001</v>
      </c>
      <c r="D85" s="19">
        <f>SUMPRODUCT($C$2:INDEX($C$2:$C$327,ROWS(C86:C$327)),$C86:C$327)/DEVSQ($C$2:$C$327)</f>
        <v>-7.2155510153783547E-2</v>
      </c>
      <c r="E85">
        <f>SQRT((1/COUNT($B$2:$B$327))*(1+(2*SUMSQ($D$2:D84))))</f>
        <v>7.7683850563358067E-2</v>
      </c>
      <c r="F85">
        <f>-SQRT((1/COUNT($B$2:$B$327))*(1+(2*SUMSQ($D$2:D84))))</f>
        <v>-7.7683850563358067E-2</v>
      </c>
      <c r="H85" cm="1">
        <f t="array" aca="1" ref="H85" ca="1">INDEX(MMULT(MINVERSE(OFFSET($K$1,0,0,A85,A85)),OFFSET($K$1,1,0,A85,1)),A85)</f>
        <v>-3.5861223993910812E-2</v>
      </c>
      <c r="I85">
        <f t="shared" si="8"/>
        <v>5.5384877562171128E-2</v>
      </c>
      <c r="J85">
        <f t="shared" si="9"/>
        <v>-5.5384877562171128E-2</v>
      </c>
      <c r="K85" s="18">
        <f t="shared" si="10"/>
        <v>-7.2155510153783547E-2</v>
      </c>
      <c r="L85" cm="1">
        <f t="array" ref="L85">INDEX(K84:K$101,ROWS($A86))</f>
        <v>-9.4306447696605344E-2</v>
      </c>
      <c r="M85" cm="1">
        <f t="array" ref="M85">INDEX(L84:L$101,ROWS($A86))</f>
        <v>-1.1841810215753364E-2</v>
      </c>
      <c r="N85" cm="1">
        <f t="array" ref="N85">INDEX(M84:M$101,ROWS($A86))</f>
        <v>-8.8964209385379838E-3</v>
      </c>
      <c r="O85" cm="1">
        <f t="array" ref="O85">INDEX(N84:N$101,ROWS($A86))</f>
        <v>2.1527036993652174E-2</v>
      </c>
      <c r="P85" cm="1">
        <f t="array" ref="P85">INDEX(O84:O$101,ROWS($A86))</f>
        <v>-5.797943456175976E-2</v>
      </c>
      <c r="Q85" cm="1">
        <f t="array" ref="Q85">INDEX(P84:P$101,ROWS($A86))</f>
        <v>-5.5317778936366649E-2</v>
      </c>
      <c r="R85" cm="1">
        <f t="array" ref="R85">INDEX(Q84:Q$101,ROWS($A86))</f>
        <v>-5.2754217783992252E-2</v>
      </c>
      <c r="S85" cm="1">
        <f t="array" ref="S85">INDEX(R84:R$101,ROWS($A86))</f>
        <v>-8.4314767643259743E-3</v>
      </c>
      <c r="T85" cm="1">
        <f t="array" ref="T85">INDEX(S84:S$101,ROWS($A86))</f>
        <v>1.8177231549152913E-2</v>
      </c>
      <c r="U85" cm="1">
        <f t="array" ref="U85">INDEX(T84:T$101,ROWS($A86))</f>
        <v>3.4657952725254376E-2</v>
      </c>
      <c r="V85" cm="1">
        <f t="array" ref="V85">INDEX(U84:U$101,ROWS($A86))</f>
        <v>8.7822449813521136E-2</v>
      </c>
      <c r="W85" cm="1">
        <f t="array" ref="W85">INDEX(V84:V$101,ROWS($A86))</f>
        <v>3.2326911044185787E-2</v>
      </c>
      <c r="X85" cm="1">
        <f t="array" ref="X85">INDEX(W84:W$101,ROWS($A86))</f>
        <v>-3.1411323438820761E-3</v>
      </c>
      <c r="Y85" cm="1">
        <f t="array" ref="Y85">INDEX(X84:X$101,ROWS($A86))</f>
        <v>-7.548013161823508E-2</v>
      </c>
      <c r="Z85" cm="1">
        <f t="array" ref="Z85">INDEX(Y84:Y$101,ROWS($A86))</f>
        <v>-0.11052220165884011</v>
      </c>
      <c r="AA85" cm="1">
        <f t="array" ref="AA85">INDEX(Z84:Z$101,ROWS($A86))</f>
        <v>-9.4031673125597529E-2</v>
      </c>
      <c r="AB85" cm="1">
        <f t="array" ref="AB85">INDEX(AA84:AA$101,ROWS($A86))</f>
        <v>-5.797574545305078E-2</v>
      </c>
      <c r="AC85" cm="1">
        <f t="array" ref="AC85">INDEX(AB84:AB$101,ROWS($A86))</f>
        <v>-3.9898965001476813E-2</v>
      </c>
      <c r="AD85" cm="1">
        <f t="array" ref="AD85">INDEX(AC84:AC$101,ROWS($A86))</f>
        <v>-3.5502314476504467E-3</v>
      </c>
      <c r="AE85" cm="1">
        <f t="array" ref="AE85">INDEX(AD84:AD$101,ROWS($A86))</f>
        <v>-8.1871675226921556E-3</v>
      </c>
      <c r="AF85" cm="1">
        <f t="array" ref="AF85">INDEX(AE84:AE$101,ROWS($A86))</f>
        <v>-3.0367441430410622E-2</v>
      </c>
      <c r="AG85" cm="1">
        <f t="array" ref="AG85">INDEX(AF84:AF$101,ROWS($A86))</f>
        <v>2.2155790129058831E-2</v>
      </c>
      <c r="AH85" cm="1">
        <f t="array" ref="AH85">INDEX(AG84:AG$101,ROWS($A86))</f>
        <v>1.3729332929021208E-2</v>
      </c>
      <c r="AI85" cm="1">
        <f t="array" ref="AI85">INDEX(AH84:AH$101,ROWS($A86))</f>
        <v>5.1009490677601008E-2</v>
      </c>
      <c r="AJ85" cm="1">
        <f t="array" ref="AJ85">INDEX(AI84:AI$101,ROWS($A86))</f>
        <v>6.2230718236564189E-2</v>
      </c>
      <c r="AK85" cm="1">
        <f t="array" ref="AK85">INDEX(AJ84:AJ$101,ROWS($A86))</f>
        <v>7.2025657485670386E-2</v>
      </c>
      <c r="AL85" cm="1">
        <f t="array" ref="AL85">INDEX(AK84:AK$101,ROWS($A86))</f>
        <v>-7.9382443856476692E-2</v>
      </c>
      <c r="AM85" cm="1">
        <f t="array" ref="AM85">INDEX(AL84:AL$101,ROWS($A86))</f>
        <v>-9.5791748059318602E-2</v>
      </c>
      <c r="AN85" cm="1">
        <f t="array" ref="AN85">INDEX(AM84:AM$101,ROWS($A86))</f>
        <v>-9.6352721316774401E-2</v>
      </c>
      <c r="AO85" cm="1">
        <f t="array" ref="AO85">INDEX(AN84:AN$101,ROWS($A86))</f>
        <v>-6.117608288508168E-3</v>
      </c>
      <c r="AP85" cm="1">
        <f t="array" ref="AP85">INDEX(AO84:AO$101,ROWS($A86))</f>
        <v>5.6418526686066756E-2</v>
      </c>
      <c r="AQ85" cm="1">
        <f t="array" ref="AQ85">INDEX(AP84:AP$101,ROWS($A86))</f>
        <v>-1.052338420005056E-2</v>
      </c>
      <c r="AR85" cm="1">
        <f t="array" ref="AR85">INDEX(AQ84:AQ$101,ROWS($A86))</f>
        <v>-3.4355579644787179E-3</v>
      </c>
      <c r="AS85" cm="1">
        <f t="array" ref="AS85">INDEX(AR84:AR$101,ROWS($A86))</f>
        <v>-2.9913035966842957E-2</v>
      </c>
      <c r="AT85" cm="1">
        <f t="array" ref="AT85">INDEX(AS84:AS$101,ROWS($A86))</f>
        <v>-2.4597005930040487E-2</v>
      </c>
      <c r="AU85" cm="1">
        <f t="array" ref="AU85">INDEX(AT84:AT$101,ROWS($A86))</f>
        <v>-6.1517600725887717E-2</v>
      </c>
      <c r="AV85" cm="1">
        <f t="array" ref="AV85">INDEX(AU84:AU$101,ROWS($A86))</f>
        <v>-7.9011018034384223E-3</v>
      </c>
      <c r="AW85" cm="1">
        <f t="array" ref="AW85">INDEX(AV84:AV$101,ROWS($A86))</f>
        <v>2.4418181143092907E-4</v>
      </c>
      <c r="AX85" cm="1">
        <f t="array" ref="AX85">INDEX(AW84:AW$101,ROWS($A86))</f>
        <v>5.695446189506833E-2</v>
      </c>
      <c r="AY85" cm="1">
        <f t="array" ref="AY85">INDEX(AX84:AX$101,ROWS($A86))</f>
        <v>-4.52418626056501E-3</v>
      </c>
      <c r="AZ85" cm="1">
        <f t="array" ref="AZ85">INDEX(AY84:AY$101,ROWS($A86))</f>
        <v>2.572326503835937E-2</v>
      </c>
      <c r="BA85" cm="1">
        <f t="array" ref="BA85">INDEX(AZ84:AZ$101,ROWS($A86))</f>
        <v>4.5356651955948825E-2</v>
      </c>
      <c r="BB85" cm="1">
        <f t="array" ref="BB85">INDEX(BA84:BA$101,ROWS($A86))</f>
        <v>6.9172172021400427E-2</v>
      </c>
      <c r="BC85" cm="1">
        <f t="array" ref="BC85">INDEX(BB84:BB$101,ROWS($A86))</f>
        <v>0.10653002802592371</v>
      </c>
      <c r="BD85" cm="1">
        <f t="array" ref="BD85">INDEX(BC84:BC$101,ROWS($A86))</f>
        <v>8.1095536068336749E-2</v>
      </c>
      <c r="BE85" cm="1">
        <f t="array" ref="BE85">INDEX(BD84:BD$101,ROWS($A86))</f>
        <v>7.0343913977613914E-2</v>
      </c>
      <c r="BF85" cm="1">
        <f t="array" ref="BF85">INDEX(BE84:BE$101,ROWS($A86))</f>
        <v>-8.2088083297975605E-3</v>
      </c>
      <c r="BG85" cm="1">
        <f t="array" ref="BG85">INDEX(BF84:BF$101,ROWS($A86))</f>
        <v>-4.2611769578632983E-2</v>
      </c>
      <c r="BH85" cm="1">
        <f t="array" ref="BH85">INDEX(BG84:BG$101,ROWS($A86))</f>
        <v>-1.3146260150111435E-2</v>
      </c>
      <c r="BI85" cm="1">
        <f t="array" ref="BI85">INDEX(BH84:BH$101,ROWS($A86))</f>
        <v>-1.6117846468699182E-2</v>
      </c>
      <c r="BJ85" cm="1">
        <f t="array" ref="BJ85">INDEX(BI84:BI$101,ROWS($A86))</f>
        <v>2.4042253334814117E-2</v>
      </c>
      <c r="BK85" cm="1">
        <f t="array" ref="BK85">INDEX(BJ84:BJ$101,ROWS($A86))</f>
        <v>2.2472413339714708E-2</v>
      </c>
      <c r="BL85" cm="1">
        <f t="array" ref="BL85">INDEX(BK84:BK$101,ROWS($A86))</f>
        <v>-4.4645286767713031E-2</v>
      </c>
      <c r="BM85" cm="1">
        <f t="array" ref="BM85">INDEX(BL84:BL$101,ROWS($A86))</f>
        <v>-0.12372641346062392</v>
      </c>
      <c r="BN85" cm="1">
        <f t="array" ref="BN85">INDEX(BM84:BM$101,ROWS($A86))</f>
        <v>-0.12177560279280279</v>
      </c>
      <c r="BO85" cm="1">
        <f t="array" ref="BO85">INDEX(BN84:BN$101,ROWS($A86))</f>
        <v>2.9474214617809136E-2</v>
      </c>
      <c r="BP85" cm="1">
        <f t="array" ref="BP85">INDEX(BO84:BO$101,ROWS($A86))</f>
        <v>7.0392205077482436E-2</v>
      </c>
      <c r="BQ85" cm="1">
        <f t="array" ref="BQ85">INDEX(BP84:BP$101,ROWS($A86))</f>
        <v>1.4667612138507162E-2</v>
      </c>
      <c r="BR85" cm="1">
        <f t="array" ref="BR85">INDEX(BQ84:BQ$101,ROWS($A86))</f>
        <v>-8.07663118808679E-2</v>
      </c>
      <c r="BS85" cm="1">
        <f t="array" ref="BS85">INDEX(BR84:BR$101,ROWS($A86))</f>
        <v>-7.3703419990607505E-2</v>
      </c>
      <c r="BT85" cm="1">
        <f t="array" ref="BT85">INDEX(BS84:BS$101,ROWS($A86))</f>
        <v>-4.3918438765605264E-2</v>
      </c>
      <c r="BU85" cm="1">
        <f t="array" ref="BU85">INDEX(BT84:BT$101,ROWS($A86))</f>
        <v>3.9071305306950813E-2</v>
      </c>
      <c r="BV85" cm="1">
        <f t="array" ref="BV85">INDEX(BU84:BU$101,ROWS($A86))</f>
        <v>4.1933472856106685E-2</v>
      </c>
      <c r="BW85" cm="1">
        <f t="array" ref="BW85">INDEX(BV84:BV$101,ROWS($A86))</f>
        <v>9.1859430410886747E-2</v>
      </c>
      <c r="BX85" cm="1">
        <f t="array" ref="BX85">INDEX(BW84:BW$101,ROWS($A86))</f>
        <v>8.4160700746083769E-2</v>
      </c>
      <c r="BY85" cm="1">
        <f t="array" ref="BY85">INDEX(BX84:BX$101,ROWS($A86))</f>
        <v>7.621720958584112E-2</v>
      </c>
      <c r="BZ85" cm="1">
        <f t="array" ref="BZ85">INDEX(BY84:BY$101,ROWS($A86))</f>
        <v>6.3852420251502675E-3</v>
      </c>
      <c r="CA85" cm="1">
        <f t="array" ref="CA85">INDEX(BZ84:BZ$101,ROWS($A86))</f>
        <v>-2.9137812001062583E-2</v>
      </c>
      <c r="CB85" cm="1">
        <f t="array" ref="CB85">INDEX(CA84:CA$101,ROWS($A86))</f>
        <v>2.8721448308013767E-2</v>
      </c>
      <c r="CC85" cm="1">
        <f t="array" ref="CC85">INDEX(CB84:CB$101,ROWS($A86))</f>
        <v>-3.456326362918621E-3</v>
      </c>
      <c r="CD85" cm="1">
        <f t="array" ref="CD85">INDEX(CC84:CC$101,ROWS($A86))</f>
        <v>5.6837875880982429E-2</v>
      </c>
      <c r="CE85" cm="1">
        <f t="array" ref="CE85">INDEX(CD84:CD$101,ROWS($A86))</f>
        <v>1.9671785536275461E-3</v>
      </c>
      <c r="CF85" cm="1">
        <f t="array" ref="CF85">INDEX(CE84:CE$101,ROWS($A86))</f>
        <v>-1.4926223783087878E-2</v>
      </c>
      <c r="CG85" cm="1">
        <f t="array" ref="CG85">INDEX(CF84:CF$101,ROWS($A86))</f>
        <v>-5.2382672610496436E-2</v>
      </c>
      <c r="CH85" cm="1">
        <f t="array" ref="CH85">INDEX(CG84:CG$101,ROWS($A86))</f>
        <v>-6.2429136560775492E-3</v>
      </c>
      <c r="CI85" cm="1">
        <f t="array" ref="CI85">INDEX(CH84:CH$101,ROWS($A86))</f>
        <v>2.6936806066919458E-3</v>
      </c>
      <c r="CJ85" cm="1">
        <f t="array" ref="CJ85">INDEX(CI84:CI$101,ROWS($A86))</f>
        <v>6.0709088443285947E-3</v>
      </c>
      <c r="CK85" cm="1">
        <f t="array" ref="CK85">INDEX(CJ84:CJ$101,ROWS($A86))</f>
        <v>1.5683425673848382E-3</v>
      </c>
      <c r="CL85" cm="1">
        <f t="array" ref="CL85">INDEX(CK84:CK$101,ROWS($A86))</f>
        <v>-5.4638879822004695E-2</v>
      </c>
      <c r="CM85" cm="1">
        <f t="array" ref="CM85">INDEX(CL84:CL$101,ROWS($A86))</f>
        <v>-5.8455048259506058E-2</v>
      </c>
      <c r="CN85" cm="1">
        <f t="array" ref="CN85">INDEX(CM84:CM$101,ROWS($A86))</f>
        <v>-3.9786713136974849E-2</v>
      </c>
      <c r="CO85" cm="1">
        <f t="array" ref="CO85">INDEX(CN84:CN$101,ROWS($A86))</f>
        <v>0.19076008747508422</v>
      </c>
      <c r="CP85" cm="1">
        <f t="array" ref="CP85">INDEX(CO84:CO$101,ROWS($A86))</f>
        <v>0.45816820676262499</v>
      </c>
      <c r="CQ85" cm="1">
        <f t="array" ref="CQ85">INDEX(CP84:CP$101,ROWS($A86))</f>
        <v>1</v>
      </c>
      <c r="CR85" cm="1">
        <f t="array" ref="CR85">INDEX(CQ84:CQ$101,ROWS($A86))</f>
        <v>0.45816820676262499</v>
      </c>
      <c r="CS85" cm="1">
        <f t="array" ref="CS85">INDEX(CR84:CR$101,ROWS($A86))</f>
        <v>0.19076008747508422</v>
      </c>
      <c r="CT85" cm="1">
        <f t="array" ref="CT85">INDEX(CS84:CS$101,ROWS($A86))</f>
        <v>-3.9786713136974849E-2</v>
      </c>
      <c r="CU85" cm="1">
        <f t="array" ref="CU85">INDEX(CT84:CT$101,ROWS($A86))</f>
        <v>-5.8455048259506058E-2</v>
      </c>
      <c r="CV85" cm="1">
        <f t="array" ref="CV85">INDEX(CU84:CU$101,ROWS($A86))</f>
        <v>-5.4638879822004695E-2</v>
      </c>
      <c r="CW85" cm="1">
        <f t="array" ref="CW85">INDEX(CV84:CV$101,ROWS($A86))</f>
        <v>1.5683425673848382E-3</v>
      </c>
      <c r="CX85" cm="1">
        <f t="array" ref="CX85">INDEX(CW84:CW$101,ROWS($A86))</f>
        <v>6.0709088443285947E-3</v>
      </c>
      <c r="CY85" cm="1">
        <f t="array" ref="CY85">INDEX(CX84:CX$101,ROWS($A86))</f>
        <v>2.6936806066919458E-3</v>
      </c>
      <c r="CZ85" cm="1">
        <f t="array" ref="CZ85">INDEX(CY84:CY$101,ROWS($A86))</f>
        <v>-6.2429136560775492E-3</v>
      </c>
      <c r="DA85" cm="1">
        <f t="array" ref="DA85">INDEX(CZ84:CZ$101,ROWS($A86))</f>
        <v>-5.2382672610496436E-2</v>
      </c>
      <c r="DB85" cm="1">
        <f t="array" ref="DB85">INDEX(DA84:DA$101,ROWS($A86))</f>
        <v>-1.4926223783087878E-2</v>
      </c>
      <c r="DC85" cm="1">
        <f t="array" ref="DC85">INDEX(DB84:DB$101,ROWS($A86))</f>
        <v>1.9671785536275461E-3</v>
      </c>
      <c r="DD85" cm="1">
        <f t="array" ref="DD85">INDEX(DC84:DC$101,ROWS($A86))</f>
        <v>5.6837875880982429E-2</v>
      </c>
      <c r="DE85" cm="1">
        <f t="array" ref="DE85">INDEX(DD84:DD$101,ROWS($A86))</f>
        <v>-3.456326362918621E-3</v>
      </c>
      <c r="DF85" cm="1">
        <f t="array" ref="DF85">INDEX(DE84:DE$101,ROWS($A86))</f>
        <v>2.8721448308013767E-2</v>
      </c>
      <c r="DG85" cm="1">
        <f t="array" ref="DG85">INDEX(DF84:DF$101,ROWS($A86))</f>
        <v>-2.9137812001062583E-2</v>
      </c>
    </row>
    <row r="86" spans="1:111" x14ac:dyDescent="0.25">
      <c r="A86" s="17">
        <v>85</v>
      </c>
      <c r="B86">
        <v>6.8754438196581305</v>
      </c>
      <c r="C86" s="16">
        <f t="shared" si="7"/>
        <v>6.8844789262585708</v>
      </c>
      <c r="D86" s="19">
        <f>SUMPRODUCT($C$2:INDEX($C$2:$C$327,ROWS(C87:C$327)),$C87:C$327)/DEVSQ($C$2:$C$327)</f>
        <v>-3.4333567685272466E-2</v>
      </c>
      <c r="E86">
        <f>SQRT((1/COUNT($B$2:$B$327))*(1+(2*SUMSQ($D$2:D85))))</f>
        <v>7.7889163886252819E-2</v>
      </c>
      <c r="F86">
        <f>-SQRT((1/COUNT($B$2:$B$327))*(1+(2*SUMSQ($D$2:D85))))</f>
        <v>-7.7889163886252819E-2</v>
      </c>
      <c r="H86" cm="1">
        <f t="array" aca="1" ref="H86" ca="1">INDEX(MMULT(MINVERSE(OFFSET($K$1,0,0,A86,A86)),OFFSET($K$1,1,0,A86,1)),A86)</f>
        <v>-5.4369380807320206E-3</v>
      </c>
      <c r="I86">
        <f t="shared" si="8"/>
        <v>5.5384877562171128E-2</v>
      </c>
      <c r="J86">
        <f t="shared" si="9"/>
        <v>-5.5384877562171128E-2</v>
      </c>
      <c r="K86" s="18">
        <f t="shared" si="10"/>
        <v>-3.4333567685272466E-2</v>
      </c>
      <c r="L86" cm="1">
        <f t="array" ref="L86">INDEX(K85:K$101,ROWS($A87))</f>
        <v>-7.2155510153783547E-2</v>
      </c>
      <c r="M86" cm="1">
        <f t="array" ref="M86">INDEX(L85:L$101,ROWS($A87))</f>
        <v>-9.4306447696605344E-2</v>
      </c>
      <c r="N86" cm="1">
        <f t="array" ref="N86">INDEX(M85:M$101,ROWS($A87))</f>
        <v>-1.1841810215753364E-2</v>
      </c>
      <c r="O86" cm="1">
        <f t="array" ref="O86">INDEX(N85:N$101,ROWS($A87))</f>
        <v>-8.8964209385379838E-3</v>
      </c>
      <c r="P86" cm="1">
        <f t="array" ref="P86">INDEX(O85:O$101,ROWS($A87))</f>
        <v>2.1527036993652174E-2</v>
      </c>
      <c r="Q86" cm="1">
        <f t="array" ref="Q86">INDEX(P85:P$101,ROWS($A87))</f>
        <v>-5.797943456175976E-2</v>
      </c>
      <c r="R86" cm="1">
        <f t="array" ref="R86">INDEX(Q85:Q$101,ROWS($A87))</f>
        <v>-5.5317778936366649E-2</v>
      </c>
      <c r="S86" cm="1">
        <f t="array" ref="S86">INDEX(R85:R$101,ROWS($A87))</f>
        <v>-5.2754217783992252E-2</v>
      </c>
      <c r="T86" cm="1">
        <f t="array" ref="T86">INDEX(S85:S$101,ROWS($A87))</f>
        <v>-8.4314767643259743E-3</v>
      </c>
      <c r="U86" cm="1">
        <f t="array" ref="U86">INDEX(T85:T$101,ROWS($A87))</f>
        <v>1.8177231549152913E-2</v>
      </c>
      <c r="V86" cm="1">
        <f t="array" ref="V86">INDEX(U85:U$101,ROWS($A87))</f>
        <v>3.4657952725254376E-2</v>
      </c>
      <c r="W86" cm="1">
        <f t="array" ref="W86">INDEX(V85:V$101,ROWS($A87))</f>
        <v>8.7822449813521136E-2</v>
      </c>
      <c r="X86" cm="1">
        <f t="array" ref="X86">INDEX(W85:W$101,ROWS($A87))</f>
        <v>3.2326911044185787E-2</v>
      </c>
      <c r="Y86" cm="1">
        <f t="array" ref="Y86">INDEX(X85:X$101,ROWS($A87))</f>
        <v>-3.1411323438820761E-3</v>
      </c>
      <c r="Z86" cm="1">
        <f t="array" ref="Z86">INDEX(Y85:Y$101,ROWS($A87))</f>
        <v>-7.548013161823508E-2</v>
      </c>
      <c r="AA86" cm="1">
        <f t="array" ref="AA86">INDEX(Z85:Z$101,ROWS($A87))</f>
        <v>-0.11052220165884011</v>
      </c>
      <c r="AB86" cm="1">
        <f t="array" ref="AB86">INDEX(AA85:AA$101,ROWS($A87))</f>
        <v>-9.4031673125597529E-2</v>
      </c>
      <c r="AC86" cm="1">
        <f t="array" ref="AC86">INDEX(AB85:AB$101,ROWS($A87))</f>
        <v>-5.797574545305078E-2</v>
      </c>
      <c r="AD86" cm="1">
        <f t="array" ref="AD86">INDEX(AC85:AC$101,ROWS($A87))</f>
        <v>-3.9898965001476813E-2</v>
      </c>
      <c r="AE86" cm="1">
        <f t="array" ref="AE86">INDEX(AD85:AD$101,ROWS($A87))</f>
        <v>-3.5502314476504467E-3</v>
      </c>
      <c r="AF86" cm="1">
        <f t="array" ref="AF86">INDEX(AE85:AE$101,ROWS($A87))</f>
        <v>-8.1871675226921556E-3</v>
      </c>
      <c r="AG86" cm="1">
        <f t="array" ref="AG86">INDEX(AF85:AF$101,ROWS($A87))</f>
        <v>-3.0367441430410622E-2</v>
      </c>
      <c r="AH86" cm="1">
        <f t="array" ref="AH86">INDEX(AG85:AG$101,ROWS($A87))</f>
        <v>2.2155790129058831E-2</v>
      </c>
      <c r="AI86" cm="1">
        <f t="array" ref="AI86">INDEX(AH85:AH$101,ROWS($A87))</f>
        <v>1.3729332929021208E-2</v>
      </c>
      <c r="AJ86" cm="1">
        <f t="array" ref="AJ86">INDEX(AI85:AI$101,ROWS($A87))</f>
        <v>5.1009490677601008E-2</v>
      </c>
      <c r="AK86" cm="1">
        <f t="array" ref="AK86">INDEX(AJ85:AJ$101,ROWS($A87))</f>
        <v>6.2230718236564189E-2</v>
      </c>
      <c r="AL86" cm="1">
        <f t="array" ref="AL86">INDEX(AK85:AK$101,ROWS($A87))</f>
        <v>7.2025657485670386E-2</v>
      </c>
      <c r="AM86" cm="1">
        <f t="array" ref="AM86">INDEX(AL85:AL$101,ROWS($A87))</f>
        <v>-7.9382443856476692E-2</v>
      </c>
      <c r="AN86" cm="1">
        <f t="array" ref="AN86">INDEX(AM85:AM$101,ROWS($A87))</f>
        <v>-9.5791748059318602E-2</v>
      </c>
      <c r="AO86" cm="1">
        <f t="array" ref="AO86">INDEX(AN85:AN$101,ROWS($A87))</f>
        <v>-9.6352721316774401E-2</v>
      </c>
      <c r="AP86" cm="1">
        <f t="array" ref="AP86">INDEX(AO85:AO$101,ROWS($A87))</f>
        <v>-6.117608288508168E-3</v>
      </c>
      <c r="AQ86" cm="1">
        <f t="array" ref="AQ86">INDEX(AP85:AP$101,ROWS($A87))</f>
        <v>5.6418526686066756E-2</v>
      </c>
      <c r="AR86" cm="1">
        <f t="array" ref="AR86">INDEX(AQ85:AQ$101,ROWS($A87))</f>
        <v>-1.052338420005056E-2</v>
      </c>
      <c r="AS86" cm="1">
        <f t="array" ref="AS86">INDEX(AR85:AR$101,ROWS($A87))</f>
        <v>-3.4355579644787179E-3</v>
      </c>
      <c r="AT86" cm="1">
        <f t="array" ref="AT86">INDEX(AS85:AS$101,ROWS($A87))</f>
        <v>-2.9913035966842957E-2</v>
      </c>
      <c r="AU86" cm="1">
        <f t="array" ref="AU86">INDEX(AT85:AT$101,ROWS($A87))</f>
        <v>-2.4597005930040487E-2</v>
      </c>
      <c r="AV86" cm="1">
        <f t="array" ref="AV86">INDEX(AU85:AU$101,ROWS($A87))</f>
        <v>-6.1517600725887717E-2</v>
      </c>
      <c r="AW86" cm="1">
        <f t="array" ref="AW86">INDEX(AV85:AV$101,ROWS($A87))</f>
        <v>-7.9011018034384223E-3</v>
      </c>
      <c r="AX86" cm="1">
        <f t="array" ref="AX86">INDEX(AW85:AW$101,ROWS($A87))</f>
        <v>2.4418181143092907E-4</v>
      </c>
      <c r="AY86" cm="1">
        <f t="array" ref="AY86">INDEX(AX85:AX$101,ROWS($A87))</f>
        <v>5.695446189506833E-2</v>
      </c>
      <c r="AZ86" cm="1">
        <f t="array" ref="AZ86">INDEX(AY85:AY$101,ROWS($A87))</f>
        <v>-4.52418626056501E-3</v>
      </c>
      <c r="BA86" cm="1">
        <f t="array" ref="BA86">INDEX(AZ85:AZ$101,ROWS($A87))</f>
        <v>2.572326503835937E-2</v>
      </c>
      <c r="BB86" cm="1">
        <f t="array" ref="BB86">INDEX(BA85:BA$101,ROWS($A87))</f>
        <v>4.5356651955948825E-2</v>
      </c>
      <c r="BC86" cm="1">
        <f t="array" ref="BC86">INDEX(BB85:BB$101,ROWS($A87))</f>
        <v>6.9172172021400427E-2</v>
      </c>
      <c r="BD86" cm="1">
        <f t="array" ref="BD86">INDEX(BC85:BC$101,ROWS($A87))</f>
        <v>0.10653002802592371</v>
      </c>
      <c r="BE86" cm="1">
        <f t="array" ref="BE86">INDEX(BD85:BD$101,ROWS($A87))</f>
        <v>8.1095536068336749E-2</v>
      </c>
      <c r="BF86" cm="1">
        <f t="array" ref="BF86">INDEX(BE85:BE$101,ROWS($A87))</f>
        <v>7.0343913977613914E-2</v>
      </c>
      <c r="BG86" cm="1">
        <f t="array" ref="BG86">INDEX(BF85:BF$101,ROWS($A87))</f>
        <v>-8.2088083297975605E-3</v>
      </c>
      <c r="BH86" cm="1">
        <f t="array" ref="BH86">INDEX(BG85:BG$101,ROWS($A87))</f>
        <v>-4.2611769578632983E-2</v>
      </c>
      <c r="BI86" cm="1">
        <f t="array" ref="BI86">INDEX(BH85:BH$101,ROWS($A87))</f>
        <v>-1.3146260150111435E-2</v>
      </c>
      <c r="BJ86" cm="1">
        <f t="array" ref="BJ86">INDEX(BI85:BI$101,ROWS($A87))</f>
        <v>-1.6117846468699182E-2</v>
      </c>
      <c r="BK86" cm="1">
        <f t="array" ref="BK86">INDEX(BJ85:BJ$101,ROWS($A87))</f>
        <v>2.4042253334814117E-2</v>
      </c>
      <c r="BL86" cm="1">
        <f t="array" ref="BL86">INDEX(BK85:BK$101,ROWS($A87))</f>
        <v>2.2472413339714708E-2</v>
      </c>
      <c r="BM86" cm="1">
        <f t="array" ref="BM86">INDEX(BL85:BL$101,ROWS($A87))</f>
        <v>-4.4645286767713031E-2</v>
      </c>
      <c r="BN86" cm="1">
        <f t="array" ref="BN86">INDEX(BM85:BM$101,ROWS($A87))</f>
        <v>-0.12372641346062392</v>
      </c>
      <c r="BO86" cm="1">
        <f t="array" ref="BO86">INDEX(BN85:BN$101,ROWS($A87))</f>
        <v>-0.12177560279280279</v>
      </c>
      <c r="BP86" cm="1">
        <f t="array" ref="BP86">INDEX(BO85:BO$101,ROWS($A87))</f>
        <v>2.9474214617809136E-2</v>
      </c>
      <c r="BQ86" cm="1">
        <f t="array" ref="BQ86">INDEX(BP85:BP$101,ROWS($A87))</f>
        <v>7.0392205077482436E-2</v>
      </c>
      <c r="BR86" cm="1">
        <f t="array" ref="BR86">INDEX(BQ85:BQ$101,ROWS($A87))</f>
        <v>1.4667612138507162E-2</v>
      </c>
      <c r="BS86" cm="1">
        <f t="array" ref="BS86">INDEX(BR85:BR$101,ROWS($A87))</f>
        <v>-8.07663118808679E-2</v>
      </c>
      <c r="BT86" cm="1">
        <f t="array" ref="BT86">INDEX(BS85:BS$101,ROWS($A87))</f>
        <v>-7.3703419990607505E-2</v>
      </c>
      <c r="BU86" cm="1">
        <f t="array" ref="BU86">INDEX(BT85:BT$101,ROWS($A87))</f>
        <v>-4.3918438765605264E-2</v>
      </c>
      <c r="BV86" cm="1">
        <f t="array" ref="BV86">INDEX(BU85:BU$101,ROWS($A87))</f>
        <v>3.9071305306950813E-2</v>
      </c>
      <c r="BW86" cm="1">
        <f t="array" ref="BW86">INDEX(BV85:BV$101,ROWS($A87))</f>
        <v>4.1933472856106685E-2</v>
      </c>
      <c r="BX86" cm="1">
        <f t="array" ref="BX86">INDEX(BW85:BW$101,ROWS($A87))</f>
        <v>9.1859430410886747E-2</v>
      </c>
      <c r="BY86" cm="1">
        <f t="array" ref="BY86">INDEX(BX85:BX$101,ROWS($A87))</f>
        <v>8.4160700746083769E-2</v>
      </c>
      <c r="BZ86" cm="1">
        <f t="array" ref="BZ86">INDEX(BY85:BY$101,ROWS($A87))</f>
        <v>7.621720958584112E-2</v>
      </c>
      <c r="CA86" cm="1">
        <f t="array" ref="CA86">INDEX(BZ85:BZ$101,ROWS($A87))</f>
        <v>6.3852420251502675E-3</v>
      </c>
      <c r="CB86" cm="1">
        <f t="array" ref="CB86">INDEX(CA85:CA$101,ROWS($A87))</f>
        <v>-2.9137812001062583E-2</v>
      </c>
      <c r="CC86" cm="1">
        <f t="array" ref="CC86">INDEX(CB85:CB$101,ROWS($A87))</f>
        <v>2.8721448308013767E-2</v>
      </c>
      <c r="CD86" cm="1">
        <f t="array" ref="CD86">INDEX(CC85:CC$101,ROWS($A87))</f>
        <v>-3.456326362918621E-3</v>
      </c>
      <c r="CE86" cm="1">
        <f t="array" ref="CE86">INDEX(CD85:CD$101,ROWS($A87))</f>
        <v>5.6837875880982429E-2</v>
      </c>
      <c r="CF86" cm="1">
        <f t="array" ref="CF86">INDEX(CE85:CE$101,ROWS($A87))</f>
        <v>1.9671785536275461E-3</v>
      </c>
      <c r="CG86" cm="1">
        <f t="array" ref="CG86">INDEX(CF85:CF$101,ROWS($A87))</f>
        <v>-1.4926223783087878E-2</v>
      </c>
      <c r="CH86" cm="1">
        <f t="array" ref="CH86">INDEX(CG85:CG$101,ROWS($A87))</f>
        <v>-5.2382672610496436E-2</v>
      </c>
      <c r="CI86" cm="1">
        <f t="array" ref="CI86">INDEX(CH85:CH$101,ROWS($A87))</f>
        <v>-6.2429136560775492E-3</v>
      </c>
      <c r="CJ86" cm="1">
        <f t="array" ref="CJ86">INDEX(CI85:CI$101,ROWS($A87))</f>
        <v>2.6936806066919458E-3</v>
      </c>
      <c r="CK86" cm="1">
        <f t="array" ref="CK86">INDEX(CJ85:CJ$101,ROWS($A87))</f>
        <v>6.0709088443285947E-3</v>
      </c>
      <c r="CL86" cm="1">
        <f t="array" ref="CL86">INDEX(CK85:CK$101,ROWS($A87))</f>
        <v>1.5683425673848382E-3</v>
      </c>
      <c r="CM86" cm="1">
        <f t="array" ref="CM86">INDEX(CL85:CL$101,ROWS($A87))</f>
        <v>-5.4638879822004695E-2</v>
      </c>
      <c r="CN86" cm="1">
        <f t="array" ref="CN86">INDEX(CM85:CM$101,ROWS($A87))</f>
        <v>-5.8455048259506058E-2</v>
      </c>
      <c r="CO86" cm="1">
        <f t="array" ref="CO86">INDEX(CN85:CN$101,ROWS($A87))</f>
        <v>-3.9786713136974849E-2</v>
      </c>
      <c r="CP86" cm="1">
        <f t="array" ref="CP86">INDEX(CO85:CO$101,ROWS($A87))</f>
        <v>0.19076008747508422</v>
      </c>
      <c r="CQ86" cm="1">
        <f t="array" ref="CQ86">INDEX(CP85:CP$101,ROWS($A87))</f>
        <v>0.45816820676262499</v>
      </c>
      <c r="CR86" cm="1">
        <f t="array" ref="CR86">INDEX(CQ85:CQ$101,ROWS($A87))</f>
        <v>1</v>
      </c>
      <c r="CS86" cm="1">
        <f t="array" ref="CS86">INDEX(CR85:CR$101,ROWS($A87))</f>
        <v>0.45816820676262499</v>
      </c>
      <c r="CT86" cm="1">
        <f t="array" ref="CT86">INDEX(CS85:CS$101,ROWS($A87))</f>
        <v>0.19076008747508422</v>
      </c>
      <c r="CU86" cm="1">
        <f t="array" ref="CU86">INDEX(CT85:CT$101,ROWS($A87))</f>
        <v>-3.9786713136974849E-2</v>
      </c>
      <c r="CV86" cm="1">
        <f t="array" ref="CV86">INDEX(CU85:CU$101,ROWS($A87))</f>
        <v>-5.8455048259506058E-2</v>
      </c>
      <c r="CW86" cm="1">
        <f t="array" ref="CW86">INDEX(CV85:CV$101,ROWS($A87))</f>
        <v>-5.4638879822004695E-2</v>
      </c>
      <c r="CX86" cm="1">
        <f t="array" ref="CX86">INDEX(CW85:CW$101,ROWS($A87))</f>
        <v>1.5683425673848382E-3</v>
      </c>
      <c r="CY86" cm="1">
        <f t="array" ref="CY86">INDEX(CX85:CX$101,ROWS($A87))</f>
        <v>6.0709088443285947E-3</v>
      </c>
      <c r="CZ86" cm="1">
        <f t="array" ref="CZ86">INDEX(CY85:CY$101,ROWS($A87))</f>
        <v>2.6936806066919458E-3</v>
      </c>
      <c r="DA86" cm="1">
        <f t="array" ref="DA86">INDEX(CZ85:CZ$101,ROWS($A87))</f>
        <v>-6.2429136560775492E-3</v>
      </c>
      <c r="DB86" cm="1">
        <f t="array" ref="DB86">INDEX(DA85:DA$101,ROWS($A87))</f>
        <v>-5.2382672610496436E-2</v>
      </c>
      <c r="DC86" cm="1">
        <f t="array" ref="DC86">INDEX(DB85:DB$101,ROWS($A87))</f>
        <v>-1.4926223783087878E-2</v>
      </c>
      <c r="DD86" cm="1">
        <f t="array" ref="DD86">INDEX(DC85:DC$101,ROWS($A87))</f>
        <v>1.9671785536275461E-3</v>
      </c>
      <c r="DE86" cm="1">
        <f t="array" ref="DE86">INDEX(DD85:DD$101,ROWS($A87))</f>
        <v>5.6837875880982429E-2</v>
      </c>
      <c r="DF86" cm="1">
        <f t="array" ref="DF86">INDEX(DE85:DE$101,ROWS($A87))</f>
        <v>-3.456326362918621E-3</v>
      </c>
      <c r="DG86" cm="1">
        <f t="array" ref="DG86">INDEX(DF85:DF$101,ROWS($A87))</f>
        <v>2.8721448308013767E-2</v>
      </c>
    </row>
    <row r="87" spans="1:111" x14ac:dyDescent="0.25">
      <c r="A87" s="17">
        <v>86</v>
      </c>
      <c r="B87">
        <v>-0.11841579876897868</v>
      </c>
      <c r="C87" s="16">
        <f t="shared" si="7"/>
        <v>-0.10938069216853812</v>
      </c>
      <c r="D87" s="19">
        <f>SUMPRODUCT($C$2:INDEX($C$2:$C$327,ROWS(C88:C$327)),$C88:C$327)/DEVSQ($C$2:$C$327)</f>
        <v>1.2954229781206805E-2</v>
      </c>
      <c r="E87">
        <f>SQRT((1/COUNT($B$2:$B$327))*(1+(2*SUMSQ($D$2:D86))))</f>
        <v>7.7935574131026156E-2</v>
      </c>
      <c r="F87">
        <f>-SQRT((1/COUNT($B$2:$B$327))*(1+(2*SUMSQ($D$2:D86))))</f>
        <v>-7.7935574131026156E-2</v>
      </c>
      <c r="H87" cm="1">
        <f t="array" aca="1" ref="H87" ca="1">INDEX(MMULT(MINVERSE(OFFSET($K$1,0,0,A87,A87)),OFFSET($K$1,1,0,A87,1)),A87)</f>
        <v>3.0475859037473012E-2</v>
      </c>
      <c r="I87">
        <f t="shared" si="8"/>
        <v>5.5384877562171128E-2</v>
      </c>
      <c r="J87">
        <f t="shared" si="9"/>
        <v>-5.5384877562171128E-2</v>
      </c>
      <c r="K87" s="18">
        <f t="shared" si="10"/>
        <v>1.2954229781206805E-2</v>
      </c>
      <c r="L87" cm="1">
        <f t="array" ref="L87">INDEX(K86:K$101,ROWS($A88))</f>
        <v>-3.4333567685272466E-2</v>
      </c>
      <c r="M87" cm="1">
        <f t="array" ref="M87">INDEX(L86:L$101,ROWS($A88))</f>
        <v>-7.2155510153783547E-2</v>
      </c>
      <c r="N87" cm="1">
        <f t="array" ref="N87">INDEX(M86:M$101,ROWS($A88))</f>
        <v>-9.4306447696605344E-2</v>
      </c>
      <c r="O87" cm="1">
        <f t="array" ref="O87">INDEX(N86:N$101,ROWS($A88))</f>
        <v>-1.1841810215753364E-2</v>
      </c>
      <c r="P87" cm="1">
        <f t="array" ref="P87">INDEX(O86:O$101,ROWS($A88))</f>
        <v>-8.8964209385379838E-3</v>
      </c>
      <c r="Q87" cm="1">
        <f t="array" ref="Q87">INDEX(P86:P$101,ROWS($A88))</f>
        <v>2.1527036993652174E-2</v>
      </c>
      <c r="R87" cm="1">
        <f t="array" ref="R87">INDEX(Q86:Q$101,ROWS($A88))</f>
        <v>-5.797943456175976E-2</v>
      </c>
      <c r="S87" cm="1">
        <f t="array" ref="S87">INDEX(R86:R$101,ROWS($A88))</f>
        <v>-5.5317778936366649E-2</v>
      </c>
      <c r="T87" cm="1">
        <f t="array" ref="T87">INDEX(S86:S$101,ROWS($A88))</f>
        <v>-5.2754217783992252E-2</v>
      </c>
      <c r="U87" cm="1">
        <f t="array" ref="U87">INDEX(T86:T$101,ROWS($A88))</f>
        <v>-8.4314767643259743E-3</v>
      </c>
      <c r="V87" cm="1">
        <f t="array" ref="V87">INDEX(U86:U$101,ROWS($A88))</f>
        <v>1.8177231549152913E-2</v>
      </c>
      <c r="W87" cm="1">
        <f t="array" ref="W87">INDEX(V86:V$101,ROWS($A88))</f>
        <v>3.4657952725254376E-2</v>
      </c>
      <c r="X87" cm="1">
        <f t="array" ref="X87">INDEX(W86:W$101,ROWS($A88))</f>
        <v>8.7822449813521136E-2</v>
      </c>
      <c r="Y87" cm="1">
        <f t="array" ref="Y87">INDEX(X86:X$101,ROWS($A88))</f>
        <v>3.2326911044185787E-2</v>
      </c>
      <c r="Z87" cm="1">
        <f t="array" ref="Z87">INDEX(Y86:Y$101,ROWS($A88))</f>
        <v>-3.1411323438820761E-3</v>
      </c>
      <c r="AA87" cm="1">
        <f t="array" ref="AA87">INDEX(Z86:Z$101,ROWS($A88))</f>
        <v>-7.548013161823508E-2</v>
      </c>
      <c r="AB87" cm="1">
        <f t="array" ref="AB87">INDEX(AA86:AA$101,ROWS($A88))</f>
        <v>-0.11052220165884011</v>
      </c>
      <c r="AC87" cm="1">
        <f t="array" ref="AC87">INDEX(AB86:AB$101,ROWS($A88))</f>
        <v>-9.4031673125597529E-2</v>
      </c>
      <c r="AD87" cm="1">
        <f t="array" ref="AD87">INDEX(AC86:AC$101,ROWS($A88))</f>
        <v>-5.797574545305078E-2</v>
      </c>
      <c r="AE87" cm="1">
        <f t="array" ref="AE87">INDEX(AD86:AD$101,ROWS($A88))</f>
        <v>-3.9898965001476813E-2</v>
      </c>
      <c r="AF87" cm="1">
        <f t="array" ref="AF87">INDEX(AE86:AE$101,ROWS($A88))</f>
        <v>-3.5502314476504467E-3</v>
      </c>
      <c r="AG87" cm="1">
        <f t="array" ref="AG87">INDEX(AF86:AF$101,ROWS($A88))</f>
        <v>-8.1871675226921556E-3</v>
      </c>
      <c r="AH87" cm="1">
        <f t="array" ref="AH87">INDEX(AG86:AG$101,ROWS($A88))</f>
        <v>-3.0367441430410622E-2</v>
      </c>
      <c r="AI87" cm="1">
        <f t="array" ref="AI87">INDEX(AH86:AH$101,ROWS($A88))</f>
        <v>2.2155790129058831E-2</v>
      </c>
      <c r="AJ87" cm="1">
        <f t="array" ref="AJ87">INDEX(AI86:AI$101,ROWS($A88))</f>
        <v>1.3729332929021208E-2</v>
      </c>
      <c r="AK87" cm="1">
        <f t="array" ref="AK87">INDEX(AJ86:AJ$101,ROWS($A88))</f>
        <v>5.1009490677601008E-2</v>
      </c>
      <c r="AL87" cm="1">
        <f t="array" ref="AL87">INDEX(AK86:AK$101,ROWS($A88))</f>
        <v>6.2230718236564189E-2</v>
      </c>
      <c r="AM87" cm="1">
        <f t="array" ref="AM87">INDEX(AL86:AL$101,ROWS($A88))</f>
        <v>7.2025657485670386E-2</v>
      </c>
      <c r="AN87" cm="1">
        <f t="array" ref="AN87">INDEX(AM86:AM$101,ROWS($A88))</f>
        <v>-7.9382443856476692E-2</v>
      </c>
      <c r="AO87" cm="1">
        <f t="array" ref="AO87">INDEX(AN86:AN$101,ROWS($A88))</f>
        <v>-9.5791748059318602E-2</v>
      </c>
      <c r="AP87" cm="1">
        <f t="array" ref="AP87">INDEX(AO86:AO$101,ROWS($A88))</f>
        <v>-9.6352721316774401E-2</v>
      </c>
      <c r="AQ87" cm="1">
        <f t="array" ref="AQ87">INDEX(AP86:AP$101,ROWS($A88))</f>
        <v>-6.117608288508168E-3</v>
      </c>
      <c r="AR87" cm="1">
        <f t="array" ref="AR87">INDEX(AQ86:AQ$101,ROWS($A88))</f>
        <v>5.6418526686066756E-2</v>
      </c>
      <c r="AS87" cm="1">
        <f t="array" ref="AS87">INDEX(AR86:AR$101,ROWS($A88))</f>
        <v>-1.052338420005056E-2</v>
      </c>
      <c r="AT87" cm="1">
        <f t="array" ref="AT87">INDEX(AS86:AS$101,ROWS($A88))</f>
        <v>-3.4355579644787179E-3</v>
      </c>
      <c r="AU87" cm="1">
        <f t="array" ref="AU87">INDEX(AT86:AT$101,ROWS($A88))</f>
        <v>-2.9913035966842957E-2</v>
      </c>
      <c r="AV87" cm="1">
        <f t="array" ref="AV87">INDEX(AU86:AU$101,ROWS($A88))</f>
        <v>-2.4597005930040487E-2</v>
      </c>
      <c r="AW87" cm="1">
        <f t="array" ref="AW87">INDEX(AV86:AV$101,ROWS($A88))</f>
        <v>-6.1517600725887717E-2</v>
      </c>
      <c r="AX87" cm="1">
        <f t="array" ref="AX87">INDEX(AW86:AW$101,ROWS($A88))</f>
        <v>-7.9011018034384223E-3</v>
      </c>
      <c r="AY87" cm="1">
        <f t="array" ref="AY87">INDEX(AX86:AX$101,ROWS($A88))</f>
        <v>2.4418181143092907E-4</v>
      </c>
      <c r="AZ87" cm="1">
        <f t="array" ref="AZ87">INDEX(AY86:AY$101,ROWS($A88))</f>
        <v>5.695446189506833E-2</v>
      </c>
      <c r="BA87" cm="1">
        <f t="array" ref="BA87">INDEX(AZ86:AZ$101,ROWS($A88))</f>
        <v>-4.52418626056501E-3</v>
      </c>
      <c r="BB87" cm="1">
        <f t="array" ref="BB87">INDEX(BA86:BA$101,ROWS($A88))</f>
        <v>2.572326503835937E-2</v>
      </c>
      <c r="BC87" cm="1">
        <f t="array" ref="BC87">INDEX(BB86:BB$101,ROWS($A88))</f>
        <v>4.5356651955948825E-2</v>
      </c>
      <c r="BD87" cm="1">
        <f t="array" ref="BD87">INDEX(BC86:BC$101,ROWS($A88))</f>
        <v>6.9172172021400427E-2</v>
      </c>
      <c r="BE87" cm="1">
        <f t="array" ref="BE87">INDEX(BD86:BD$101,ROWS($A88))</f>
        <v>0.10653002802592371</v>
      </c>
      <c r="BF87" cm="1">
        <f t="array" ref="BF87">INDEX(BE86:BE$101,ROWS($A88))</f>
        <v>8.1095536068336749E-2</v>
      </c>
      <c r="BG87" cm="1">
        <f t="array" ref="BG87">INDEX(BF86:BF$101,ROWS($A88))</f>
        <v>7.0343913977613914E-2</v>
      </c>
      <c r="BH87" cm="1">
        <f t="array" ref="BH87">INDEX(BG86:BG$101,ROWS($A88))</f>
        <v>-8.2088083297975605E-3</v>
      </c>
      <c r="BI87" cm="1">
        <f t="array" ref="BI87">INDEX(BH86:BH$101,ROWS($A88))</f>
        <v>-4.2611769578632983E-2</v>
      </c>
      <c r="BJ87" cm="1">
        <f t="array" ref="BJ87">INDEX(BI86:BI$101,ROWS($A88))</f>
        <v>-1.3146260150111435E-2</v>
      </c>
      <c r="BK87" cm="1">
        <f t="array" ref="BK87">INDEX(BJ86:BJ$101,ROWS($A88))</f>
        <v>-1.6117846468699182E-2</v>
      </c>
      <c r="BL87" cm="1">
        <f t="array" ref="BL87">INDEX(BK86:BK$101,ROWS($A88))</f>
        <v>2.4042253334814117E-2</v>
      </c>
      <c r="BM87" cm="1">
        <f t="array" ref="BM87">INDEX(BL86:BL$101,ROWS($A88))</f>
        <v>2.2472413339714708E-2</v>
      </c>
      <c r="BN87" cm="1">
        <f t="array" ref="BN87">INDEX(BM86:BM$101,ROWS($A88))</f>
        <v>-4.4645286767713031E-2</v>
      </c>
      <c r="BO87" cm="1">
        <f t="array" ref="BO87">INDEX(BN86:BN$101,ROWS($A88))</f>
        <v>-0.12372641346062392</v>
      </c>
      <c r="BP87" cm="1">
        <f t="array" ref="BP87">INDEX(BO86:BO$101,ROWS($A88))</f>
        <v>-0.12177560279280279</v>
      </c>
      <c r="BQ87" cm="1">
        <f t="array" ref="BQ87">INDEX(BP86:BP$101,ROWS($A88))</f>
        <v>2.9474214617809136E-2</v>
      </c>
      <c r="BR87" cm="1">
        <f t="array" ref="BR87">INDEX(BQ86:BQ$101,ROWS($A88))</f>
        <v>7.0392205077482436E-2</v>
      </c>
      <c r="BS87" cm="1">
        <f t="array" ref="BS87">INDEX(BR86:BR$101,ROWS($A88))</f>
        <v>1.4667612138507162E-2</v>
      </c>
      <c r="BT87" cm="1">
        <f t="array" ref="BT87">INDEX(BS86:BS$101,ROWS($A88))</f>
        <v>-8.07663118808679E-2</v>
      </c>
      <c r="BU87" cm="1">
        <f t="array" ref="BU87">INDEX(BT86:BT$101,ROWS($A88))</f>
        <v>-7.3703419990607505E-2</v>
      </c>
      <c r="BV87" cm="1">
        <f t="array" ref="BV87">INDEX(BU86:BU$101,ROWS($A88))</f>
        <v>-4.3918438765605264E-2</v>
      </c>
      <c r="BW87" cm="1">
        <f t="array" ref="BW87">INDEX(BV86:BV$101,ROWS($A88))</f>
        <v>3.9071305306950813E-2</v>
      </c>
      <c r="BX87" cm="1">
        <f t="array" ref="BX87">INDEX(BW86:BW$101,ROWS($A88))</f>
        <v>4.1933472856106685E-2</v>
      </c>
      <c r="BY87" cm="1">
        <f t="array" ref="BY87">INDEX(BX86:BX$101,ROWS($A88))</f>
        <v>9.1859430410886747E-2</v>
      </c>
      <c r="BZ87" cm="1">
        <f t="array" ref="BZ87">INDEX(BY86:BY$101,ROWS($A88))</f>
        <v>8.4160700746083769E-2</v>
      </c>
      <c r="CA87" cm="1">
        <f t="array" ref="CA87">INDEX(BZ86:BZ$101,ROWS($A88))</f>
        <v>7.621720958584112E-2</v>
      </c>
      <c r="CB87" cm="1">
        <f t="array" ref="CB87">INDEX(CA86:CA$101,ROWS($A88))</f>
        <v>6.3852420251502675E-3</v>
      </c>
      <c r="CC87" cm="1">
        <f t="array" ref="CC87">INDEX(CB86:CB$101,ROWS($A88))</f>
        <v>-2.9137812001062583E-2</v>
      </c>
      <c r="CD87" cm="1">
        <f t="array" ref="CD87">INDEX(CC86:CC$101,ROWS($A88))</f>
        <v>2.8721448308013767E-2</v>
      </c>
      <c r="CE87" cm="1">
        <f t="array" ref="CE87">INDEX(CD86:CD$101,ROWS($A88))</f>
        <v>-3.456326362918621E-3</v>
      </c>
      <c r="CF87" cm="1">
        <f t="array" ref="CF87">INDEX(CE86:CE$101,ROWS($A88))</f>
        <v>5.6837875880982429E-2</v>
      </c>
      <c r="CG87" cm="1">
        <f t="array" ref="CG87">INDEX(CF86:CF$101,ROWS($A88))</f>
        <v>1.9671785536275461E-3</v>
      </c>
      <c r="CH87" cm="1">
        <f t="array" ref="CH87">INDEX(CG86:CG$101,ROWS($A88))</f>
        <v>-1.4926223783087878E-2</v>
      </c>
      <c r="CI87" cm="1">
        <f t="array" ref="CI87">INDEX(CH86:CH$101,ROWS($A88))</f>
        <v>-5.2382672610496436E-2</v>
      </c>
      <c r="CJ87" cm="1">
        <f t="array" ref="CJ87">INDEX(CI86:CI$101,ROWS($A88))</f>
        <v>-6.2429136560775492E-3</v>
      </c>
      <c r="CK87" cm="1">
        <f t="array" ref="CK87">INDEX(CJ86:CJ$101,ROWS($A88))</f>
        <v>2.6936806066919458E-3</v>
      </c>
      <c r="CL87" cm="1">
        <f t="array" ref="CL87">INDEX(CK86:CK$101,ROWS($A88))</f>
        <v>6.0709088443285947E-3</v>
      </c>
      <c r="CM87" cm="1">
        <f t="array" ref="CM87">INDEX(CL86:CL$101,ROWS($A88))</f>
        <v>1.5683425673848382E-3</v>
      </c>
      <c r="CN87" cm="1">
        <f t="array" ref="CN87">INDEX(CM86:CM$101,ROWS($A88))</f>
        <v>-5.4638879822004695E-2</v>
      </c>
      <c r="CO87" cm="1">
        <f t="array" ref="CO87">INDEX(CN86:CN$101,ROWS($A88))</f>
        <v>-5.8455048259506058E-2</v>
      </c>
      <c r="CP87" cm="1">
        <f t="array" ref="CP87">INDEX(CO86:CO$101,ROWS($A88))</f>
        <v>-3.9786713136974849E-2</v>
      </c>
      <c r="CQ87" cm="1">
        <f t="array" ref="CQ87">INDEX(CP86:CP$101,ROWS($A88))</f>
        <v>0.19076008747508422</v>
      </c>
      <c r="CR87" cm="1">
        <f t="array" ref="CR87">INDEX(CQ86:CQ$101,ROWS($A88))</f>
        <v>0.45816820676262499</v>
      </c>
      <c r="CS87" cm="1">
        <f t="array" ref="CS87">INDEX(CR86:CR$101,ROWS($A88))</f>
        <v>1</v>
      </c>
      <c r="CT87" cm="1">
        <f t="array" ref="CT87">INDEX(CS86:CS$101,ROWS($A88))</f>
        <v>0.45816820676262499</v>
      </c>
      <c r="CU87" cm="1">
        <f t="array" ref="CU87">INDEX(CT86:CT$101,ROWS($A88))</f>
        <v>0.19076008747508422</v>
      </c>
      <c r="CV87" cm="1">
        <f t="array" ref="CV87">INDEX(CU86:CU$101,ROWS($A88))</f>
        <v>-3.9786713136974849E-2</v>
      </c>
      <c r="CW87" cm="1">
        <f t="array" ref="CW87">INDEX(CV86:CV$101,ROWS($A88))</f>
        <v>-5.8455048259506058E-2</v>
      </c>
      <c r="CX87" cm="1">
        <f t="array" ref="CX87">INDEX(CW86:CW$101,ROWS($A88))</f>
        <v>-5.4638879822004695E-2</v>
      </c>
      <c r="CY87" cm="1">
        <f t="array" ref="CY87">INDEX(CX86:CX$101,ROWS($A88))</f>
        <v>1.5683425673848382E-3</v>
      </c>
      <c r="CZ87" cm="1">
        <f t="array" ref="CZ87">INDEX(CY86:CY$101,ROWS($A88))</f>
        <v>6.0709088443285947E-3</v>
      </c>
      <c r="DA87" cm="1">
        <f t="array" ref="DA87">INDEX(CZ86:CZ$101,ROWS($A88))</f>
        <v>2.6936806066919458E-3</v>
      </c>
      <c r="DB87" cm="1">
        <f t="array" ref="DB87">INDEX(DA86:DA$101,ROWS($A88))</f>
        <v>-6.2429136560775492E-3</v>
      </c>
      <c r="DC87" cm="1">
        <f t="array" ref="DC87">INDEX(DB86:DB$101,ROWS($A88))</f>
        <v>-5.2382672610496436E-2</v>
      </c>
      <c r="DD87" cm="1">
        <f t="array" ref="DD87">INDEX(DC86:DC$101,ROWS($A88))</f>
        <v>-1.4926223783087878E-2</v>
      </c>
      <c r="DE87" cm="1">
        <f t="array" ref="DE87">INDEX(DD86:DD$101,ROWS($A88))</f>
        <v>1.9671785536275461E-3</v>
      </c>
      <c r="DF87" cm="1">
        <f t="array" ref="DF87">INDEX(DE86:DE$101,ROWS($A88))</f>
        <v>5.6837875880982429E-2</v>
      </c>
      <c r="DG87" cm="1">
        <f t="array" ref="DG87">INDEX(DF86:DF$101,ROWS($A88))</f>
        <v>-3.456326362918621E-3</v>
      </c>
    </row>
    <row r="88" spans="1:111" x14ac:dyDescent="0.25">
      <c r="A88" s="17">
        <v>87</v>
      </c>
      <c r="B88">
        <v>4.2371301630834637</v>
      </c>
      <c r="C88" s="16">
        <f t="shared" si="7"/>
        <v>4.2461652696839041</v>
      </c>
      <c r="D88" s="19">
        <f>SUMPRODUCT($C$2:INDEX($C$2:$C$327,ROWS(C89:C$327)),$C89:C$327)/DEVSQ($C$2:$C$327)</f>
        <v>-3.4489755842785033E-2</v>
      </c>
      <c r="E88">
        <f>SQRT((1/COUNT($B$2:$B$327))*(1+(2*SUMSQ($D$2:D87))))</f>
        <v>7.7942178806021042E-2</v>
      </c>
      <c r="F88">
        <f>-SQRT((1/COUNT($B$2:$B$327))*(1+(2*SUMSQ($D$2:D87))))</f>
        <v>-7.7942178806021042E-2</v>
      </c>
      <c r="H88" cm="1">
        <f t="array" aca="1" ref="H88" ca="1">INDEX(MMULT(MINVERSE(OFFSET($K$1,0,0,A88,A88)),OFFSET($K$1,1,0,A88,1)),A88)</f>
        <v>-2.2427165637047775E-2</v>
      </c>
      <c r="I88">
        <f t="shared" si="8"/>
        <v>5.5384877562171128E-2</v>
      </c>
      <c r="J88">
        <f t="shared" si="9"/>
        <v>-5.5384877562171128E-2</v>
      </c>
      <c r="K88" s="18">
        <f t="shared" si="10"/>
        <v>-3.4489755842785033E-2</v>
      </c>
      <c r="L88" cm="1">
        <f t="array" ref="L88">INDEX(K87:K$101,ROWS($A89))</f>
        <v>1.2954229781206805E-2</v>
      </c>
      <c r="M88" cm="1">
        <f t="array" ref="M88">INDEX(L87:L$101,ROWS($A89))</f>
        <v>-3.4333567685272466E-2</v>
      </c>
      <c r="N88" cm="1">
        <f t="array" ref="N88">INDEX(M87:M$101,ROWS($A89))</f>
        <v>-7.2155510153783547E-2</v>
      </c>
      <c r="O88" cm="1">
        <f t="array" ref="O88">INDEX(N87:N$101,ROWS($A89))</f>
        <v>-9.4306447696605344E-2</v>
      </c>
      <c r="P88" cm="1">
        <f t="array" ref="P88">INDEX(O87:O$101,ROWS($A89))</f>
        <v>-1.1841810215753364E-2</v>
      </c>
      <c r="Q88" cm="1">
        <f t="array" ref="Q88">INDEX(P87:P$101,ROWS($A89))</f>
        <v>-8.8964209385379838E-3</v>
      </c>
      <c r="R88" cm="1">
        <f t="array" ref="R88">INDEX(Q87:Q$101,ROWS($A89))</f>
        <v>2.1527036993652174E-2</v>
      </c>
      <c r="S88" cm="1">
        <f t="array" ref="S88">INDEX(R87:R$101,ROWS($A89))</f>
        <v>-5.797943456175976E-2</v>
      </c>
      <c r="T88" cm="1">
        <f t="array" ref="T88">INDEX(S87:S$101,ROWS($A89))</f>
        <v>-5.5317778936366649E-2</v>
      </c>
      <c r="U88" cm="1">
        <f t="array" ref="U88">INDEX(T87:T$101,ROWS($A89))</f>
        <v>-5.2754217783992252E-2</v>
      </c>
      <c r="V88" cm="1">
        <f t="array" ref="V88">INDEX(U87:U$101,ROWS($A89))</f>
        <v>-8.4314767643259743E-3</v>
      </c>
      <c r="W88" cm="1">
        <f t="array" ref="W88">INDEX(V87:V$101,ROWS($A89))</f>
        <v>1.8177231549152913E-2</v>
      </c>
      <c r="X88" cm="1">
        <f t="array" ref="X88">INDEX(W87:W$101,ROWS($A89))</f>
        <v>3.4657952725254376E-2</v>
      </c>
      <c r="Y88" cm="1">
        <f t="array" ref="Y88">INDEX(X87:X$101,ROWS($A89))</f>
        <v>8.7822449813521136E-2</v>
      </c>
      <c r="Z88" cm="1">
        <f t="array" ref="Z88">INDEX(Y87:Y$101,ROWS($A89))</f>
        <v>3.2326911044185787E-2</v>
      </c>
      <c r="AA88" cm="1">
        <f t="array" ref="AA88">INDEX(Z87:Z$101,ROWS($A89))</f>
        <v>-3.1411323438820761E-3</v>
      </c>
      <c r="AB88" cm="1">
        <f t="array" ref="AB88">INDEX(AA87:AA$101,ROWS($A89))</f>
        <v>-7.548013161823508E-2</v>
      </c>
      <c r="AC88" cm="1">
        <f t="array" ref="AC88">INDEX(AB87:AB$101,ROWS($A89))</f>
        <v>-0.11052220165884011</v>
      </c>
      <c r="AD88" cm="1">
        <f t="array" ref="AD88">INDEX(AC87:AC$101,ROWS($A89))</f>
        <v>-9.4031673125597529E-2</v>
      </c>
      <c r="AE88" cm="1">
        <f t="array" ref="AE88">INDEX(AD87:AD$101,ROWS($A89))</f>
        <v>-5.797574545305078E-2</v>
      </c>
      <c r="AF88" cm="1">
        <f t="array" ref="AF88">INDEX(AE87:AE$101,ROWS($A89))</f>
        <v>-3.9898965001476813E-2</v>
      </c>
      <c r="AG88" cm="1">
        <f t="array" ref="AG88">INDEX(AF87:AF$101,ROWS($A89))</f>
        <v>-3.5502314476504467E-3</v>
      </c>
      <c r="AH88" cm="1">
        <f t="array" ref="AH88">INDEX(AG87:AG$101,ROWS($A89))</f>
        <v>-8.1871675226921556E-3</v>
      </c>
      <c r="AI88" cm="1">
        <f t="array" ref="AI88">INDEX(AH87:AH$101,ROWS($A89))</f>
        <v>-3.0367441430410622E-2</v>
      </c>
      <c r="AJ88" cm="1">
        <f t="array" ref="AJ88">INDEX(AI87:AI$101,ROWS($A89))</f>
        <v>2.2155790129058831E-2</v>
      </c>
      <c r="AK88" cm="1">
        <f t="array" ref="AK88">INDEX(AJ87:AJ$101,ROWS($A89))</f>
        <v>1.3729332929021208E-2</v>
      </c>
      <c r="AL88" cm="1">
        <f t="array" ref="AL88">INDEX(AK87:AK$101,ROWS($A89))</f>
        <v>5.1009490677601008E-2</v>
      </c>
      <c r="AM88" cm="1">
        <f t="array" ref="AM88">INDEX(AL87:AL$101,ROWS($A89))</f>
        <v>6.2230718236564189E-2</v>
      </c>
      <c r="AN88" cm="1">
        <f t="array" ref="AN88">INDEX(AM87:AM$101,ROWS($A89))</f>
        <v>7.2025657485670386E-2</v>
      </c>
      <c r="AO88" cm="1">
        <f t="array" ref="AO88">INDEX(AN87:AN$101,ROWS($A89))</f>
        <v>-7.9382443856476692E-2</v>
      </c>
      <c r="AP88" cm="1">
        <f t="array" ref="AP88">INDEX(AO87:AO$101,ROWS($A89))</f>
        <v>-9.5791748059318602E-2</v>
      </c>
      <c r="AQ88" cm="1">
        <f t="array" ref="AQ88">INDEX(AP87:AP$101,ROWS($A89))</f>
        <v>-9.6352721316774401E-2</v>
      </c>
      <c r="AR88" cm="1">
        <f t="array" ref="AR88">INDEX(AQ87:AQ$101,ROWS($A89))</f>
        <v>-6.117608288508168E-3</v>
      </c>
      <c r="AS88" cm="1">
        <f t="array" ref="AS88">INDEX(AR87:AR$101,ROWS($A89))</f>
        <v>5.6418526686066756E-2</v>
      </c>
      <c r="AT88" cm="1">
        <f t="array" ref="AT88">INDEX(AS87:AS$101,ROWS($A89))</f>
        <v>-1.052338420005056E-2</v>
      </c>
      <c r="AU88" cm="1">
        <f t="array" ref="AU88">INDEX(AT87:AT$101,ROWS($A89))</f>
        <v>-3.4355579644787179E-3</v>
      </c>
      <c r="AV88" cm="1">
        <f t="array" ref="AV88">INDEX(AU87:AU$101,ROWS($A89))</f>
        <v>-2.9913035966842957E-2</v>
      </c>
      <c r="AW88" cm="1">
        <f t="array" ref="AW88">INDEX(AV87:AV$101,ROWS($A89))</f>
        <v>-2.4597005930040487E-2</v>
      </c>
      <c r="AX88" cm="1">
        <f t="array" ref="AX88">INDEX(AW87:AW$101,ROWS($A89))</f>
        <v>-6.1517600725887717E-2</v>
      </c>
      <c r="AY88" cm="1">
        <f t="array" ref="AY88">INDEX(AX87:AX$101,ROWS($A89))</f>
        <v>-7.9011018034384223E-3</v>
      </c>
      <c r="AZ88" cm="1">
        <f t="array" ref="AZ88">INDEX(AY87:AY$101,ROWS($A89))</f>
        <v>2.4418181143092907E-4</v>
      </c>
      <c r="BA88" cm="1">
        <f t="array" ref="BA88">INDEX(AZ87:AZ$101,ROWS($A89))</f>
        <v>5.695446189506833E-2</v>
      </c>
      <c r="BB88" cm="1">
        <f t="array" ref="BB88">INDEX(BA87:BA$101,ROWS($A89))</f>
        <v>-4.52418626056501E-3</v>
      </c>
      <c r="BC88" cm="1">
        <f t="array" ref="BC88">INDEX(BB87:BB$101,ROWS($A89))</f>
        <v>2.572326503835937E-2</v>
      </c>
      <c r="BD88" cm="1">
        <f t="array" ref="BD88">INDEX(BC87:BC$101,ROWS($A89))</f>
        <v>4.5356651955948825E-2</v>
      </c>
      <c r="BE88" cm="1">
        <f t="array" ref="BE88">INDEX(BD87:BD$101,ROWS($A89))</f>
        <v>6.9172172021400427E-2</v>
      </c>
      <c r="BF88" cm="1">
        <f t="array" ref="BF88">INDEX(BE87:BE$101,ROWS($A89))</f>
        <v>0.10653002802592371</v>
      </c>
      <c r="BG88" cm="1">
        <f t="array" ref="BG88">INDEX(BF87:BF$101,ROWS($A89))</f>
        <v>8.1095536068336749E-2</v>
      </c>
      <c r="BH88" cm="1">
        <f t="array" ref="BH88">INDEX(BG87:BG$101,ROWS($A89))</f>
        <v>7.0343913977613914E-2</v>
      </c>
      <c r="BI88" cm="1">
        <f t="array" ref="BI88">INDEX(BH87:BH$101,ROWS($A89))</f>
        <v>-8.2088083297975605E-3</v>
      </c>
      <c r="BJ88" cm="1">
        <f t="array" ref="BJ88">INDEX(BI87:BI$101,ROWS($A89))</f>
        <v>-4.2611769578632983E-2</v>
      </c>
      <c r="BK88" cm="1">
        <f t="array" ref="BK88">INDEX(BJ87:BJ$101,ROWS($A89))</f>
        <v>-1.3146260150111435E-2</v>
      </c>
      <c r="BL88" cm="1">
        <f t="array" ref="BL88">INDEX(BK87:BK$101,ROWS($A89))</f>
        <v>-1.6117846468699182E-2</v>
      </c>
      <c r="BM88" cm="1">
        <f t="array" ref="BM88">INDEX(BL87:BL$101,ROWS($A89))</f>
        <v>2.4042253334814117E-2</v>
      </c>
      <c r="BN88" cm="1">
        <f t="array" ref="BN88">INDEX(BM87:BM$101,ROWS($A89))</f>
        <v>2.2472413339714708E-2</v>
      </c>
      <c r="BO88" cm="1">
        <f t="array" ref="BO88">INDEX(BN87:BN$101,ROWS($A89))</f>
        <v>-4.4645286767713031E-2</v>
      </c>
      <c r="BP88" cm="1">
        <f t="array" ref="BP88">INDEX(BO87:BO$101,ROWS($A89))</f>
        <v>-0.12372641346062392</v>
      </c>
      <c r="BQ88" cm="1">
        <f t="array" ref="BQ88">INDEX(BP87:BP$101,ROWS($A89))</f>
        <v>-0.12177560279280279</v>
      </c>
      <c r="BR88" cm="1">
        <f t="array" ref="BR88">INDEX(BQ87:BQ$101,ROWS($A89))</f>
        <v>2.9474214617809136E-2</v>
      </c>
      <c r="BS88" cm="1">
        <f t="array" ref="BS88">INDEX(BR87:BR$101,ROWS($A89))</f>
        <v>7.0392205077482436E-2</v>
      </c>
      <c r="BT88" cm="1">
        <f t="array" ref="BT88">INDEX(BS87:BS$101,ROWS($A89))</f>
        <v>1.4667612138507162E-2</v>
      </c>
      <c r="BU88" cm="1">
        <f t="array" ref="BU88">INDEX(BT87:BT$101,ROWS($A89))</f>
        <v>-8.07663118808679E-2</v>
      </c>
      <c r="BV88" cm="1">
        <f t="array" ref="BV88">INDEX(BU87:BU$101,ROWS($A89))</f>
        <v>-7.3703419990607505E-2</v>
      </c>
      <c r="BW88" cm="1">
        <f t="array" ref="BW88">INDEX(BV87:BV$101,ROWS($A89))</f>
        <v>-4.3918438765605264E-2</v>
      </c>
      <c r="BX88" cm="1">
        <f t="array" ref="BX88">INDEX(BW87:BW$101,ROWS($A89))</f>
        <v>3.9071305306950813E-2</v>
      </c>
      <c r="BY88" cm="1">
        <f t="array" ref="BY88">INDEX(BX87:BX$101,ROWS($A89))</f>
        <v>4.1933472856106685E-2</v>
      </c>
      <c r="BZ88" cm="1">
        <f t="array" ref="BZ88">INDEX(BY87:BY$101,ROWS($A89))</f>
        <v>9.1859430410886747E-2</v>
      </c>
      <c r="CA88" cm="1">
        <f t="array" ref="CA88">INDEX(BZ87:BZ$101,ROWS($A89))</f>
        <v>8.4160700746083769E-2</v>
      </c>
      <c r="CB88" cm="1">
        <f t="array" ref="CB88">INDEX(CA87:CA$101,ROWS($A89))</f>
        <v>7.621720958584112E-2</v>
      </c>
      <c r="CC88" cm="1">
        <f t="array" ref="CC88">INDEX(CB87:CB$101,ROWS($A89))</f>
        <v>6.3852420251502675E-3</v>
      </c>
      <c r="CD88" cm="1">
        <f t="array" ref="CD88">INDEX(CC87:CC$101,ROWS($A89))</f>
        <v>-2.9137812001062583E-2</v>
      </c>
      <c r="CE88" cm="1">
        <f t="array" ref="CE88">INDEX(CD87:CD$101,ROWS($A89))</f>
        <v>2.8721448308013767E-2</v>
      </c>
      <c r="CF88" cm="1">
        <f t="array" ref="CF88">INDEX(CE87:CE$101,ROWS($A89))</f>
        <v>-3.456326362918621E-3</v>
      </c>
      <c r="CG88" cm="1">
        <f t="array" ref="CG88">INDEX(CF87:CF$101,ROWS($A89))</f>
        <v>5.6837875880982429E-2</v>
      </c>
      <c r="CH88" cm="1">
        <f t="array" ref="CH88">INDEX(CG87:CG$101,ROWS($A89))</f>
        <v>1.9671785536275461E-3</v>
      </c>
      <c r="CI88" cm="1">
        <f t="array" ref="CI88">INDEX(CH87:CH$101,ROWS($A89))</f>
        <v>-1.4926223783087878E-2</v>
      </c>
      <c r="CJ88" cm="1">
        <f t="array" ref="CJ88">INDEX(CI87:CI$101,ROWS($A89))</f>
        <v>-5.2382672610496436E-2</v>
      </c>
      <c r="CK88" cm="1">
        <f t="array" ref="CK88">INDEX(CJ87:CJ$101,ROWS($A89))</f>
        <v>-6.2429136560775492E-3</v>
      </c>
      <c r="CL88" cm="1">
        <f t="array" ref="CL88">INDEX(CK87:CK$101,ROWS($A89))</f>
        <v>2.6936806066919458E-3</v>
      </c>
      <c r="CM88" cm="1">
        <f t="array" ref="CM88">INDEX(CL87:CL$101,ROWS($A89))</f>
        <v>6.0709088443285947E-3</v>
      </c>
      <c r="CN88" cm="1">
        <f t="array" ref="CN88">INDEX(CM87:CM$101,ROWS($A89))</f>
        <v>1.5683425673848382E-3</v>
      </c>
      <c r="CO88" cm="1">
        <f t="array" ref="CO88">INDEX(CN87:CN$101,ROWS($A89))</f>
        <v>-5.4638879822004695E-2</v>
      </c>
      <c r="CP88" cm="1">
        <f t="array" ref="CP88">INDEX(CO87:CO$101,ROWS($A89))</f>
        <v>-5.8455048259506058E-2</v>
      </c>
      <c r="CQ88" cm="1">
        <f t="array" ref="CQ88">INDEX(CP87:CP$101,ROWS($A89))</f>
        <v>-3.9786713136974849E-2</v>
      </c>
      <c r="CR88" cm="1">
        <f t="array" ref="CR88">INDEX(CQ87:CQ$101,ROWS($A89))</f>
        <v>0.19076008747508422</v>
      </c>
      <c r="CS88" cm="1">
        <f t="array" ref="CS88">INDEX(CR87:CR$101,ROWS($A89))</f>
        <v>0.45816820676262499</v>
      </c>
      <c r="CT88" cm="1">
        <f t="array" ref="CT88">INDEX(CS87:CS$101,ROWS($A89))</f>
        <v>1</v>
      </c>
      <c r="CU88" cm="1">
        <f t="array" ref="CU88">INDEX(CT87:CT$101,ROWS($A89))</f>
        <v>0.45816820676262499</v>
      </c>
      <c r="CV88" cm="1">
        <f t="array" ref="CV88">INDEX(CU87:CU$101,ROWS($A89))</f>
        <v>0.19076008747508422</v>
      </c>
      <c r="CW88" cm="1">
        <f t="array" ref="CW88">INDEX(CV87:CV$101,ROWS($A89))</f>
        <v>-3.9786713136974849E-2</v>
      </c>
      <c r="CX88" cm="1">
        <f t="array" ref="CX88">INDEX(CW87:CW$101,ROWS($A89))</f>
        <v>-5.8455048259506058E-2</v>
      </c>
      <c r="CY88" cm="1">
        <f t="array" ref="CY88">INDEX(CX87:CX$101,ROWS($A89))</f>
        <v>-5.4638879822004695E-2</v>
      </c>
      <c r="CZ88" cm="1">
        <f t="array" ref="CZ88">INDEX(CY87:CY$101,ROWS($A89))</f>
        <v>1.5683425673848382E-3</v>
      </c>
      <c r="DA88" cm="1">
        <f t="array" ref="DA88">INDEX(CZ87:CZ$101,ROWS($A89))</f>
        <v>6.0709088443285947E-3</v>
      </c>
      <c r="DB88" cm="1">
        <f t="array" ref="DB88">INDEX(DA87:DA$101,ROWS($A89))</f>
        <v>2.6936806066919458E-3</v>
      </c>
      <c r="DC88" cm="1">
        <f t="array" ref="DC88">INDEX(DB87:DB$101,ROWS($A89))</f>
        <v>-6.2429136560775492E-3</v>
      </c>
      <c r="DD88" cm="1">
        <f t="array" ref="DD88">INDEX(DC87:DC$101,ROWS($A89))</f>
        <v>-5.2382672610496436E-2</v>
      </c>
      <c r="DE88" cm="1">
        <f t="array" ref="DE88">INDEX(DD87:DD$101,ROWS($A89))</f>
        <v>-1.4926223783087878E-2</v>
      </c>
      <c r="DF88" cm="1">
        <f t="array" ref="DF88">INDEX(DE87:DE$101,ROWS($A89))</f>
        <v>1.9671785536275461E-3</v>
      </c>
      <c r="DG88" cm="1">
        <f t="array" ref="DG88">INDEX(DF87:DF$101,ROWS($A89))</f>
        <v>5.6837875880982429E-2</v>
      </c>
    </row>
    <row r="89" spans="1:111" x14ac:dyDescent="0.25">
      <c r="A89" s="17">
        <v>88</v>
      </c>
      <c r="B89">
        <v>-0.39634403251383787</v>
      </c>
      <c r="C89" s="16">
        <f t="shared" si="7"/>
        <v>-0.38730892591339733</v>
      </c>
      <c r="D89" s="19">
        <f>SUMPRODUCT($C$2:INDEX($C$2:$C$327,ROWS(C90:C$327)),$C90:C$327)/DEVSQ($C$2:$C$327)</f>
        <v>-3.8123935127915023E-2</v>
      </c>
      <c r="E89">
        <f>SQRT((1/COUNT($B$2:$B$327))*(1+(2*SUMSQ($D$2:D88))))</f>
        <v>7.7988980301252245E-2</v>
      </c>
      <c r="F89">
        <f>-SQRT((1/COUNT($B$2:$B$327))*(1+(2*SUMSQ($D$2:D88))))</f>
        <v>-7.7988980301252245E-2</v>
      </c>
      <c r="H89" cm="1">
        <f t="array" aca="1" ref="H89" ca="1">INDEX(MMULT(MINVERSE(OFFSET($K$1,0,0,A89,A89)),OFFSET($K$1,1,0,A89,1)),A89)</f>
        <v>-1.6520961152525278E-2</v>
      </c>
      <c r="I89">
        <f t="shared" si="8"/>
        <v>5.5384877562171128E-2</v>
      </c>
      <c r="J89">
        <f t="shared" si="9"/>
        <v>-5.5384877562171128E-2</v>
      </c>
      <c r="K89" s="18">
        <f t="shared" si="10"/>
        <v>-3.8123935127915023E-2</v>
      </c>
      <c r="L89" cm="1">
        <f t="array" ref="L89">INDEX(K88:K$101,ROWS($A90))</f>
        <v>-3.4489755842785033E-2</v>
      </c>
      <c r="M89" cm="1">
        <f t="array" ref="M89">INDEX(L88:L$101,ROWS($A90))</f>
        <v>1.2954229781206805E-2</v>
      </c>
      <c r="N89" cm="1">
        <f t="array" ref="N89">INDEX(M88:M$101,ROWS($A90))</f>
        <v>-3.4333567685272466E-2</v>
      </c>
      <c r="O89" cm="1">
        <f t="array" ref="O89">INDEX(N88:N$101,ROWS($A90))</f>
        <v>-7.2155510153783547E-2</v>
      </c>
      <c r="P89" cm="1">
        <f t="array" ref="P89">INDEX(O88:O$101,ROWS($A90))</f>
        <v>-9.4306447696605344E-2</v>
      </c>
      <c r="Q89" cm="1">
        <f t="array" ref="Q89">INDEX(P88:P$101,ROWS($A90))</f>
        <v>-1.1841810215753364E-2</v>
      </c>
      <c r="R89" cm="1">
        <f t="array" ref="R89">INDEX(Q88:Q$101,ROWS($A90))</f>
        <v>-8.8964209385379838E-3</v>
      </c>
      <c r="S89" cm="1">
        <f t="array" ref="S89">INDEX(R88:R$101,ROWS($A90))</f>
        <v>2.1527036993652174E-2</v>
      </c>
      <c r="T89" cm="1">
        <f t="array" ref="T89">INDEX(S88:S$101,ROWS($A90))</f>
        <v>-5.797943456175976E-2</v>
      </c>
      <c r="U89" cm="1">
        <f t="array" ref="U89">INDEX(T88:T$101,ROWS($A90))</f>
        <v>-5.5317778936366649E-2</v>
      </c>
      <c r="V89" cm="1">
        <f t="array" ref="V89">INDEX(U88:U$101,ROWS($A90))</f>
        <v>-5.2754217783992252E-2</v>
      </c>
      <c r="W89" cm="1">
        <f t="array" ref="W89">INDEX(V88:V$101,ROWS($A90))</f>
        <v>-8.4314767643259743E-3</v>
      </c>
      <c r="X89" cm="1">
        <f t="array" ref="X89">INDEX(W88:W$101,ROWS($A90))</f>
        <v>1.8177231549152913E-2</v>
      </c>
      <c r="Y89" cm="1">
        <f t="array" ref="Y89">INDEX(X88:X$101,ROWS($A90))</f>
        <v>3.4657952725254376E-2</v>
      </c>
      <c r="Z89" cm="1">
        <f t="array" ref="Z89">INDEX(Y88:Y$101,ROWS($A90))</f>
        <v>8.7822449813521136E-2</v>
      </c>
      <c r="AA89" cm="1">
        <f t="array" ref="AA89">INDEX(Z88:Z$101,ROWS($A90))</f>
        <v>3.2326911044185787E-2</v>
      </c>
      <c r="AB89" cm="1">
        <f t="array" ref="AB89">INDEX(AA88:AA$101,ROWS($A90))</f>
        <v>-3.1411323438820761E-3</v>
      </c>
      <c r="AC89" cm="1">
        <f t="array" ref="AC89">INDEX(AB88:AB$101,ROWS($A90))</f>
        <v>-7.548013161823508E-2</v>
      </c>
      <c r="AD89" cm="1">
        <f t="array" ref="AD89">INDEX(AC88:AC$101,ROWS($A90))</f>
        <v>-0.11052220165884011</v>
      </c>
      <c r="AE89" cm="1">
        <f t="array" ref="AE89">INDEX(AD88:AD$101,ROWS($A90))</f>
        <v>-9.4031673125597529E-2</v>
      </c>
      <c r="AF89" cm="1">
        <f t="array" ref="AF89">INDEX(AE88:AE$101,ROWS($A90))</f>
        <v>-5.797574545305078E-2</v>
      </c>
      <c r="AG89" cm="1">
        <f t="array" ref="AG89">INDEX(AF88:AF$101,ROWS($A90))</f>
        <v>-3.9898965001476813E-2</v>
      </c>
      <c r="AH89" cm="1">
        <f t="array" ref="AH89">INDEX(AG88:AG$101,ROWS($A90))</f>
        <v>-3.5502314476504467E-3</v>
      </c>
      <c r="AI89" cm="1">
        <f t="array" ref="AI89">INDEX(AH88:AH$101,ROWS($A90))</f>
        <v>-8.1871675226921556E-3</v>
      </c>
      <c r="AJ89" cm="1">
        <f t="array" ref="AJ89">INDEX(AI88:AI$101,ROWS($A90))</f>
        <v>-3.0367441430410622E-2</v>
      </c>
      <c r="AK89" cm="1">
        <f t="array" ref="AK89">INDEX(AJ88:AJ$101,ROWS($A90))</f>
        <v>2.2155790129058831E-2</v>
      </c>
      <c r="AL89" cm="1">
        <f t="array" ref="AL89">INDEX(AK88:AK$101,ROWS($A90))</f>
        <v>1.3729332929021208E-2</v>
      </c>
      <c r="AM89" cm="1">
        <f t="array" ref="AM89">INDEX(AL88:AL$101,ROWS($A90))</f>
        <v>5.1009490677601008E-2</v>
      </c>
      <c r="AN89" cm="1">
        <f t="array" ref="AN89">INDEX(AM88:AM$101,ROWS($A90))</f>
        <v>6.2230718236564189E-2</v>
      </c>
      <c r="AO89" cm="1">
        <f t="array" ref="AO89">INDEX(AN88:AN$101,ROWS($A90))</f>
        <v>7.2025657485670386E-2</v>
      </c>
      <c r="AP89" cm="1">
        <f t="array" ref="AP89">INDEX(AO88:AO$101,ROWS($A90))</f>
        <v>-7.9382443856476692E-2</v>
      </c>
      <c r="AQ89" cm="1">
        <f t="array" ref="AQ89">INDEX(AP88:AP$101,ROWS($A90))</f>
        <v>-9.5791748059318602E-2</v>
      </c>
      <c r="AR89" cm="1">
        <f t="array" ref="AR89">INDEX(AQ88:AQ$101,ROWS($A90))</f>
        <v>-9.6352721316774401E-2</v>
      </c>
      <c r="AS89" cm="1">
        <f t="array" ref="AS89">INDEX(AR88:AR$101,ROWS($A90))</f>
        <v>-6.117608288508168E-3</v>
      </c>
      <c r="AT89" cm="1">
        <f t="array" ref="AT89">INDEX(AS88:AS$101,ROWS($A90))</f>
        <v>5.6418526686066756E-2</v>
      </c>
      <c r="AU89" cm="1">
        <f t="array" ref="AU89">INDEX(AT88:AT$101,ROWS($A90))</f>
        <v>-1.052338420005056E-2</v>
      </c>
      <c r="AV89" cm="1">
        <f t="array" ref="AV89">INDEX(AU88:AU$101,ROWS($A90))</f>
        <v>-3.4355579644787179E-3</v>
      </c>
      <c r="AW89" cm="1">
        <f t="array" ref="AW89">INDEX(AV88:AV$101,ROWS($A90))</f>
        <v>-2.9913035966842957E-2</v>
      </c>
      <c r="AX89" cm="1">
        <f t="array" ref="AX89">INDEX(AW88:AW$101,ROWS($A90))</f>
        <v>-2.4597005930040487E-2</v>
      </c>
      <c r="AY89" cm="1">
        <f t="array" ref="AY89">INDEX(AX88:AX$101,ROWS($A90))</f>
        <v>-6.1517600725887717E-2</v>
      </c>
      <c r="AZ89" cm="1">
        <f t="array" ref="AZ89">INDEX(AY88:AY$101,ROWS($A90))</f>
        <v>-7.9011018034384223E-3</v>
      </c>
      <c r="BA89" cm="1">
        <f t="array" ref="BA89">INDEX(AZ88:AZ$101,ROWS($A90))</f>
        <v>2.4418181143092907E-4</v>
      </c>
      <c r="BB89" cm="1">
        <f t="array" ref="BB89">INDEX(BA88:BA$101,ROWS($A90))</f>
        <v>5.695446189506833E-2</v>
      </c>
      <c r="BC89" cm="1">
        <f t="array" ref="BC89">INDEX(BB88:BB$101,ROWS($A90))</f>
        <v>-4.52418626056501E-3</v>
      </c>
      <c r="BD89" cm="1">
        <f t="array" ref="BD89">INDEX(BC88:BC$101,ROWS($A90))</f>
        <v>2.572326503835937E-2</v>
      </c>
      <c r="BE89" cm="1">
        <f t="array" ref="BE89">INDEX(BD88:BD$101,ROWS($A90))</f>
        <v>4.5356651955948825E-2</v>
      </c>
      <c r="BF89" cm="1">
        <f t="array" ref="BF89">INDEX(BE88:BE$101,ROWS($A90))</f>
        <v>6.9172172021400427E-2</v>
      </c>
      <c r="BG89" cm="1">
        <f t="array" ref="BG89">INDEX(BF88:BF$101,ROWS($A90))</f>
        <v>0.10653002802592371</v>
      </c>
      <c r="BH89" cm="1">
        <f t="array" ref="BH89">INDEX(BG88:BG$101,ROWS($A90))</f>
        <v>8.1095536068336749E-2</v>
      </c>
      <c r="BI89" cm="1">
        <f t="array" ref="BI89">INDEX(BH88:BH$101,ROWS($A90))</f>
        <v>7.0343913977613914E-2</v>
      </c>
      <c r="BJ89" cm="1">
        <f t="array" ref="BJ89">INDEX(BI88:BI$101,ROWS($A90))</f>
        <v>-8.2088083297975605E-3</v>
      </c>
      <c r="BK89" cm="1">
        <f t="array" ref="BK89">INDEX(BJ88:BJ$101,ROWS($A90))</f>
        <v>-4.2611769578632983E-2</v>
      </c>
      <c r="BL89" cm="1">
        <f t="array" ref="BL89">INDEX(BK88:BK$101,ROWS($A90))</f>
        <v>-1.3146260150111435E-2</v>
      </c>
      <c r="BM89" cm="1">
        <f t="array" ref="BM89">INDEX(BL88:BL$101,ROWS($A90))</f>
        <v>-1.6117846468699182E-2</v>
      </c>
      <c r="BN89" cm="1">
        <f t="array" ref="BN89">INDEX(BM88:BM$101,ROWS($A90))</f>
        <v>2.4042253334814117E-2</v>
      </c>
      <c r="BO89" cm="1">
        <f t="array" ref="BO89">INDEX(BN88:BN$101,ROWS($A90))</f>
        <v>2.2472413339714708E-2</v>
      </c>
      <c r="BP89" cm="1">
        <f t="array" ref="BP89">INDEX(BO88:BO$101,ROWS($A90))</f>
        <v>-4.4645286767713031E-2</v>
      </c>
      <c r="BQ89" cm="1">
        <f t="array" ref="BQ89">INDEX(BP88:BP$101,ROWS($A90))</f>
        <v>-0.12372641346062392</v>
      </c>
      <c r="BR89" cm="1">
        <f t="array" ref="BR89">INDEX(BQ88:BQ$101,ROWS($A90))</f>
        <v>-0.12177560279280279</v>
      </c>
      <c r="BS89" cm="1">
        <f t="array" ref="BS89">INDEX(BR88:BR$101,ROWS($A90))</f>
        <v>2.9474214617809136E-2</v>
      </c>
      <c r="BT89" cm="1">
        <f t="array" ref="BT89">INDEX(BS88:BS$101,ROWS($A90))</f>
        <v>7.0392205077482436E-2</v>
      </c>
      <c r="BU89" cm="1">
        <f t="array" ref="BU89">INDEX(BT88:BT$101,ROWS($A90))</f>
        <v>1.4667612138507162E-2</v>
      </c>
      <c r="BV89" cm="1">
        <f t="array" ref="BV89">INDEX(BU88:BU$101,ROWS($A90))</f>
        <v>-8.07663118808679E-2</v>
      </c>
      <c r="BW89" cm="1">
        <f t="array" ref="BW89">INDEX(BV88:BV$101,ROWS($A90))</f>
        <v>-7.3703419990607505E-2</v>
      </c>
      <c r="BX89" cm="1">
        <f t="array" ref="BX89">INDEX(BW88:BW$101,ROWS($A90))</f>
        <v>-4.3918438765605264E-2</v>
      </c>
      <c r="BY89" cm="1">
        <f t="array" ref="BY89">INDEX(BX88:BX$101,ROWS($A90))</f>
        <v>3.9071305306950813E-2</v>
      </c>
      <c r="BZ89" cm="1">
        <f t="array" ref="BZ89">INDEX(BY88:BY$101,ROWS($A90))</f>
        <v>4.1933472856106685E-2</v>
      </c>
      <c r="CA89" cm="1">
        <f t="array" ref="CA89">INDEX(BZ88:BZ$101,ROWS($A90))</f>
        <v>9.1859430410886747E-2</v>
      </c>
      <c r="CB89" cm="1">
        <f t="array" ref="CB89">INDEX(CA88:CA$101,ROWS($A90))</f>
        <v>8.4160700746083769E-2</v>
      </c>
      <c r="CC89" cm="1">
        <f t="array" ref="CC89">INDEX(CB88:CB$101,ROWS($A90))</f>
        <v>7.621720958584112E-2</v>
      </c>
      <c r="CD89" cm="1">
        <f t="array" ref="CD89">INDEX(CC88:CC$101,ROWS($A90))</f>
        <v>6.3852420251502675E-3</v>
      </c>
      <c r="CE89" cm="1">
        <f t="array" ref="CE89">INDEX(CD88:CD$101,ROWS($A90))</f>
        <v>-2.9137812001062583E-2</v>
      </c>
      <c r="CF89" cm="1">
        <f t="array" ref="CF89">INDEX(CE88:CE$101,ROWS($A90))</f>
        <v>2.8721448308013767E-2</v>
      </c>
      <c r="CG89" cm="1">
        <f t="array" ref="CG89">INDEX(CF88:CF$101,ROWS($A90))</f>
        <v>-3.456326362918621E-3</v>
      </c>
      <c r="CH89" cm="1">
        <f t="array" ref="CH89">INDEX(CG88:CG$101,ROWS($A90))</f>
        <v>5.6837875880982429E-2</v>
      </c>
      <c r="CI89" cm="1">
        <f t="array" ref="CI89">INDEX(CH88:CH$101,ROWS($A90))</f>
        <v>1.9671785536275461E-3</v>
      </c>
      <c r="CJ89" cm="1">
        <f t="array" ref="CJ89">INDEX(CI88:CI$101,ROWS($A90))</f>
        <v>-1.4926223783087878E-2</v>
      </c>
      <c r="CK89" cm="1">
        <f t="array" ref="CK89">INDEX(CJ88:CJ$101,ROWS($A90))</f>
        <v>-5.2382672610496436E-2</v>
      </c>
      <c r="CL89" cm="1">
        <f t="array" ref="CL89">INDEX(CK88:CK$101,ROWS($A90))</f>
        <v>-6.2429136560775492E-3</v>
      </c>
      <c r="CM89" cm="1">
        <f t="array" ref="CM89">INDEX(CL88:CL$101,ROWS($A90))</f>
        <v>2.6936806066919458E-3</v>
      </c>
      <c r="CN89" cm="1">
        <f t="array" ref="CN89">INDEX(CM88:CM$101,ROWS($A90))</f>
        <v>6.0709088443285947E-3</v>
      </c>
      <c r="CO89" cm="1">
        <f t="array" ref="CO89">INDEX(CN88:CN$101,ROWS($A90))</f>
        <v>1.5683425673848382E-3</v>
      </c>
      <c r="CP89" cm="1">
        <f t="array" ref="CP89">INDEX(CO88:CO$101,ROWS($A90))</f>
        <v>-5.4638879822004695E-2</v>
      </c>
      <c r="CQ89" cm="1">
        <f t="array" ref="CQ89">INDEX(CP88:CP$101,ROWS($A90))</f>
        <v>-5.8455048259506058E-2</v>
      </c>
      <c r="CR89" cm="1">
        <f t="array" ref="CR89">INDEX(CQ88:CQ$101,ROWS($A90))</f>
        <v>-3.9786713136974849E-2</v>
      </c>
      <c r="CS89" cm="1">
        <f t="array" ref="CS89">INDEX(CR88:CR$101,ROWS($A90))</f>
        <v>0.19076008747508422</v>
      </c>
      <c r="CT89" cm="1">
        <f t="array" ref="CT89">INDEX(CS88:CS$101,ROWS($A90))</f>
        <v>0.45816820676262499</v>
      </c>
      <c r="CU89" cm="1">
        <f t="array" ref="CU89">INDEX(CT88:CT$101,ROWS($A90))</f>
        <v>1</v>
      </c>
      <c r="CV89" cm="1">
        <f t="array" ref="CV89">INDEX(CU88:CU$101,ROWS($A90))</f>
        <v>0.45816820676262499</v>
      </c>
      <c r="CW89" cm="1">
        <f t="array" ref="CW89">INDEX(CV88:CV$101,ROWS($A90))</f>
        <v>0.19076008747508422</v>
      </c>
      <c r="CX89" cm="1">
        <f t="array" ref="CX89">INDEX(CW88:CW$101,ROWS($A90))</f>
        <v>-3.9786713136974849E-2</v>
      </c>
      <c r="CY89" cm="1">
        <f t="array" ref="CY89">INDEX(CX88:CX$101,ROWS($A90))</f>
        <v>-5.8455048259506058E-2</v>
      </c>
      <c r="CZ89" cm="1">
        <f t="array" ref="CZ89">INDEX(CY88:CY$101,ROWS($A90))</f>
        <v>-5.4638879822004695E-2</v>
      </c>
      <c r="DA89" cm="1">
        <f t="array" ref="DA89">INDEX(CZ88:CZ$101,ROWS($A90))</f>
        <v>1.5683425673848382E-3</v>
      </c>
      <c r="DB89" cm="1">
        <f t="array" ref="DB89">INDEX(DA88:DA$101,ROWS($A90))</f>
        <v>6.0709088443285947E-3</v>
      </c>
      <c r="DC89" cm="1">
        <f t="array" ref="DC89">INDEX(DB88:DB$101,ROWS($A90))</f>
        <v>2.6936806066919458E-3</v>
      </c>
      <c r="DD89" cm="1">
        <f t="array" ref="DD89">INDEX(DC88:DC$101,ROWS($A90))</f>
        <v>-6.2429136560775492E-3</v>
      </c>
      <c r="DE89" cm="1">
        <f t="array" ref="DE89">INDEX(DD88:DD$101,ROWS($A90))</f>
        <v>-5.2382672610496436E-2</v>
      </c>
      <c r="DF89" cm="1">
        <f t="array" ref="DF89">INDEX(DE88:DE$101,ROWS($A90))</f>
        <v>-1.4926223783087878E-2</v>
      </c>
      <c r="DG89" cm="1">
        <f t="array" ref="DG89">INDEX(DF88:DF$101,ROWS($A90))</f>
        <v>1.9671785536275461E-3</v>
      </c>
    </row>
    <row r="90" spans="1:111" x14ac:dyDescent="0.25">
      <c r="A90" s="17">
        <v>89</v>
      </c>
      <c r="B90">
        <v>-4.7928986099801989</v>
      </c>
      <c r="C90" s="16">
        <f t="shared" si="7"/>
        <v>-4.7838635033797585</v>
      </c>
      <c r="D90" s="19">
        <f>SUMPRODUCT($C$2:INDEX($C$2:$C$327,ROWS(C91:C$327)),$C91:C$327)/DEVSQ($C$2:$C$327)</f>
        <v>-3.8800683733912295E-2</v>
      </c>
      <c r="E90">
        <f>SQRT((1/COUNT($B$2:$B$327))*(1+(2*SUMSQ($D$2:D89))))</f>
        <v>7.8046126259226078E-2</v>
      </c>
      <c r="F90">
        <f>-SQRT((1/COUNT($B$2:$B$327))*(1+(2*SUMSQ($D$2:D89))))</f>
        <v>-7.8046126259226078E-2</v>
      </c>
      <c r="H90" cm="1">
        <f t="array" aca="1" ref="H90" ca="1">INDEX(MMULT(MINVERSE(OFFSET($K$1,0,0,A90,A90)),OFFSET($K$1,1,0,A90,1)),A90)</f>
        <v>-1.3173667239530056E-2</v>
      </c>
      <c r="I90">
        <f t="shared" si="8"/>
        <v>5.5384877562171128E-2</v>
      </c>
      <c r="J90">
        <f t="shared" si="9"/>
        <v>-5.5384877562171128E-2</v>
      </c>
      <c r="K90" s="18">
        <f t="shared" si="10"/>
        <v>-3.8800683733912295E-2</v>
      </c>
      <c r="L90" cm="1">
        <f t="array" ref="L90">INDEX(K89:K$101,ROWS($A91))</f>
        <v>-3.8123935127915023E-2</v>
      </c>
      <c r="M90" cm="1">
        <f t="array" ref="M90">INDEX(L89:L$101,ROWS($A91))</f>
        <v>-3.4489755842785033E-2</v>
      </c>
      <c r="N90" cm="1">
        <f t="array" ref="N90">INDEX(M89:M$101,ROWS($A91))</f>
        <v>1.2954229781206805E-2</v>
      </c>
      <c r="O90" cm="1">
        <f t="array" ref="O90">INDEX(N89:N$101,ROWS($A91))</f>
        <v>-3.4333567685272466E-2</v>
      </c>
      <c r="P90" cm="1">
        <f t="array" ref="P90">INDEX(O89:O$101,ROWS($A91))</f>
        <v>-7.2155510153783547E-2</v>
      </c>
      <c r="Q90" cm="1">
        <f t="array" ref="Q90">INDEX(P89:P$101,ROWS($A91))</f>
        <v>-9.4306447696605344E-2</v>
      </c>
      <c r="R90" cm="1">
        <f t="array" ref="R90">INDEX(Q89:Q$101,ROWS($A91))</f>
        <v>-1.1841810215753364E-2</v>
      </c>
      <c r="S90" cm="1">
        <f t="array" ref="S90">INDEX(R89:R$101,ROWS($A91))</f>
        <v>-8.8964209385379838E-3</v>
      </c>
      <c r="T90" cm="1">
        <f t="array" ref="T90">INDEX(S89:S$101,ROWS($A91))</f>
        <v>2.1527036993652174E-2</v>
      </c>
      <c r="U90" cm="1">
        <f t="array" ref="U90">INDEX(T89:T$101,ROWS($A91))</f>
        <v>-5.797943456175976E-2</v>
      </c>
      <c r="V90" cm="1">
        <f t="array" ref="V90">INDEX(U89:U$101,ROWS($A91))</f>
        <v>-5.5317778936366649E-2</v>
      </c>
      <c r="W90" cm="1">
        <f t="array" ref="W90">INDEX(V89:V$101,ROWS($A91))</f>
        <v>-5.2754217783992252E-2</v>
      </c>
      <c r="X90" cm="1">
        <f t="array" ref="X90">INDEX(W89:W$101,ROWS($A91))</f>
        <v>-8.4314767643259743E-3</v>
      </c>
      <c r="Y90" cm="1">
        <f t="array" ref="Y90">INDEX(X89:X$101,ROWS($A91))</f>
        <v>1.8177231549152913E-2</v>
      </c>
      <c r="Z90" cm="1">
        <f t="array" ref="Z90">INDEX(Y89:Y$101,ROWS($A91))</f>
        <v>3.4657952725254376E-2</v>
      </c>
      <c r="AA90" cm="1">
        <f t="array" ref="AA90">INDEX(Z89:Z$101,ROWS($A91))</f>
        <v>8.7822449813521136E-2</v>
      </c>
      <c r="AB90" cm="1">
        <f t="array" ref="AB90">INDEX(AA89:AA$101,ROWS($A91))</f>
        <v>3.2326911044185787E-2</v>
      </c>
      <c r="AC90" cm="1">
        <f t="array" ref="AC90">INDEX(AB89:AB$101,ROWS($A91))</f>
        <v>-3.1411323438820761E-3</v>
      </c>
      <c r="AD90" cm="1">
        <f t="array" ref="AD90">INDEX(AC89:AC$101,ROWS($A91))</f>
        <v>-7.548013161823508E-2</v>
      </c>
      <c r="AE90" cm="1">
        <f t="array" ref="AE90">INDEX(AD89:AD$101,ROWS($A91))</f>
        <v>-0.11052220165884011</v>
      </c>
      <c r="AF90" cm="1">
        <f t="array" ref="AF90">INDEX(AE89:AE$101,ROWS($A91))</f>
        <v>-9.4031673125597529E-2</v>
      </c>
      <c r="AG90" cm="1">
        <f t="array" ref="AG90">INDEX(AF89:AF$101,ROWS($A91))</f>
        <v>-5.797574545305078E-2</v>
      </c>
      <c r="AH90" cm="1">
        <f t="array" ref="AH90">INDEX(AG89:AG$101,ROWS($A91))</f>
        <v>-3.9898965001476813E-2</v>
      </c>
      <c r="AI90" cm="1">
        <f t="array" ref="AI90">INDEX(AH89:AH$101,ROWS($A91))</f>
        <v>-3.5502314476504467E-3</v>
      </c>
      <c r="AJ90" cm="1">
        <f t="array" ref="AJ90">INDEX(AI89:AI$101,ROWS($A91))</f>
        <v>-8.1871675226921556E-3</v>
      </c>
      <c r="AK90" cm="1">
        <f t="array" ref="AK90">INDEX(AJ89:AJ$101,ROWS($A91))</f>
        <v>-3.0367441430410622E-2</v>
      </c>
      <c r="AL90" cm="1">
        <f t="array" ref="AL90">INDEX(AK89:AK$101,ROWS($A91))</f>
        <v>2.2155790129058831E-2</v>
      </c>
      <c r="AM90" cm="1">
        <f t="array" ref="AM90">INDEX(AL89:AL$101,ROWS($A91))</f>
        <v>1.3729332929021208E-2</v>
      </c>
      <c r="AN90" cm="1">
        <f t="array" ref="AN90">INDEX(AM89:AM$101,ROWS($A91))</f>
        <v>5.1009490677601008E-2</v>
      </c>
      <c r="AO90" cm="1">
        <f t="array" ref="AO90">INDEX(AN89:AN$101,ROWS($A91))</f>
        <v>6.2230718236564189E-2</v>
      </c>
      <c r="AP90" cm="1">
        <f t="array" ref="AP90">INDEX(AO89:AO$101,ROWS($A91))</f>
        <v>7.2025657485670386E-2</v>
      </c>
      <c r="AQ90" cm="1">
        <f t="array" ref="AQ90">INDEX(AP89:AP$101,ROWS($A91))</f>
        <v>-7.9382443856476692E-2</v>
      </c>
      <c r="AR90" cm="1">
        <f t="array" ref="AR90">INDEX(AQ89:AQ$101,ROWS($A91))</f>
        <v>-9.5791748059318602E-2</v>
      </c>
      <c r="AS90" cm="1">
        <f t="array" ref="AS90">INDEX(AR89:AR$101,ROWS($A91))</f>
        <v>-9.6352721316774401E-2</v>
      </c>
      <c r="AT90" cm="1">
        <f t="array" ref="AT90">INDEX(AS89:AS$101,ROWS($A91))</f>
        <v>-6.117608288508168E-3</v>
      </c>
      <c r="AU90" cm="1">
        <f t="array" ref="AU90">INDEX(AT89:AT$101,ROWS($A91))</f>
        <v>5.6418526686066756E-2</v>
      </c>
      <c r="AV90" cm="1">
        <f t="array" ref="AV90">INDEX(AU89:AU$101,ROWS($A91))</f>
        <v>-1.052338420005056E-2</v>
      </c>
      <c r="AW90" cm="1">
        <f t="array" ref="AW90">INDEX(AV89:AV$101,ROWS($A91))</f>
        <v>-3.4355579644787179E-3</v>
      </c>
      <c r="AX90" cm="1">
        <f t="array" ref="AX90">INDEX(AW89:AW$101,ROWS($A91))</f>
        <v>-2.9913035966842957E-2</v>
      </c>
      <c r="AY90" cm="1">
        <f t="array" ref="AY90">INDEX(AX89:AX$101,ROWS($A91))</f>
        <v>-2.4597005930040487E-2</v>
      </c>
      <c r="AZ90" cm="1">
        <f t="array" ref="AZ90">INDEX(AY89:AY$101,ROWS($A91))</f>
        <v>-6.1517600725887717E-2</v>
      </c>
      <c r="BA90" cm="1">
        <f t="array" ref="BA90">INDEX(AZ89:AZ$101,ROWS($A91))</f>
        <v>-7.9011018034384223E-3</v>
      </c>
      <c r="BB90" cm="1">
        <f t="array" ref="BB90">INDEX(BA89:BA$101,ROWS($A91))</f>
        <v>2.4418181143092907E-4</v>
      </c>
      <c r="BC90" cm="1">
        <f t="array" ref="BC90">INDEX(BB89:BB$101,ROWS($A91))</f>
        <v>5.695446189506833E-2</v>
      </c>
      <c r="BD90" cm="1">
        <f t="array" ref="BD90">INDEX(BC89:BC$101,ROWS($A91))</f>
        <v>-4.52418626056501E-3</v>
      </c>
      <c r="BE90" cm="1">
        <f t="array" ref="BE90">INDEX(BD89:BD$101,ROWS($A91))</f>
        <v>2.572326503835937E-2</v>
      </c>
      <c r="BF90" cm="1">
        <f t="array" ref="BF90">INDEX(BE89:BE$101,ROWS($A91))</f>
        <v>4.5356651955948825E-2</v>
      </c>
      <c r="BG90" cm="1">
        <f t="array" ref="BG90">INDEX(BF89:BF$101,ROWS($A91))</f>
        <v>6.9172172021400427E-2</v>
      </c>
      <c r="BH90" cm="1">
        <f t="array" ref="BH90">INDEX(BG89:BG$101,ROWS($A91))</f>
        <v>0.10653002802592371</v>
      </c>
      <c r="BI90" cm="1">
        <f t="array" ref="BI90">INDEX(BH89:BH$101,ROWS($A91))</f>
        <v>8.1095536068336749E-2</v>
      </c>
      <c r="BJ90" cm="1">
        <f t="array" ref="BJ90">INDEX(BI89:BI$101,ROWS($A91))</f>
        <v>7.0343913977613914E-2</v>
      </c>
      <c r="BK90" cm="1">
        <f t="array" ref="BK90">INDEX(BJ89:BJ$101,ROWS($A91))</f>
        <v>-8.2088083297975605E-3</v>
      </c>
      <c r="BL90" cm="1">
        <f t="array" ref="BL90">INDEX(BK89:BK$101,ROWS($A91))</f>
        <v>-4.2611769578632983E-2</v>
      </c>
      <c r="BM90" cm="1">
        <f t="array" ref="BM90">INDEX(BL89:BL$101,ROWS($A91))</f>
        <v>-1.3146260150111435E-2</v>
      </c>
      <c r="BN90" cm="1">
        <f t="array" ref="BN90">INDEX(BM89:BM$101,ROWS($A91))</f>
        <v>-1.6117846468699182E-2</v>
      </c>
      <c r="BO90" cm="1">
        <f t="array" ref="BO90">INDEX(BN89:BN$101,ROWS($A91))</f>
        <v>2.4042253334814117E-2</v>
      </c>
      <c r="BP90" cm="1">
        <f t="array" ref="BP90">INDEX(BO89:BO$101,ROWS($A91))</f>
        <v>2.2472413339714708E-2</v>
      </c>
      <c r="BQ90" cm="1">
        <f t="array" ref="BQ90">INDEX(BP89:BP$101,ROWS($A91))</f>
        <v>-4.4645286767713031E-2</v>
      </c>
      <c r="BR90" cm="1">
        <f t="array" ref="BR90">INDEX(BQ89:BQ$101,ROWS($A91))</f>
        <v>-0.12372641346062392</v>
      </c>
      <c r="BS90" cm="1">
        <f t="array" ref="BS90">INDEX(BR89:BR$101,ROWS($A91))</f>
        <v>-0.12177560279280279</v>
      </c>
      <c r="BT90" cm="1">
        <f t="array" ref="BT90">INDEX(BS89:BS$101,ROWS($A91))</f>
        <v>2.9474214617809136E-2</v>
      </c>
      <c r="BU90" cm="1">
        <f t="array" ref="BU90">INDEX(BT89:BT$101,ROWS($A91))</f>
        <v>7.0392205077482436E-2</v>
      </c>
      <c r="BV90" cm="1">
        <f t="array" ref="BV90">INDEX(BU89:BU$101,ROWS($A91))</f>
        <v>1.4667612138507162E-2</v>
      </c>
      <c r="BW90" cm="1">
        <f t="array" ref="BW90">INDEX(BV89:BV$101,ROWS($A91))</f>
        <v>-8.07663118808679E-2</v>
      </c>
      <c r="BX90" cm="1">
        <f t="array" ref="BX90">INDEX(BW89:BW$101,ROWS($A91))</f>
        <v>-7.3703419990607505E-2</v>
      </c>
      <c r="BY90" cm="1">
        <f t="array" ref="BY90">INDEX(BX89:BX$101,ROWS($A91))</f>
        <v>-4.3918438765605264E-2</v>
      </c>
      <c r="BZ90" cm="1">
        <f t="array" ref="BZ90">INDEX(BY89:BY$101,ROWS($A91))</f>
        <v>3.9071305306950813E-2</v>
      </c>
      <c r="CA90" cm="1">
        <f t="array" ref="CA90">INDEX(BZ89:BZ$101,ROWS($A91))</f>
        <v>4.1933472856106685E-2</v>
      </c>
      <c r="CB90" cm="1">
        <f t="array" ref="CB90">INDEX(CA89:CA$101,ROWS($A91))</f>
        <v>9.1859430410886747E-2</v>
      </c>
      <c r="CC90" cm="1">
        <f t="array" ref="CC90">INDEX(CB89:CB$101,ROWS($A91))</f>
        <v>8.4160700746083769E-2</v>
      </c>
      <c r="CD90" cm="1">
        <f t="array" ref="CD90">INDEX(CC89:CC$101,ROWS($A91))</f>
        <v>7.621720958584112E-2</v>
      </c>
      <c r="CE90" cm="1">
        <f t="array" ref="CE90">INDEX(CD89:CD$101,ROWS($A91))</f>
        <v>6.3852420251502675E-3</v>
      </c>
      <c r="CF90" cm="1">
        <f t="array" ref="CF90">INDEX(CE89:CE$101,ROWS($A91))</f>
        <v>-2.9137812001062583E-2</v>
      </c>
      <c r="CG90" cm="1">
        <f t="array" ref="CG90">INDEX(CF89:CF$101,ROWS($A91))</f>
        <v>2.8721448308013767E-2</v>
      </c>
      <c r="CH90" cm="1">
        <f t="array" ref="CH90">INDEX(CG89:CG$101,ROWS($A91))</f>
        <v>-3.456326362918621E-3</v>
      </c>
      <c r="CI90" cm="1">
        <f t="array" ref="CI90">INDEX(CH89:CH$101,ROWS($A91))</f>
        <v>5.6837875880982429E-2</v>
      </c>
      <c r="CJ90" cm="1">
        <f t="array" ref="CJ90">INDEX(CI89:CI$101,ROWS($A91))</f>
        <v>1.9671785536275461E-3</v>
      </c>
      <c r="CK90" cm="1">
        <f t="array" ref="CK90">INDEX(CJ89:CJ$101,ROWS($A91))</f>
        <v>-1.4926223783087878E-2</v>
      </c>
      <c r="CL90" cm="1">
        <f t="array" ref="CL90">INDEX(CK89:CK$101,ROWS($A91))</f>
        <v>-5.2382672610496436E-2</v>
      </c>
      <c r="CM90" cm="1">
        <f t="array" ref="CM90">INDEX(CL89:CL$101,ROWS($A91))</f>
        <v>-6.2429136560775492E-3</v>
      </c>
      <c r="CN90" cm="1">
        <f t="array" ref="CN90">INDEX(CM89:CM$101,ROWS($A91))</f>
        <v>2.6936806066919458E-3</v>
      </c>
      <c r="CO90" cm="1">
        <f t="array" ref="CO90">INDEX(CN89:CN$101,ROWS($A91))</f>
        <v>6.0709088443285947E-3</v>
      </c>
      <c r="CP90" cm="1">
        <f t="array" ref="CP90">INDEX(CO89:CO$101,ROWS($A91))</f>
        <v>1.5683425673848382E-3</v>
      </c>
      <c r="CQ90" cm="1">
        <f t="array" ref="CQ90">INDEX(CP89:CP$101,ROWS($A91))</f>
        <v>-5.4638879822004695E-2</v>
      </c>
      <c r="CR90" cm="1">
        <f t="array" ref="CR90">INDEX(CQ89:CQ$101,ROWS($A91))</f>
        <v>-5.8455048259506058E-2</v>
      </c>
      <c r="CS90" cm="1">
        <f t="array" ref="CS90">INDEX(CR89:CR$101,ROWS($A91))</f>
        <v>-3.9786713136974849E-2</v>
      </c>
      <c r="CT90" cm="1">
        <f t="array" ref="CT90">INDEX(CS89:CS$101,ROWS($A91))</f>
        <v>0.19076008747508422</v>
      </c>
      <c r="CU90" cm="1">
        <f t="array" ref="CU90">INDEX(CT89:CT$101,ROWS($A91))</f>
        <v>0.45816820676262499</v>
      </c>
      <c r="CV90" cm="1">
        <f t="array" ref="CV90">INDEX(CU89:CU$101,ROWS($A91))</f>
        <v>1</v>
      </c>
      <c r="CW90" cm="1">
        <f t="array" ref="CW90">INDEX(CV89:CV$101,ROWS($A91))</f>
        <v>0.45816820676262499</v>
      </c>
      <c r="CX90" cm="1">
        <f t="array" ref="CX90">INDEX(CW89:CW$101,ROWS($A91))</f>
        <v>0.19076008747508422</v>
      </c>
      <c r="CY90" cm="1">
        <f t="array" ref="CY90">INDEX(CX89:CX$101,ROWS($A91))</f>
        <v>-3.9786713136974849E-2</v>
      </c>
      <c r="CZ90" cm="1">
        <f t="array" ref="CZ90">INDEX(CY89:CY$101,ROWS($A91))</f>
        <v>-5.8455048259506058E-2</v>
      </c>
      <c r="DA90" cm="1">
        <f t="array" ref="DA90">INDEX(CZ89:CZ$101,ROWS($A91))</f>
        <v>-5.4638879822004695E-2</v>
      </c>
      <c r="DB90" cm="1">
        <f t="array" ref="DB90">INDEX(DA89:DA$101,ROWS($A91))</f>
        <v>1.5683425673848382E-3</v>
      </c>
      <c r="DC90" cm="1">
        <f t="array" ref="DC90">INDEX(DB89:DB$101,ROWS($A91))</f>
        <v>6.0709088443285947E-3</v>
      </c>
      <c r="DD90" cm="1">
        <f t="array" ref="DD90">INDEX(DC89:DC$101,ROWS($A91))</f>
        <v>2.6936806066919458E-3</v>
      </c>
      <c r="DE90" cm="1">
        <f t="array" ref="DE90">INDEX(DD89:DD$101,ROWS($A91))</f>
        <v>-6.2429136560775492E-3</v>
      </c>
      <c r="DF90" cm="1">
        <f t="array" ref="DF90">INDEX(DE89:DE$101,ROWS($A91))</f>
        <v>-5.2382672610496436E-2</v>
      </c>
      <c r="DG90" cm="1">
        <f t="array" ref="DG90">INDEX(DF89:DF$101,ROWS($A91))</f>
        <v>-1.4926223783087878E-2</v>
      </c>
    </row>
    <row r="91" spans="1:111" x14ac:dyDescent="0.25">
      <c r="A91" s="17">
        <v>90</v>
      </c>
      <c r="B91">
        <v>-4.0926771422996353</v>
      </c>
      <c r="C91" s="16">
        <f t="shared" si="7"/>
        <v>-4.0836420356991949</v>
      </c>
      <c r="D91" s="19">
        <f>SUMPRODUCT($C$2:INDEX($C$2:$C$327,ROWS(C92:C$327)),$C92:C$327)/DEVSQ($C$2:$C$327)</f>
        <v>-5.2539098038475042E-2</v>
      </c>
      <c r="E91">
        <f>SQRT((1/COUNT($B$2:$B$327))*(1+(2*SUMSQ($D$2:D90))))</f>
        <v>7.8105274967843655E-2</v>
      </c>
      <c r="F91">
        <f>-SQRT((1/COUNT($B$2:$B$327))*(1+(2*SUMSQ($D$2:D90))))</f>
        <v>-7.8105274967843655E-2</v>
      </c>
      <c r="H91" cm="1">
        <f t="array" aca="1" ref="H91" ca="1">INDEX(MMULT(MINVERSE(OFFSET($K$1,0,0,A91,A91)),OFFSET($K$1,1,0,A91,1)),A91)</f>
        <v>-5.6169376738689492E-2</v>
      </c>
      <c r="I91">
        <f t="shared" si="8"/>
        <v>5.5384877562171128E-2</v>
      </c>
      <c r="J91">
        <f t="shared" si="9"/>
        <v>-5.5384877562171128E-2</v>
      </c>
      <c r="K91" s="18">
        <f t="shared" si="10"/>
        <v>-5.2539098038475042E-2</v>
      </c>
      <c r="L91" cm="1">
        <f t="array" ref="L91">INDEX(K90:K$101,ROWS($A92))</f>
        <v>-3.8800683733912295E-2</v>
      </c>
      <c r="M91" cm="1">
        <f t="array" ref="M91">INDEX(L90:L$101,ROWS($A92))</f>
        <v>-3.8123935127915023E-2</v>
      </c>
      <c r="N91" cm="1">
        <f t="array" ref="N91">INDEX(M90:M$101,ROWS($A92))</f>
        <v>-3.4489755842785033E-2</v>
      </c>
      <c r="O91" cm="1">
        <f t="array" ref="O91">INDEX(N90:N$101,ROWS($A92))</f>
        <v>1.2954229781206805E-2</v>
      </c>
      <c r="P91" cm="1">
        <f t="array" ref="P91">INDEX(O90:O$101,ROWS($A92))</f>
        <v>-3.4333567685272466E-2</v>
      </c>
      <c r="Q91" cm="1">
        <f t="array" ref="Q91">INDEX(P90:P$101,ROWS($A92))</f>
        <v>-7.2155510153783547E-2</v>
      </c>
      <c r="R91" cm="1">
        <f t="array" ref="R91">INDEX(Q90:Q$101,ROWS($A92))</f>
        <v>-9.4306447696605344E-2</v>
      </c>
      <c r="S91" cm="1">
        <f t="array" ref="S91">INDEX(R90:R$101,ROWS($A92))</f>
        <v>-1.1841810215753364E-2</v>
      </c>
      <c r="T91" cm="1">
        <f t="array" ref="T91">INDEX(S90:S$101,ROWS($A92))</f>
        <v>-8.8964209385379838E-3</v>
      </c>
      <c r="U91" cm="1">
        <f t="array" ref="U91">INDEX(T90:T$101,ROWS($A92))</f>
        <v>2.1527036993652174E-2</v>
      </c>
      <c r="V91" cm="1">
        <f t="array" ref="V91">INDEX(U90:U$101,ROWS($A92))</f>
        <v>-5.797943456175976E-2</v>
      </c>
      <c r="W91" cm="1">
        <f t="array" ref="W91">INDEX(V90:V$101,ROWS($A92))</f>
        <v>-5.5317778936366649E-2</v>
      </c>
      <c r="X91" cm="1">
        <f t="array" ref="X91">INDEX(W90:W$101,ROWS($A92))</f>
        <v>-5.2754217783992252E-2</v>
      </c>
      <c r="Y91" cm="1">
        <f t="array" ref="Y91">INDEX(X90:X$101,ROWS($A92))</f>
        <v>-8.4314767643259743E-3</v>
      </c>
      <c r="Z91" cm="1">
        <f t="array" ref="Z91">INDEX(Y90:Y$101,ROWS($A92))</f>
        <v>1.8177231549152913E-2</v>
      </c>
      <c r="AA91" cm="1">
        <f t="array" ref="AA91">INDEX(Z90:Z$101,ROWS($A92))</f>
        <v>3.4657952725254376E-2</v>
      </c>
      <c r="AB91" cm="1">
        <f t="array" ref="AB91">INDEX(AA90:AA$101,ROWS($A92))</f>
        <v>8.7822449813521136E-2</v>
      </c>
      <c r="AC91" cm="1">
        <f t="array" ref="AC91">INDEX(AB90:AB$101,ROWS($A92))</f>
        <v>3.2326911044185787E-2</v>
      </c>
      <c r="AD91" cm="1">
        <f t="array" ref="AD91">INDEX(AC90:AC$101,ROWS($A92))</f>
        <v>-3.1411323438820761E-3</v>
      </c>
      <c r="AE91" cm="1">
        <f t="array" ref="AE91">INDEX(AD90:AD$101,ROWS($A92))</f>
        <v>-7.548013161823508E-2</v>
      </c>
      <c r="AF91" cm="1">
        <f t="array" ref="AF91">INDEX(AE90:AE$101,ROWS($A92))</f>
        <v>-0.11052220165884011</v>
      </c>
      <c r="AG91" cm="1">
        <f t="array" ref="AG91">INDEX(AF90:AF$101,ROWS($A92))</f>
        <v>-9.4031673125597529E-2</v>
      </c>
      <c r="AH91" cm="1">
        <f t="array" ref="AH91">INDEX(AG90:AG$101,ROWS($A92))</f>
        <v>-5.797574545305078E-2</v>
      </c>
      <c r="AI91" cm="1">
        <f t="array" ref="AI91">INDEX(AH90:AH$101,ROWS($A92))</f>
        <v>-3.9898965001476813E-2</v>
      </c>
      <c r="AJ91" cm="1">
        <f t="array" ref="AJ91">INDEX(AI90:AI$101,ROWS($A92))</f>
        <v>-3.5502314476504467E-3</v>
      </c>
      <c r="AK91" cm="1">
        <f t="array" ref="AK91">INDEX(AJ90:AJ$101,ROWS($A92))</f>
        <v>-8.1871675226921556E-3</v>
      </c>
      <c r="AL91" cm="1">
        <f t="array" ref="AL91">INDEX(AK90:AK$101,ROWS($A92))</f>
        <v>-3.0367441430410622E-2</v>
      </c>
      <c r="AM91" cm="1">
        <f t="array" ref="AM91">INDEX(AL90:AL$101,ROWS($A92))</f>
        <v>2.2155790129058831E-2</v>
      </c>
      <c r="AN91" cm="1">
        <f t="array" ref="AN91">INDEX(AM90:AM$101,ROWS($A92))</f>
        <v>1.3729332929021208E-2</v>
      </c>
      <c r="AO91" cm="1">
        <f t="array" ref="AO91">INDEX(AN90:AN$101,ROWS($A92))</f>
        <v>5.1009490677601008E-2</v>
      </c>
      <c r="AP91" cm="1">
        <f t="array" ref="AP91">INDEX(AO90:AO$101,ROWS($A92))</f>
        <v>6.2230718236564189E-2</v>
      </c>
      <c r="AQ91" cm="1">
        <f t="array" ref="AQ91">INDEX(AP90:AP$101,ROWS($A92))</f>
        <v>7.2025657485670386E-2</v>
      </c>
      <c r="AR91" cm="1">
        <f t="array" ref="AR91">INDEX(AQ90:AQ$101,ROWS($A92))</f>
        <v>-7.9382443856476692E-2</v>
      </c>
      <c r="AS91" cm="1">
        <f t="array" ref="AS91">INDEX(AR90:AR$101,ROWS($A92))</f>
        <v>-9.5791748059318602E-2</v>
      </c>
      <c r="AT91" cm="1">
        <f t="array" ref="AT91">INDEX(AS90:AS$101,ROWS($A92))</f>
        <v>-9.6352721316774401E-2</v>
      </c>
      <c r="AU91" cm="1">
        <f t="array" ref="AU91">INDEX(AT90:AT$101,ROWS($A92))</f>
        <v>-6.117608288508168E-3</v>
      </c>
      <c r="AV91" cm="1">
        <f t="array" ref="AV91">INDEX(AU90:AU$101,ROWS($A92))</f>
        <v>5.6418526686066756E-2</v>
      </c>
      <c r="AW91" cm="1">
        <f t="array" ref="AW91">INDEX(AV90:AV$101,ROWS($A92))</f>
        <v>-1.052338420005056E-2</v>
      </c>
      <c r="AX91" cm="1">
        <f t="array" ref="AX91">INDEX(AW90:AW$101,ROWS($A92))</f>
        <v>-3.4355579644787179E-3</v>
      </c>
      <c r="AY91" cm="1">
        <f t="array" ref="AY91">INDEX(AX90:AX$101,ROWS($A92))</f>
        <v>-2.9913035966842957E-2</v>
      </c>
      <c r="AZ91" cm="1">
        <f t="array" ref="AZ91">INDEX(AY90:AY$101,ROWS($A92))</f>
        <v>-2.4597005930040487E-2</v>
      </c>
      <c r="BA91" cm="1">
        <f t="array" ref="BA91">INDEX(AZ90:AZ$101,ROWS($A92))</f>
        <v>-6.1517600725887717E-2</v>
      </c>
      <c r="BB91" cm="1">
        <f t="array" ref="BB91">INDEX(BA90:BA$101,ROWS($A92))</f>
        <v>-7.9011018034384223E-3</v>
      </c>
      <c r="BC91" cm="1">
        <f t="array" ref="BC91">INDEX(BB90:BB$101,ROWS($A92))</f>
        <v>2.4418181143092907E-4</v>
      </c>
      <c r="BD91" cm="1">
        <f t="array" ref="BD91">INDEX(BC90:BC$101,ROWS($A92))</f>
        <v>5.695446189506833E-2</v>
      </c>
      <c r="BE91" cm="1">
        <f t="array" ref="BE91">INDEX(BD90:BD$101,ROWS($A92))</f>
        <v>-4.52418626056501E-3</v>
      </c>
      <c r="BF91" cm="1">
        <f t="array" ref="BF91">INDEX(BE90:BE$101,ROWS($A92))</f>
        <v>2.572326503835937E-2</v>
      </c>
      <c r="BG91" cm="1">
        <f t="array" ref="BG91">INDEX(BF90:BF$101,ROWS($A92))</f>
        <v>4.5356651955948825E-2</v>
      </c>
      <c r="BH91" cm="1">
        <f t="array" ref="BH91">INDEX(BG90:BG$101,ROWS($A92))</f>
        <v>6.9172172021400427E-2</v>
      </c>
      <c r="BI91" cm="1">
        <f t="array" ref="BI91">INDEX(BH90:BH$101,ROWS($A92))</f>
        <v>0.10653002802592371</v>
      </c>
      <c r="BJ91" cm="1">
        <f t="array" ref="BJ91">INDEX(BI90:BI$101,ROWS($A92))</f>
        <v>8.1095536068336749E-2</v>
      </c>
      <c r="BK91" cm="1">
        <f t="array" ref="BK91">INDEX(BJ90:BJ$101,ROWS($A92))</f>
        <v>7.0343913977613914E-2</v>
      </c>
      <c r="BL91" cm="1">
        <f t="array" ref="BL91">INDEX(BK90:BK$101,ROWS($A92))</f>
        <v>-8.2088083297975605E-3</v>
      </c>
      <c r="BM91" cm="1">
        <f t="array" ref="BM91">INDEX(BL90:BL$101,ROWS($A92))</f>
        <v>-4.2611769578632983E-2</v>
      </c>
      <c r="BN91" cm="1">
        <f t="array" ref="BN91">INDEX(BM90:BM$101,ROWS($A92))</f>
        <v>-1.3146260150111435E-2</v>
      </c>
      <c r="BO91" cm="1">
        <f t="array" ref="BO91">INDEX(BN90:BN$101,ROWS($A92))</f>
        <v>-1.6117846468699182E-2</v>
      </c>
      <c r="BP91" cm="1">
        <f t="array" ref="BP91">INDEX(BO90:BO$101,ROWS($A92))</f>
        <v>2.4042253334814117E-2</v>
      </c>
      <c r="BQ91" cm="1">
        <f t="array" ref="BQ91">INDEX(BP90:BP$101,ROWS($A92))</f>
        <v>2.2472413339714708E-2</v>
      </c>
      <c r="BR91" cm="1">
        <f t="array" ref="BR91">INDEX(BQ90:BQ$101,ROWS($A92))</f>
        <v>-4.4645286767713031E-2</v>
      </c>
      <c r="BS91" cm="1">
        <f t="array" ref="BS91">INDEX(BR90:BR$101,ROWS($A92))</f>
        <v>-0.12372641346062392</v>
      </c>
      <c r="BT91" cm="1">
        <f t="array" ref="BT91">INDEX(BS90:BS$101,ROWS($A92))</f>
        <v>-0.12177560279280279</v>
      </c>
      <c r="BU91" cm="1">
        <f t="array" ref="BU91">INDEX(BT90:BT$101,ROWS($A92))</f>
        <v>2.9474214617809136E-2</v>
      </c>
      <c r="BV91" cm="1">
        <f t="array" ref="BV91">INDEX(BU90:BU$101,ROWS($A92))</f>
        <v>7.0392205077482436E-2</v>
      </c>
      <c r="BW91" cm="1">
        <f t="array" ref="BW91">INDEX(BV90:BV$101,ROWS($A92))</f>
        <v>1.4667612138507162E-2</v>
      </c>
      <c r="BX91" cm="1">
        <f t="array" ref="BX91">INDEX(BW90:BW$101,ROWS($A92))</f>
        <v>-8.07663118808679E-2</v>
      </c>
      <c r="BY91" cm="1">
        <f t="array" ref="BY91">INDEX(BX90:BX$101,ROWS($A92))</f>
        <v>-7.3703419990607505E-2</v>
      </c>
      <c r="BZ91" cm="1">
        <f t="array" ref="BZ91">INDEX(BY90:BY$101,ROWS($A92))</f>
        <v>-4.3918438765605264E-2</v>
      </c>
      <c r="CA91" cm="1">
        <f t="array" ref="CA91">INDEX(BZ90:BZ$101,ROWS($A92))</f>
        <v>3.9071305306950813E-2</v>
      </c>
      <c r="CB91" cm="1">
        <f t="array" ref="CB91">INDEX(CA90:CA$101,ROWS($A92))</f>
        <v>4.1933472856106685E-2</v>
      </c>
      <c r="CC91" cm="1">
        <f t="array" ref="CC91">INDEX(CB90:CB$101,ROWS($A92))</f>
        <v>9.1859430410886747E-2</v>
      </c>
      <c r="CD91" cm="1">
        <f t="array" ref="CD91">INDEX(CC90:CC$101,ROWS($A92))</f>
        <v>8.4160700746083769E-2</v>
      </c>
      <c r="CE91" cm="1">
        <f t="array" ref="CE91">INDEX(CD90:CD$101,ROWS($A92))</f>
        <v>7.621720958584112E-2</v>
      </c>
      <c r="CF91" cm="1">
        <f t="array" ref="CF91">INDEX(CE90:CE$101,ROWS($A92))</f>
        <v>6.3852420251502675E-3</v>
      </c>
      <c r="CG91" cm="1">
        <f t="array" ref="CG91">INDEX(CF90:CF$101,ROWS($A92))</f>
        <v>-2.9137812001062583E-2</v>
      </c>
      <c r="CH91" cm="1">
        <f t="array" ref="CH91">INDEX(CG90:CG$101,ROWS($A92))</f>
        <v>2.8721448308013767E-2</v>
      </c>
      <c r="CI91" cm="1">
        <f t="array" ref="CI91">INDEX(CH90:CH$101,ROWS($A92))</f>
        <v>-3.456326362918621E-3</v>
      </c>
      <c r="CJ91" cm="1">
        <f t="array" ref="CJ91">INDEX(CI90:CI$101,ROWS($A92))</f>
        <v>5.6837875880982429E-2</v>
      </c>
      <c r="CK91" cm="1">
        <f t="array" ref="CK91">INDEX(CJ90:CJ$101,ROWS($A92))</f>
        <v>1.9671785536275461E-3</v>
      </c>
      <c r="CL91" cm="1">
        <f t="array" ref="CL91">INDEX(CK90:CK$101,ROWS($A92))</f>
        <v>-1.4926223783087878E-2</v>
      </c>
      <c r="CM91" cm="1">
        <f t="array" ref="CM91">INDEX(CL90:CL$101,ROWS($A92))</f>
        <v>-5.2382672610496436E-2</v>
      </c>
      <c r="CN91" cm="1">
        <f t="array" ref="CN91">INDEX(CM90:CM$101,ROWS($A92))</f>
        <v>-6.2429136560775492E-3</v>
      </c>
      <c r="CO91" cm="1">
        <f t="array" ref="CO91">INDEX(CN90:CN$101,ROWS($A92))</f>
        <v>2.6936806066919458E-3</v>
      </c>
      <c r="CP91" cm="1">
        <f t="array" ref="CP91">INDEX(CO90:CO$101,ROWS($A92))</f>
        <v>6.0709088443285947E-3</v>
      </c>
      <c r="CQ91" cm="1">
        <f t="array" ref="CQ91">INDEX(CP90:CP$101,ROWS($A92))</f>
        <v>1.5683425673848382E-3</v>
      </c>
      <c r="CR91" cm="1">
        <f t="array" ref="CR91">INDEX(CQ90:CQ$101,ROWS($A92))</f>
        <v>-5.4638879822004695E-2</v>
      </c>
      <c r="CS91" cm="1">
        <f t="array" ref="CS91">INDEX(CR90:CR$101,ROWS($A92))</f>
        <v>-5.8455048259506058E-2</v>
      </c>
      <c r="CT91" cm="1">
        <f t="array" ref="CT91">INDEX(CS90:CS$101,ROWS($A92))</f>
        <v>-3.9786713136974849E-2</v>
      </c>
      <c r="CU91" cm="1">
        <f t="array" ref="CU91">INDEX(CT90:CT$101,ROWS($A92))</f>
        <v>0.19076008747508422</v>
      </c>
      <c r="CV91" cm="1">
        <f t="array" ref="CV91">INDEX(CU90:CU$101,ROWS($A92))</f>
        <v>0.45816820676262499</v>
      </c>
      <c r="CW91" cm="1">
        <f t="array" ref="CW91">INDEX(CV90:CV$101,ROWS($A92))</f>
        <v>1</v>
      </c>
      <c r="CX91" cm="1">
        <f t="array" ref="CX91">INDEX(CW90:CW$101,ROWS($A92))</f>
        <v>0.45816820676262499</v>
      </c>
      <c r="CY91" cm="1">
        <f t="array" ref="CY91">INDEX(CX90:CX$101,ROWS($A92))</f>
        <v>0.19076008747508422</v>
      </c>
      <c r="CZ91" cm="1">
        <f t="array" ref="CZ91">INDEX(CY90:CY$101,ROWS($A92))</f>
        <v>-3.9786713136974849E-2</v>
      </c>
      <c r="DA91" cm="1">
        <f t="array" ref="DA91">INDEX(CZ90:CZ$101,ROWS($A92))</f>
        <v>-5.8455048259506058E-2</v>
      </c>
      <c r="DB91" cm="1">
        <f t="array" ref="DB91">INDEX(DA90:DA$101,ROWS($A92))</f>
        <v>-5.4638879822004695E-2</v>
      </c>
      <c r="DC91" cm="1">
        <f t="array" ref="DC91">INDEX(DB90:DB$101,ROWS($A92))</f>
        <v>1.5683425673848382E-3</v>
      </c>
      <c r="DD91" cm="1">
        <f t="array" ref="DD91">INDEX(DC90:DC$101,ROWS($A92))</f>
        <v>6.0709088443285947E-3</v>
      </c>
      <c r="DE91" cm="1">
        <f t="array" ref="DE91">INDEX(DD90:DD$101,ROWS($A92))</f>
        <v>2.6936806066919458E-3</v>
      </c>
      <c r="DF91" cm="1">
        <f t="array" ref="DF91">INDEX(DE90:DE$101,ROWS($A92))</f>
        <v>-6.2429136560775492E-3</v>
      </c>
      <c r="DG91" cm="1">
        <f t="array" ref="DG91">INDEX(DF90:DF$101,ROWS($A92))</f>
        <v>-5.2382672610496436E-2</v>
      </c>
    </row>
    <row r="92" spans="1:111" x14ac:dyDescent="0.25">
      <c r="A92" s="17">
        <v>91</v>
      </c>
      <c r="B92">
        <v>-1.2098650923902881</v>
      </c>
      <c r="C92" s="16">
        <f t="shared" si="7"/>
        <v>-1.2008299857898475</v>
      </c>
      <c r="D92" s="19">
        <f>SUMPRODUCT($C$2:INDEX($C$2:$C$327,ROWS(C93:C$327)),$C93:C$327)/DEVSQ($C$2:$C$327)</f>
        <v>-4.4615482107998219E-2</v>
      </c>
      <c r="E92">
        <f>SQRT((1/COUNT($B$2:$B$327))*(1+(2*SUMSQ($D$2:D91))))</f>
        <v>7.8213609316001936E-2</v>
      </c>
      <c r="F92">
        <f>-SQRT((1/COUNT($B$2:$B$327))*(1+(2*SUMSQ($D$2:D91))))</f>
        <v>-7.8213609316001936E-2</v>
      </c>
      <c r="H92" cm="1">
        <f t="array" aca="1" ref="H92" ca="1">INDEX(MMULT(MINVERSE(OFFSET($K$1,0,0,A92,A92)),OFFSET($K$1,1,0,A92,1)),A92)</f>
        <v>-3.0824729965928908E-2</v>
      </c>
      <c r="I92">
        <f t="shared" si="8"/>
        <v>5.5384877562171128E-2</v>
      </c>
      <c r="J92">
        <f t="shared" si="9"/>
        <v>-5.5384877562171128E-2</v>
      </c>
      <c r="K92" s="18">
        <f t="shared" si="10"/>
        <v>-4.4615482107998219E-2</v>
      </c>
      <c r="L92" cm="1">
        <f t="array" ref="L92">INDEX(K91:K$101,ROWS($A93))</f>
        <v>-5.2539098038475042E-2</v>
      </c>
      <c r="M92" cm="1">
        <f t="array" ref="M92">INDEX(L91:L$101,ROWS($A93))</f>
        <v>-3.8800683733912295E-2</v>
      </c>
      <c r="N92" cm="1">
        <f t="array" ref="N92">INDEX(M91:M$101,ROWS($A93))</f>
        <v>-3.8123935127915023E-2</v>
      </c>
      <c r="O92" cm="1">
        <f t="array" ref="O92">INDEX(N91:N$101,ROWS($A93))</f>
        <v>-3.4489755842785033E-2</v>
      </c>
      <c r="P92" cm="1">
        <f t="array" ref="P92">INDEX(O91:O$101,ROWS($A93))</f>
        <v>1.2954229781206805E-2</v>
      </c>
      <c r="Q92" cm="1">
        <f t="array" ref="Q92">INDEX(P91:P$101,ROWS($A93))</f>
        <v>-3.4333567685272466E-2</v>
      </c>
      <c r="R92" cm="1">
        <f t="array" ref="R92">INDEX(Q91:Q$101,ROWS($A93))</f>
        <v>-7.2155510153783547E-2</v>
      </c>
      <c r="S92" cm="1">
        <f t="array" ref="S92">INDEX(R91:R$101,ROWS($A93))</f>
        <v>-9.4306447696605344E-2</v>
      </c>
      <c r="T92" cm="1">
        <f t="array" ref="T92">INDEX(S91:S$101,ROWS($A93))</f>
        <v>-1.1841810215753364E-2</v>
      </c>
      <c r="U92" cm="1">
        <f t="array" ref="U92">INDEX(T91:T$101,ROWS($A93))</f>
        <v>-8.8964209385379838E-3</v>
      </c>
      <c r="V92" cm="1">
        <f t="array" ref="V92">INDEX(U91:U$101,ROWS($A93))</f>
        <v>2.1527036993652174E-2</v>
      </c>
      <c r="W92" cm="1">
        <f t="array" ref="W92">INDEX(V91:V$101,ROWS($A93))</f>
        <v>-5.797943456175976E-2</v>
      </c>
      <c r="X92" cm="1">
        <f t="array" ref="X92">INDEX(W91:W$101,ROWS($A93))</f>
        <v>-5.5317778936366649E-2</v>
      </c>
      <c r="Y92" cm="1">
        <f t="array" ref="Y92">INDEX(X91:X$101,ROWS($A93))</f>
        <v>-5.2754217783992252E-2</v>
      </c>
      <c r="Z92" cm="1">
        <f t="array" ref="Z92">INDEX(Y91:Y$101,ROWS($A93))</f>
        <v>-8.4314767643259743E-3</v>
      </c>
      <c r="AA92" cm="1">
        <f t="array" ref="AA92">INDEX(Z91:Z$101,ROWS($A93))</f>
        <v>1.8177231549152913E-2</v>
      </c>
      <c r="AB92" cm="1">
        <f t="array" ref="AB92">INDEX(AA91:AA$101,ROWS($A93))</f>
        <v>3.4657952725254376E-2</v>
      </c>
      <c r="AC92" cm="1">
        <f t="array" ref="AC92">INDEX(AB91:AB$101,ROWS($A93))</f>
        <v>8.7822449813521136E-2</v>
      </c>
      <c r="AD92" cm="1">
        <f t="array" ref="AD92">INDEX(AC91:AC$101,ROWS($A93))</f>
        <v>3.2326911044185787E-2</v>
      </c>
      <c r="AE92" cm="1">
        <f t="array" ref="AE92">INDEX(AD91:AD$101,ROWS($A93))</f>
        <v>-3.1411323438820761E-3</v>
      </c>
      <c r="AF92" cm="1">
        <f t="array" ref="AF92">INDEX(AE91:AE$101,ROWS($A93))</f>
        <v>-7.548013161823508E-2</v>
      </c>
      <c r="AG92" cm="1">
        <f t="array" ref="AG92">INDEX(AF91:AF$101,ROWS($A93))</f>
        <v>-0.11052220165884011</v>
      </c>
      <c r="AH92" cm="1">
        <f t="array" ref="AH92">INDEX(AG91:AG$101,ROWS($A93))</f>
        <v>-9.4031673125597529E-2</v>
      </c>
      <c r="AI92" cm="1">
        <f t="array" ref="AI92">INDEX(AH91:AH$101,ROWS($A93))</f>
        <v>-5.797574545305078E-2</v>
      </c>
      <c r="AJ92" cm="1">
        <f t="array" ref="AJ92">INDEX(AI91:AI$101,ROWS($A93))</f>
        <v>-3.9898965001476813E-2</v>
      </c>
      <c r="AK92" cm="1">
        <f t="array" ref="AK92">INDEX(AJ91:AJ$101,ROWS($A93))</f>
        <v>-3.5502314476504467E-3</v>
      </c>
      <c r="AL92" cm="1">
        <f t="array" ref="AL92">INDEX(AK91:AK$101,ROWS($A93))</f>
        <v>-8.1871675226921556E-3</v>
      </c>
      <c r="AM92" cm="1">
        <f t="array" ref="AM92">INDEX(AL91:AL$101,ROWS($A93))</f>
        <v>-3.0367441430410622E-2</v>
      </c>
      <c r="AN92" cm="1">
        <f t="array" ref="AN92">INDEX(AM91:AM$101,ROWS($A93))</f>
        <v>2.2155790129058831E-2</v>
      </c>
      <c r="AO92" cm="1">
        <f t="array" ref="AO92">INDEX(AN91:AN$101,ROWS($A93))</f>
        <v>1.3729332929021208E-2</v>
      </c>
      <c r="AP92" cm="1">
        <f t="array" ref="AP92">INDEX(AO91:AO$101,ROWS($A93))</f>
        <v>5.1009490677601008E-2</v>
      </c>
      <c r="AQ92" cm="1">
        <f t="array" ref="AQ92">INDEX(AP91:AP$101,ROWS($A93))</f>
        <v>6.2230718236564189E-2</v>
      </c>
      <c r="AR92" cm="1">
        <f t="array" ref="AR92">INDEX(AQ91:AQ$101,ROWS($A93))</f>
        <v>7.2025657485670386E-2</v>
      </c>
      <c r="AS92" cm="1">
        <f t="array" ref="AS92">INDEX(AR91:AR$101,ROWS($A93))</f>
        <v>-7.9382443856476692E-2</v>
      </c>
      <c r="AT92" cm="1">
        <f t="array" ref="AT92">INDEX(AS91:AS$101,ROWS($A93))</f>
        <v>-9.5791748059318602E-2</v>
      </c>
      <c r="AU92" cm="1">
        <f t="array" ref="AU92">INDEX(AT91:AT$101,ROWS($A93))</f>
        <v>-9.6352721316774401E-2</v>
      </c>
      <c r="AV92" cm="1">
        <f t="array" ref="AV92">INDEX(AU91:AU$101,ROWS($A93))</f>
        <v>-6.117608288508168E-3</v>
      </c>
      <c r="AW92" cm="1">
        <f t="array" ref="AW92">INDEX(AV91:AV$101,ROWS($A93))</f>
        <v>5.6418526686066756E-2</v>
      </c>
      <c r="AX92" cm="1">
        <f t="array" ref="AX92">INDEX(AW91:AW$101,ROWS($A93))</f>
        <v>-1.052338420005056E-2</v>
      </c>
      <c r="AY92" cm="1">
        <f t="array" ref="AY92">INDEX(AX91:AX$101,ROWS($A93))</f>
        <v>-3.4355579644787179E-3</v>
      </c>
      <c r="AZ92" cm="1">
        <f t="array" ref="AZ92">INDEX(AY91:AY$101,ROWS($A93))</f>
        <v>-2.9913035966842957E-2</v>
      </c>
      <c r="BA92" cm="1">
        <f t="array" ref="BA92">INDEX(AZ91:AZ$101,ROWS($A93))</f>
        <v>-2.4597005930040487E-2</v>
      </c>
      <c r="BB92" cm="1">
        <f t="array" ref="BB92">INDEX(BA91:BA$101,ROWS($A93))</f>
        <v>-6.1517600725887717E-2</v>
      </c>
      <c r="BC92" cm="1">
        <f t="array" ref="BC92">INDEX(BB91:BB$101,ROWS($A93))</f>
        <v>-7.9011018034384223E-3</v>
      </c>
      <c r="BD92" cm="1">
        <f t="array" ref="BD92">INDEX(BC91:BC$101,ROWS($A93))</f>
        <v>2.4418181143092907E-4</v>
      </c>
      <c r="BE92" cm="1">
        <f t="array" ref="BE92">INDEX(BD91:BD$101,ROWS($A93))</f>
        <v>5.695446189506833E-2</v>
      </c>
      <c r="BF92" cm="1">
        <f t="array" ref="BF92">INDEX(BE91:BE$101,ROWS($A93))</f>
        <v>-4.52418626056501E-3</v>
      </c>
      <c r="BG92" cm="1">
        <f t="array" ref="BG92">INDEX(BF91:BF$101,ROWS($A93))</f>
        <v>2.572326503835937E-2</v>
      </c>
      <c r="BH92" cm="1">
        <f t="array" ref="BH92">INDEX(BG91:BG$101,ROWS($A93))</f>
        <v>4.5356651955948825E-2</v>
      </c>
      <c r="BI92" cm="1">
        <f t="array" ref="BI92">INDEX(BH91:BH$101,ROWS($A93))</f>
        <v>6.9172172021400427E-2</v>
      </c>
      <c r="BJ92" cm="1">
        <f t="array" ref="BJ92">INDEX(BI91:BI$101,ROWS($A93))</f>
        <v>0.10653002802592371</v>
      </c>
      <c r="BK92" cm="1">
        <f t="array" ref="BK92">INDEX(BJ91:BJ$101,ROWS($A93))</f>
        <v>8.1095536068336749E-2</v>
      </c>
      <c r="BL92" cm="1">
        <f t="array" ref="BL92">INDEX(BK91:BK$101,ROWS($A93))</f>
        <v>7.0343913977613914E-2</v>
      </c>
      <c r="BM92" cm="1">
        <f t="array" ref="BM92">INDEX(BL91:BL$101,ROWS($A93))</f>
        <v>-8.2088083297975605E-3</v>
      </c>
      <c r="BN92" cm="1">
        <f t="array" ref="BN92">INDEX(BM91:BM$101,ROWS($A93))</f>
        <v>-4.2611769578632983E-2</v>
      </c>
      <c r="BO92" cm="1">
        <f t="array" ref="BO92">INDEX(BN91:BN$101,ROWS($A93))</f>
        <v>-1.3146260150111435E-2</v>
      </c>
      <c r="BP92" cm="1">
        <f t="array" ref="BP92">INDEX(BO91:BO$101,ROWS($A93))</f>
        <v>-1.6117846468699182E-2</v>
      </c>
      <c r="BQ92" cm="1">
        <f t="array" ref="BQ92">INDEX(BP91:BP$101,ROWS($A93))</f>
        <v>2.4042253334814117E-2</v>
      </c>
      <c r="BR92" cm="1">
        <f t="array" ref="BR92">INDEX(BQ91:BQ$101,ROWS($A93))</f>
        <v>2.2472413339714708E-2</v>
      </c>
      <c r="BS92" cm="1">
        <f t="array" ref="BS92">INDEX(BR91:BR$101,ROWS($A93))</f>
        <v>-4.4645286767713031E-2</v>
      </c>
      <c r="BT92" cm="1">
        <f t="array" ref="BT92">INDEX(BS91:BS$101,ROWS($A93))</f>
        <v>-0.12372641346062392</v>
      </c>
      <c r="BU92" cm="1">
        <f t="array" ref="BU92">INDEX(BT91:BT$101,ROWS($A93))</f>
        <v>-0.12177560279280279</v>
      </c>
      <c r="BV92" cm="1">
        <f t="array" ref="BV92">INDEX(BU91:BU$101,ROWS($A93))</f>
        <v>2.9474214617809136E-2</v>
      </c>
      <c r="BW92" cm="1">
        <f t="array" ref="BW92">INDEX(BV91:BV$101,ROWS($A93))</f>
        <v>7.0392205077482436E-2</v>
      </c>
      <c r="BX92" cm="1">
        <f t="array" ref="BX92">INDEX(BW91:BW$101,ROWS($A93))</f>
        <v>1.4667612138507162E-2</v>
      </c>
      <c r="BY92" cm="1">
        <f t="array" ref="BY92">INDEX(BX91:BX$101,ROWS($A93))</f>
        <v>-8.07663118808679E-2</v>
      </c>
      <c r="BZ92" cm="1">
        <f t="array" ref="BZ92">INDEX(BY91:BY$101,ROWS($A93))</f>
        <v>-7.3703419990607505E-2</v>
      </c>
      <c r="CA92" cm="1">
        <f t="array" ref="CA92">INDEX(BZ91:BZ$101,ROWS($A93))</f>
        <v>-4.3918438765605264E-2</v>
      </c>
      <c r="CB92" cm="1">
        <f t="array" ref="CB92">INDEX(CA91:CA$101,ROWS($A93))</f>
        <v>3.9071305306950813E-2</v>
      </c>
      <c r="CC92" cm="1">
        <f t="array" ref="CC92">INDEX(CB91:CB$101,ROWS($A93))</f>
        <v>4.1933472856106685E-2</v>
      </c>
      <c r="CD92" cm="1">
        <f t="array" ref="CD92">INDEX(CC91:CC$101,ROWS($A93))</f>
        <v>9.1859430410886747E-2</v>
      </c>
      <c r="CE92" cm="1">
        <f t="array" ref="CE92">INDEX(CD91:CD$101,ROWS($A93))</f>
        <v>8.4160700746083769E-2</v>
      </c>
      <c r="CF92" cm="1">
        <f t="array" ref="CF92">INDEX(CE91:CE$101,ROWS($A93))</f>
        <v>7.621720958584112E-2</v>
      </c>
      <c r="CG92" cm="1">
        <f t="array" ref="CG92">INDEX(CF91:CF$101,ROWS($A93))</f>
        <v>6.3852420251502675E-3</v>
      </c>
      <c r="CH92" cm="1">
        <f t="array" ref="CH92">INDEX(CG91:CG$101,ROWS($A93))</f>
        <v>-2.9137812001062583E-2</v>
      </c>
      <c r="CI92" cm="1">
        <f t="array" ref="CI92">INDEX(CH91:CH$101,ROWS($A93))</f>
        <v>2.8721448308013767E-2</v>
      </c>
      <c r="CJ92" cm="1">
        <f t="array" ref="CJ92">INDEX(CI91:CI$101,ROWS($A93))</f>
        <v>-3.456326362918621E-3</v>
      </c>
      <c r="CK92" cm="1">
        <f t="array" ref="CK92">INDEX(CJ91:CJ$101,ROWS($A93))</f>
        <v>5.6837875880982429E-2</v>
      </c>
      <c r="CL92" cm="1">
        <f t="array" ref="CL92">INDEX(CK91:CK$101,ROWS($A93))</f>
        <v>1.9671785536275461E-3</v>
      </c>
      <c r="CM92" cm="1">
        <f t="array" ref="CM92">INDEX(CL91:CL$101,ROWS($A93))</f>
        <v>-1.4926223783087878E-2</v>
      </c>
      <c r="CN92" cm="1">
        <f t="array" ref="CN92">INDEX(CM91:CM$101,ROWS($A93))</f>
        <v>-5.2382672610496436E-2</v>
      </c>
      <c r="CO92" cm="1">
        <f t="array" ref="CO92">INDEX(CN91:CN$101,ROWS($A93))</f>
        <v>-6.2429136560775492E-3</v>
      </c>
      <c r="CP92" cm="1">
        <f t="array" ref="CP92">INDEX(CO91:CO$101,ROWS($A93))</f>
        <v>2.6936806066919458E-3</v>
      </c>
      <c r="CQ92" cm="1">
        <f t="array" ref="CQ92">INDEX(CP91:CP$101,ROWS($A93))</f>
        <v>6.0709088443285947E-3</v>
      </c>
      <c r="CR92" cm="1">
        <f t="array" ref="CR92">INDEX(CQ91:CQ$101,ROWS($A93))</f>
        <v>1.5683425673848382E-3</v>
      </c>
      <c r="CS92" cm="1">
        <f t="array" ref="CS92">INDEX(CR91:CR$101,ROWS($A93))</f>
        <v>-5.4638879822004695E-2</v>
      </c>
      <c r="CT92" cm="1">
        <f t="array" ref="CT92">INDEX(CS91:CS$101,ROWS($A93))</f>
        <v>-5.8455048259506058E-2</v>
      </c>
      <c r="CU92" cm="1">
        <f t="array" ref="CU92">INDEX(CT91:CT$101,ROWS($A93))</f>
        <v>-3.9786713136974849E-2</v>
      </c>
      <c r="CV92" cm="1">
        <f t="array" ref="CV92">INDEX(CU91:CU$101,ROWS($A93))</f>
        <v>0.19076008747508422</v>
      </c>
      <c r="CW92" cm="1">
        <f t="array" ref="CW92">INDEX(CV91:CV$101,ROWS($A93))</f>
        <v>0.45816820676262499</v>
      </c>
      <c r="CX92" cm="1">
        <f t="array" ref="CX92">INDEX(CW91:CW$101,ROWS($A93))</f>
        <v>1</v>
      </c>
      <c r="CY92" cm="1">
        <f t="array" ref="CY92">INDEX(CX91:CX$101,ROWS($A93))</f>
        <v>0.45816820676262499</v>
      </c>
      <c r="CZ92" cm="1">
        <f t="array" ref="CZ92">INDEX(CY91:CY$101,ROWS($A93))</f>
        <v>0.19076008747508422</v>
      </c>
      <c r="DA92" cm="1">
        <f t="array" ref="DA92">INDEX(CZ91:CZ$101,ROWS($A93))</f>
        <v>-3.9786713136974849E-2</v>
      </c>
      <c r="DB92" cm="1">
        <f t="array" ref="DB92">INDEX(DA91:DA$101,ROWS($A93))</f>
        <v>-5.8455048259506058E-2</v>
      </c>
      <c r="DC92" cm="1">
        <f t="array" ref="DC92">INDEX(DB91:DB$101,ROWS($A93))</f>
        <v>-5.4638879822004695E-2</v>
      </c>
      <c r="DD92" cm="1">
        <f t="array" ref="DD92">INDEX(DC91:DC$101,ROWS($A93))</f>
        <v>1.5683425673848382E-3</v>
      </c>
      <c r="DE92" cm="1">
        <f t="array" ref="DE92">INDEX(DD91:DD$101,ROWS($A93))</f>
        <v>6.0709088443285947E-3</v>
      </c>
      <c r="DF92" cm="1">
        <f t="array" ref="DF92">INDEX(DE91:DE$101,ROWS($A93))</f>
        <v>2.6936806066919458E-3</v>
      </c>
      <c r="DG92" cm="1">
        <f t="array" ref="DG92">INDEX(DF91:DF$101,ROWS($A93))</f>
        <v>-6.2429136560775492E-3</v>
      </c>
    </row>
    <row r="93" spans="1:111" x14ac:dyDescent="0.25">
      <c r="A93" s="17">
        <v>92</v>
      </c>
      <c r="B93">
        <v>0.32328254681141289</v>
      </c>
      <c r="C93" s="16">
        <f t="shared" si="7"/>
        <v>0.33231765341185343</v>
      </c>
      <c r="D93" s="19">
        <f>SUMPRODUCT($C$2:INDEX($C$2:$C$327,ROWS(C94:C$327)),$C94:C$327)/DEVSQ($C$2:$C$327)</f>
        <v>-1.9179896493271544E-2</v>
      </c>
      <c r="E93">
        <f>SQRT((1/COUNT($B$2:$B$327))*(1+(2*SUMSQ($D$2:D92))))</f>
        <v>7.8291638070147149E-2</v>
      </c>
      <c r="F93">
        <f>-SQRT((1/COUNT($B$2:$B$327))*(1+(2*SUMSQ($D$2:D92))))</f>
        <v>-7.8291638070147149E-2</v>
      </c>
      <c r="H93" cm="1">
        <f t="array" aca="1" ref="H93" ca="1">INDEX(MMULT(MINVERSE(OFFSET($K$1,0,0,A93,A93)),OFFSET($K$1,1,0,A93,1)),A93)</f>
        <v>2.4695258763890539E-2</v>
      </c>
      <c r="I93">
        <f t="shared" si="8"/>
        <v>5.5384877562171128E-2</v>
      </c>
      <c r="J93">
        <f t="shared" si="9"/>
        <v>-5.5384877562171128E-2</v>
      </c>
      <c r="K93" s="18">
        <f t="shared" si="10"/>
        <v>-1.9179896493271544E-2</v>
      </c>
      <c r="L93" cm="1">
        <f t="array" ref="L93">INDEX(K92:K$101,ROWS($A94))</f>
        <v>-4.4615482107998219E-2</v>
      </c>
      <c r="M93" cm="1">
        <f t="array" ref="M93">INDEX(L92:L$101,ROWS($A94))</f>
        <v>-5.2539098038475042E-2</v>
      </c>
      <c r="N93" cm="1">
        <f t="array" ref="N93">INDEX(M92:M$101,ROWS($A94))</f>
        <v>-3.8800683733912295E-2</v>
      </c>
      <c r="O93" cm="1">
        <f t="array" ref="O93">INDEX(N92:N$101,ROWS($A94))</f>
        <v>-3.8123935127915023E-2</v>
      </c>
      <c r="P93" cm="1">
        <f t="array" ref="P93">INDEX(O92:O$101,ROWS($A94))</f>
        <v>-3.4489755842785033E-2</v>
      </c>
      <c r="Q93" cm="1">
        <f t="array" ref="Q93">INDEX(P92:P$101,ROWS($A94))</f>
        <v>1.2954229781206805E-2</v>
      </c>
      <c r="R93" cm="1">
        <f t="array" ref="R93">INDEX(Q92:Q$101,ROWS($A94))</f>
        <v>-3.4333567685272466E-2</v>
      </c>
      <c r="S93" cm="1">
        <f t="array" ref="S93">INDEX(R92:R$101,ROWS($A94))</f>
        <v>-7.2155510153783547E-2</v>
      </c>
      <c r="T93" cm="1">
        <f t="array" ref="T93">INDEX(S92:S$101,ROWS($A94))</f>
        <v>-9.4306447696605344E-2</v>
      </c>
      <c r="U93" cm="1">
        <f t="array" ref="U93">INDEX(T92:T$101,ROWS($A94))</f>
        <v>-1.1841810215753364E-2</v>
      </c>
      <c r="V93" cm="1">
        <f t="array" ref="V93">INDEX(U92:U$101,ROWS($A94))</f>
        <v>-8.8964209385379838E-3</v>
      </c>
      <c r="W93" cm="1">
        <f t="array" ref="W93">INDEX(V92:V$101,ROWS($A94))</f>
        <v>2.1527036993652174E-2</v>
      </c>
      <c r="X93" cm="1">
        <f t="array" ref="X93">INDEX(W92:W$101,ROWS($A94))</f>
        <v>-5.797943456175976E-2</v>
      </c>
      <c r="Y93" cm="1">
        <f t="array" ref="Y93">INDEX(X92:X$101,ROWS($A94))</f>
        <v>-5.5317778936366649E-2</v>
      </c>
      <c r="Z93" cm="1">
        <f t="array" ref="Z93">INDEX(Y92:Y$101,ROWS($A94))</f>
        <v>-5.2754217783992252E-2</v>
      </c>
      <c r="AA93" cm="1">
        <f t="array" ref="AA93">INDEX(Z92:Z$101,ROWS($A94))</f>
        <v>-8.4314767643259743E-3</v>
      </c>
      <c r="AB93" cm="1">
        <f t="array" ref="AB93">INDEX(AA92:AA$101,ROWS($A94))</f>
        <v>1.8177231549152913E-2</v>
      </c>
      <c r="AC93" cm="1">
        <f t="array" ref="AC93">INDEX(AB92:AB$101,ROWS($A94))</f>
        <v>3.4657952725254376E-2</v>
      </c>
      <c r="AD93" cm="1">
        <f t="array" ref="AD93">INDEX(AC92:AC$101,ROWS($A94))</f>
        <v>8.7822449813521136E-2</v>
      </c>
      <c r="AE93" cm="1">
        <f t="array" ref="AE93">INDEX(AD92:AD$101,ROWS($A94))</f>
        <v>3.2326911044185787E-2</v>
      </c>
      <c r="AF93" cm="1">
        <f t="array" ref="AF93">INDEX(AE92:AE$101,ROWS($A94))</f>
        <v>-3.1411323438820761E-3</v>
      </c>
      <c r="AG93" cm="1">
        <f t="array" ref="AG93">INDEX(AF92:AF$101,ROWS($A94))</f>
        <v>-7.548013161823508E-2</v>
      </c>
      <c r="AH93" cm="1">
        <f t="array" ref="AH93">INDEX(AG92:AG$101,ROWS($A94))</f>
        <v>-0.11052220165884011</v>
      </c>
      <c r="AI93" cm="1">
        <f t="array" ref="AI93">INDEX(AH92:AH$101,ROWS($A94))</f>
        <v>-9.4031673125597529E-2</v>
      </c>
      <c r="AJ93" cm="1">
        <f t="array" ref="AJ93">INDEX(AI92:AI$101,ROWS($A94))</f>
        <v>-5.797574545305078E-2</v>
      </c>
      <c r="AK93" cm="1">
        <f t="array" ref="AK93">INDEX(AJ92:AJ$101,ROWS($A94))</f>
        <v>-3.9898965001476813E-2</v>
      </c>
      <c r="AL93" cm="1">
        <f t="array" ref="AL93">INDEX(AK92:AK$101,ROWS($A94))</f>
        <v>-3.5502314476504467E-3</v>
      </c>
      <c r="AM93" cm="1">
        <f t="array" ref="AM93">INDEX(AL92:AL$101,ROWS($A94))</f>
        <v>-8.1871675226921556E-3</v>
      </c>
      <c r="AN93" cm="1">
        <f t="array" ref="AN93">INDEX(AM92:AM$101,ROWS($A94))</f>
        <v>-3.0367441430410622E-2</v>
      </c>
      <c r="AO93" cm="1">
        <f t="array" ref="AO93">INDEX(AN92:AN$101,ROWS($A94))</f>
        <v>2.2155790129058831E-2</v>
      </c>
      <c r="AP93" cm="1">
        <f t="array" ref="AP93">INDEX(AO92:AO$101,ROWS($A94))</f>
        <v>1.3729332929021208E-2</v>
      </c>
      <c r="AQ93" cm="1">
        <f t="array" ref="AQ93">INDEX(AP92:AP$101,ROWS($A94))</f>
        <v>5.1009490677601008E-2</v>
      </c>
      <c r="AR93" cm="1">
        <f t="array" ref="AR93">INDEX(AQ92:AQ$101,ROWS($A94))</f>
        <v>6.2230718236564189E-2</v>
      </c>
      <c r="AS93" cm="1">
        <f t="array" ref="AS93">INDEX(AR92:AR$101,ROWS($A94))</f>
        <v>7.2025657485670386E-2</v>
      </c>
      <c r="AT93" cm="1">
        <f t="array" ref="AT93">INDEX(AS92:AS$101,ROWS($A94))</f>
        <v>-7.9382443856476692E-2</v>
      </c>
      <c r="AU93" cm="1">
        <f t="array" ref="AU93">INDEX(AT92:AT$101,ROWS($A94))</f>
        <v>-9.5791748059318602E-2</v>
      </c>
      <c r="AV93" cm="1">
        <f t="array" ref="AV93">INDEX(AU92:AU$101,ROWS($A94))</f>
        <v>-9.6352721316774401E-2</v>
      </c>
      <c r="AW93" cm="1">
        <f t="array" ref="AW93">INDEX(AV92:AV$101,ROWS($A94))</f>
        <v>-6.117608288508168E-3</v>
      </c>
      <c r="AX93" cm="1">
        <f t="array" ref="AX93">INDEX(AW92:AW$101,ROWS($A94))</f>
        <v>5.6418526686066756E-2</v>
      </c>
      <c r="AY93" cm="1">
        <f t="array" ref="AY93">INDEX(AX92:AX$101,ROWS($A94))</f>
        <v>-1.052338420005056E-2</v>
      </c>
      <c r="AZ93" cm="1">
        <f t="array" ref="AZ93">INDEX(AY92:AY$101,ROWS($A94))</f>
        <v>-3.4355579644787179E-3</v>
      </c>
      <c r="BA93" cm="1">
        <f t="array" ref="BA93">INDEX(AZ92:AZ$101,ROWS($A94))</f>
        <v>-2.9913035966842957E-2</v>
      </c>
      <c r="BB93" cm="1">
        <f t="array" ref="BB93">INDEX(BA92:BA$101,ROWS($A94))</f>
        <v>-2.4597005930040487E-2</v>
      </c>
      <c r="BC93" cm="1">
        <f t="array" ref="BC93">INDEX(BB92:BB$101,ROWS($A94))</f>
        <v>-6.1517600725887717E-2</v>
      </c>
      <c r="BD93" cm="1">
        <f t="array" ref="BD93">INDEX(BC92:BC$101,ROWS($A94))</f>
        <v>-7.9011018034384223E-3</v>
      </c>
      <c r="BE93" cm="1">
        <f t="array" ref="BE93">INDEX(BD92:BD$101,ROWS($A94))</f>
        <v>2.4418181143092907E-4</v>
      </c>
      <c r="BF93" cm="1">
        <f t="array" ref="BF93">INDEX(BE92:BE$101,ROWS($A94))</f>
        <v>5.695446189506833E-2</v>
      </c>
      <c r="BG93" cm="1">
        <f t="array" ref="BG93">INDEX(BF92:BF$101,ROWS($A94))</f>
        <v>-4.52418626056501E-3</v>
      </c>
      <c r="BH93" cm="1">
        <f t="array" ref="BH93">INDEX(BG92:BG$101,ROWS($A94))</f>
        <v>2.572326503835937E-2</v>
      </c>
      <c r="BI93" cm="1">
        <f t="array" ref="BI93">INDEX(BH92:BH$101,ROWS($A94))</f>
        <v>4.5356651955948825E-2</v>
      </c>
      <c r="BJ93" cm="1">
        <f t="array" ref="BJ93">INDEX(BI92:BI$101,ROWS($A94))</f>
        <v>6.9172172021400427E-2</v>
      </c>
      <c r="BK93" cm="1">
        <f t="array" ref="BK93">INDEX(BJ92:BJ$101,ROWS($A94))</f>
        <v>0.10653002802592371</v>
      </c>
      <c r="BL93" cm="1">
        <f t="array" ref="BL93">INDEX(BK92:BK$101,ROWS($A94))</f>
        <v>8.1095536068336749E-2</v>
      </c>
      <c r="BM93" cm="1">
        <f t="array" ref="BM93">INDEX(BL92:BL$101,ROWS($A94))</f>
        <v>7.0343913977613914E-2</v>
      </c>
      <c r="BN93" cm="1">
        <f t="array" ref="BN93">INDEX(BM92:BM$101,ROWS($A94))</f>
        <v>-8.2088083297975605E-3</v>
      </c>
      <c r="BO93" cm="1">
        <f t="array" ref="BO93">INDEX(BN92:BN$101,ROWS($A94))</f>
        <v>-4.2611769578632983E-2</v>
      </c>
      <c r="BP93" cm="1">
        <f t="array" ref="BP93">INDEX(BO92:BO$101,ROWS($A94))</f>
        <v>-1.3146260150111435E-2</v>
      </c>
      <c r="BQ93" cm="1">
        <f t="array" ref="BQ93">INDEX(BP92:BP$101,ROWS($A94))</f>
        <v>-1.6117846468699182E-2</v>
      </c>
      <c r="BR93" cm="1">
        <f t="array" ref="BR93">INDEX(BQ92:BQ$101,ROWS($A94))</f>
        <v>2.4042253334814117E-2</v>
      </c>
      <c r="BS93" cm="1">
        <f t="array" ref="BS93">INDEX(BR92:BR$101,ROWS($A94))</f>
        <v>2.2472413339714708E-2</v>
      </c>
      <c r="BT93" cm="1">
        <f t="array" ref="BT93">INDEX(BS92:BS$101,ROWS($A94))</f>
        <v>-4.4645286767713031E-2</v>
      </c>
      <c r="BU93" cm="1">
        <f t="array" ref="BU93">INDEX(BT92:BT$101,ROWS($A94))</f>
        <v>-0.12372641346062392</v>
      </c>
      <c r="BV93" cm="1">
        <f t="array" ref="BV93">INDEX(BU92:BU$101,ROWS($A94))</f>
        <v>-0.12177560279280279</v>
      </c>
      <c r="BW93" cm="1">
        <f t="array" ref="BW93">INDEX(BV92:BV$101,ROWS($A94))</f>
        <v>2.9474214617809136E-2</v>
      </c>
      <c r="BX93" cm="1">
        <f t="array" ref="BX93">INDEX(BW92:BW$101,ROWS($A94))</f>
        <v>7.0392205077482436E-2</v>
      </c>
      <c r="BY93" cm="1">
        <f t="array" ref="BY93">INDEX(BX92:BX$101,ROWS($A94))</f>
        <v>1.4667612138507162E-2</v>
      </c>
      <c r="BZ93" cm="1">
        <f t="array" ref="BZ93">INDEX(BY92:BY$101,ROWS($A94))</f>
        <v>-8.07663118808679E-2</v>
      </c>
      <c r="CA93" cm="1">
        <f t="array" ref="CA93">INDEX(BZ92:BZ$101,ROWS($A94))</f>
        <v>-7.3703419990607505E-2</v>
      </c>
      <c r="CB93" cm="1">
        <f t="array" ref="CB93">INDEX(CA92:CA$101,ROWS($A94))</f>
        <v>-4.3918438765605264E-2</v>
      </c>
      <c r="CC93" cm="1">
        <f t="array" ref="CC93">INDEX(CB92:CB$101,ROWS($A94))</f>
        <v>3.9071305306950813E-2</v>
      </c>
      <c r="CD93" cm="1">
        <f t="array" ref="CD93">INDEX(CC92:CC$101,ROWS($A94))</f>
        <v>4.1933472856106685E-2</v>
      </c>
      <c r="CE93" cm="1">
        <f t="array" ref="CE93">INDEX(CD92:CD$101,ROWS($A94))</f>
        <v>9.1859430410886747E-2</v>
      </c>
      <c r="CF93" cm="1">
        <f t="array" ref="CF93">INDEX(CE92:CE$101,ROWS($A94))</f>
        <v>8.4160700746083769E-2</v>
      </c>
      <c r="CG93" cm="1">
        <f t="array" ref="CG93">INDEX(CF92:CF$101,ROWS($A94))</f>
        <v>7.621720958584112E-2</v>
      </c>
      <c r="CH93" cm="1">
        <f t="array" ref="CH93">INDEX(CG92:CG$101,ROWS($A94))</f>
        <v>6.3852420251502675E-3</v>
      </c>
      <c r="CI93" cm="1">
        <f t="array" ref="CI93">INDEX(CH92:CH$101,ROWS($A94))</f>
        <v>-2.9137812001062583E-2</v>
      </c>
      <c r="CJ93" cm="1">
        <f t="array" ref="CJ93">INDEX(CI92:CI$101,ROWS($A94))</f>
        <v>2.8721448308013767E-2</v>
      </c>
      <c r="CK93" cm="1">
        <f t="array" ref="CK93">INDEX(CJ92:CJ$101,ROWS($A94))</f>
        <v>-3.456326362918621E-3</v>
      </c>
      <c r="CL93" cm="1">
        <f t="array" ref="CL93">INDEX(CK92:CK$101,ROWS($A94))</f>
        <v>5.6837875880982429E-2</v>
      </c>
      <c r="CM93" cm="1">
        <f t="array" ref="CM93">INDEX(CL92:CL$101,ROWS($A94))</f>
        <v>1.9671785536275461E-3</v>
      </c>
      <c r="CN93" cm="1">
        <f t="array" ref="CN93">INDEX(CM92:CM$101,ROWS($A94))</f>
        <v>-1.4926223783087878E-2</v>
      </c>
      <c r="CO93" cm="1">
        <f t="array" ref="CO93">INDEX(CN92:CN$101,ROWS($A94))</f>
        <v>-5.2382672610496436E-2</v>
      </c>
      <c r="CP93" cm="1">
        <f t="array" ref="CP93">INDEX(CO92:CO$101,ROWS($A94))</f>
        <v>-6.2429136560775492E-3</v>
      </c>
      <c r="CQ93" cm="1">
        <f t="array" ref="CQ93">INDEX(CP92:CP$101,ROWS($A94))</f>
        <v>2.6936806066919458E-3</v>
      </c>
      <c r="CR93" cm="1">
        <f t="array" ref="CR93">INDEX(CQ92:CQ$101,ROWS($A94))</f>
        <v>6.0709088443285947E-3</v>
      </c>
      <c r="CS93" cm="1">
        <f t="array" ref="CS93">INDEX(CR92:CR$101,ROWS($A94))</f>
        <v>1.5683425673848382E-3</v>
      </c>
      <c r="CT93" cm="1">
        <f t="array" ref="CT93">INDEX(CS92:CS$101,ROWS($A94))</f>
        <v>-5.4638879822004695E-2</v>
      </c>
      <c r="CU93" cm="1">
        <f t="array" ref="CU93">INDEX(CT92:CT$101,ROWS($A94))</f>
        <v>-5.8455048259506058E-2</v>
      </c>
      <c r="CV93" cm="1">
        <f t="array" ref="CV93">INDEX(CU92:CU$101,ROWS($A94))</f>
        <v>-3.9786713136974849E-2</v>
      </c>
      <c r="CW93" cm="1">
        <f t="array" ref="CW93">INDEX(CV92:CV$101,ROWS($A94))</f>
        <v>0.19076008747508422</v>
      </c>
      <c r="CX93" cm="1">
        <f t="array" ref="CX93">INDEX(CW92:CW$101,ROWS($A94))</f>
        <v>0.45816820676262499</v>
      </c>
      <c r="CY93" cm="1">
        <f t="array" ref="CY93">INDEX(CX92:CX$101,ROWS($A94))</f>
        <v>1</v>
      </c>
      <c r="CZ93" cm="1">
        <f t="array" ref="CZ93">INDEX(CY92:CY$101,ROWS($A94))</f>
        <v>0.45816820676262499</v>
      </c>
      <c r="DA93" cm="1">
        <f t="array" ref="DA93">INDEX(CZ92:CZ$101,ROWS($A94))</f>
        <v>0.19076008747508422</v>
      </c>
      <c r="DB93" cm="1">
        <f t="array" ref="DB93">INDEX(DA92:DA$101,ROWS($A94))</f>
        <v>-3.9786713136974849E-2</v>
      </c>
      <c r="DC93" cm="1">
        <f t="array" ref="DC93">INDEX(DB92:DB$101,ROWS($A94))</f>
        <v>-5.8455048259506058E-2</v>
      </c>
      <c r="DD93" cm="1">
        <f t="array" ref="DD93">INDEX(DC92:DC$101,ROWS($A94))</f>
        <v>-5.4638879822004695E-2</v>
      </c>
      <c r="DE93" cm="1">
        <f t="array" ref="DE93">INDEX(DD92:DD$101,ROWS($A94))</f>
        <v>1.5683425673848382E-3</v>
      </c>
      <c r="DF93" cm="1">
        <f t="array" ref="DF93">INDEX(DE92:DE$101,ROWS($A94))</f>
        <v>6.0709088443285947E-3</v>
      </c>
      <c r="DG93" cm="1">
        <f t="array" ref="DG93">INDEX(DF92:DF$101,ROWS($A94))</f>
        <v>2.6936806066919458E-3</v>
      </c>
    </row>
    <row r="94" spans="1:111" x14ac:dyDescent="0.25">
      <c r="A94" s="17">
        <v>93</v>
      </c>
      <c r="B94">
        <v>4.6693730474444237</v>
      </c>
      <c r="C94" s="16">
        <f t="shared" si="7"/>
        <v>4.6784081540448641</v>
      </c>
      <c r="D94" s="19">
        <f>SUMPRODUCT($C$2:INDEX($C$2:$C$327,ROWS(C95:C$327)),$C95:C$327)/DEVSQ($C$2:$C$327)</f>
        <v>4.9032635892696595E-2</v>
      </c>
      <c r="E94">
        <f>SQRT((1/COUNT($B$2:$B$327))*(1+(2*SUMSQ($D$2:D93))))</f>
        <v>7.8306049914662043E-2</v>
      </c>
      <c r="F94">
        <f>-SQRT((1/COUNT($B$2:$B$327))*(1+(2*SUMSQ($D$2:D93))))</f>
        <v>-7.8306049914662043E-2</v>
      </c>
      <c r="H94" cm="1">
        <f t="array" aca="1" ref="H94" ca="1">INDEX(MMULT(MINVERSE(OFFSET($K$1,0,0,A94,A94)),OFFSET($K$1,1,0,A94,1)),A94)</f>
        <v>6.258871782756982E-2</v>
      </c>
      <c r="I94">
        <f t="shared" si="8"/>
        <v>5.5384877562171128E-2</v>
      </c>
      <c r="J94">
        <f t="shared" si="9"/>
        <v>-5.5384877562171128E-2</v>
      </c>
      <c r="K94" s="18">
        <f t="shared" si="10"/>
        <v>4.9032635892696595E-2</v>
      </c>
      <c r="L94" cm="1">
        <f t="array" ref="L94">INDEX(K93:K$101,ROWS($A95))</f>
        <v>-1.9179896493271544E-2</v>
      </c>
      <c r="M94" cm="1">
        <f t="array" ref="M94">INDEX(L93:L$101,ROWS($A95))</f>
        <v>-4.4615482107998219E-2</v>
      </c>
      <c r="N94" cm="1">
        <f t="array" ref="N94">INDEX(M93:M$101,ROWS($A95))</f>
        <v>-5.2539098038475042E-2</v>
      </c>
      <c r="O94" cm="1">
        <f t="array" ref="O94">INDEX(N93:N$101,ROWS($A95))</f>
        <v>-3.8800683733912295E-2</v>
      </c>
      <c r="P94" cm="1">
        <f t="array" ref="P94">INDEX(O93:O$101,ROWS($A95))</f>
        <v>-3.8123935127915023E-2</v>
      </c>
      <c r="Q94" cm="1">
        <f t="array" ref="Q94">INDEX(P93:P$101,ROWS($A95))</f>
        <v>-3.4489755842785033E-2</v>
      </c>
      <c r="R94" cm="1">
        <f t="array" ref="R94">INDEX(Q93:Q$101,ROWS($A95))</f>
        <v>1.2954229781206805E-2</v>
      </c>
      <c r="S94" cm="1">
        <f t="array" ref="S94">INDEX(R93:R$101,ROWS($A95))</f>
        <v>-3.4333567685272466E-2</v>
      </c>
      <c r="T94" cm="1">
        <f t="array" ref="T94">INDEX(S93:S$101,ROWS($A95))</f>
        <v>-7.2155510153783547E-2</v>
      </c>
      <c r="U94" cm="1">
        <f t="array" ref="U94">INDEX(T93:T$101,ROWS($A95))</f>
        <v>-9.4306447696605344E-2</v>
      </c>
      <c r="V94" cm="1">
        <f t="array" ref="V94">INDEX(U93:U$101,ROWS($A95))</f>
        <v>-1.1841810215753364E-2</v>
      </c>
      <c r="W94" cm="1">
        <f t="array" ref="W94">INDEX(V93:V$101,ROWS($A95))</f>
        <v>-8.8964209385379838E-3</v>
      </c>
      <c r="X94" cm="1">
        <f t="array" ref="X94">INDEX(W93:W$101,ROWS($A95))</f>
        <v>2.1527036993652174E-2</v>
      </c>
      <c r="Y94" cm="1">
        <f t="array" ref="Y94">INDEX(X93:X$101,ROWS($A95))</f>
        <v>-5.797943456175976E-2</v>
      </c>
      <c r="Z94" cm="1">
        <f t="array" ref="Z94">INDEX(Y93:Y$101,ROWS($A95))</f>
        <v>-5.5317778936366649E-2</v>
      </c>
      <c r="AA94" cm="1">
        <f t="array" ref="AA94">INDEX(Z93:Z$101,ROWS($A95))</f>
        <v>-5.2754217783992252E-2</v>
      </c>
      <c r="AB94" cm="1">
        <f t="array" ref="AB94">INDEX(AA93:AA$101,ROWS($A95))</f>
        <v>-8.4314767643259743E-3</v>
      </c>
      <c r="AC94" cm="1">
        <f t="array" ref="AC94">INDEX(AB93:AB$101,ROWS($A95))</f>
        <v>1.8177231549152913E-2</v>
      </c>
      <c r="AD94" cm="1">
        <f t="array" ref="AD94">INDEX(AC93:AC$101,ROWS($A95))</f>
        <v>3.4657952725254376E-2</v>
      </c>
      <c r="AE94" cm="1">
        <f t="array" ref="AE94">INDEX(AD93:AD$101,ROWS($A95))</f>
        <v>8.7822449813521136E-2</v>
      </c>
      <c r="AF94" cm="1">
        <f t="array" ref="AF94">INDEX(AE93:AE$101,ROWS($A95))</f>
        <v>3.2326911044185787E-2</v>
      </c>
      <c r="AG94" cm="1">
        <f t="array" ref="AG94">INDEX(AF93:AF$101,ROWS($A95))</f>
        <v>-3.1411323438820761E-3</v>
      </c>
      <c r="AH94" cm="1">
        <f t="array" ref="AH94">INDEX(AG93:AG$101,ROWS($A95))</f>
        <v>-7.548013161823508E-2</v>
      </c>
      <c r="AI94" cm="1">
        <f t="array" ref="AI94">INDEX(AH93:AH$101,ROWS($A95))</f>
        <v>-0.11052220165884011</v>
      </c>
      <c r="AJ94" cm="1">
        <f t="array" ref="AJ94">INDEX(AI93:AI$101,ROWS($A95))</f>
        <v>-9.4031673125597529E-2</v>
      </c>
      <c r="AK94" cm="1">
        <f t="array" ref="AK94">INDEX(AJ93:AJ$101,ROWS($A95))</f>
        <v>-5.797574545305078E-2</v>
      </c>
      <c r="AL94" cm="1">
        <f t="array" ref="AL94">INDEX(AK93:AK$101,ROWS($A95))</f>
        <v>-3.9898965001476813E-2</v>
      </c>
      <c r="AM94" cm="1">
        <f t="array" ref="AM94">INDEX(AL93:AL$101,ROWS($A95))</f>
        <v>-3.5502314476504467E-3</v>
      </c>
      <c r="AN94" cm="1">
        <f t="array" ref="AN94">INDEX(AM93:AM$101,ROWS($A95))</f>
        <v>-8.1871675226921556E-3</v>
      </c>
      <c r="AO94" cm="1">
        <f t="array" ref="AO94">INDEX(AN93:AN$101,ROWS($A95))</f>
        <v>-3.0367441430410622E-2</v>
      </c>
      <c r="AP94" cm="1">
        <f t="array" ref="AP94">INDEX(AO93:AO$101,ROWS($A95))</f>
        <v>2.2155790129058831E-2</v>
      </c>
      <c r="AQ94" cm="1">
        <f t="array" ref="AQ94">INDEX(AP93:AP$101,ROWS($A95))</f>
        <v>1.3729332929021208E-2</v>
      </c>
      <c r="AR94" cm="1">
        <f t="array" ref="AR94">INDEX(AQ93:AQ$101,ROWS($A95))</f>
        <v>5.1009490677601008E-2</v>
      </c>
      <c r="AS94" cm="1">
        <f t="array" ref="AS94">INDEX(AR93:AR$101,ROWS($A95))</f>
        <v>6.2230718236564189E-2</v>
      </c>
      <c r="AT94" cm="1">
        <f t="array" ref="AT94">INDEX(AS93:AS$101,ROWS($A95))</f>
        <v>7.2025657485670386E-2</v>
      </c>
      <c r="AU94" cm="1">
        <f t="array" ref="AU94">INDEX(AT93:AT$101,ROWS($A95))</f>
        <v>-7.9382443856476692E-2</v>
      </c>
      <c r="AV94" cm="1">
        <f t="array" ref="AV94">INDEX(AU93:AU$101,ROWS($A95))</f>
        <v>-9.5791748059318602E-2</v>
      </c>
      <c r="AW94" cm="1">
        <f t="array" ref="AW94">INDEX(AV93:AV$101,ROWS($A95))</f>
        <v>-9.6352721316774401E-2</v>
      </c>
      <c r="AX94" cm="1">
        <f t="array" ref="AX94">INDEX(AW93:AW$101,ROWS($A95))</f>
        <v>-6.117608288508168E-3</v>
      </c>
      <c r="AY94" cm="1">
        <f t="array" ref="AY94">INDEX(AX93:AX$101,ROWS($A95))</f>
        <v>5.6418526686066756E-2</v>
      </c>
      <c r="AZ94" cm="1">
        <f t="array" ref="AZ94">INDEX(AY93:AY$101,ROWS($A95))</f>
        <v>-1.052338420005056E-2</v>
      </c>
      <c r="BA94" cm="1">
        <f t="array" ref="BA94">INDEX(AZ93:AZ$101,ROWS($A95))</f>
        <v>-3.4355579644787179E-3</v>
      </c>
      <c r="BB94" cm="1">
        <f t="array" ref="BB94">INDEX(BA93:BA$101,ROWS($A95))</f>
        <v>-2.9913035966842957E-2</v>
      </c>
      <c r="BC94" cm="1">
        <f t="array" ref="BC94">INDEX(BB93:BB$101,ROWS($A95))</f>
        <v>-2.4597005930040487E-2</v>
      </c>
      <c r="BD94" cm="1">
        <f t="array" ref="BD94">INDEX(BC93:BC$101,ROWS($A95))</f>
        <v>-6.1517600725887717E-2</v>
      </c>
      <c r="BE94" cm="1">
        <f t="array" ref="BE94">INDEX(BD93:BD$101,ROWS($A95))</f>
        <v>-7.9011018034384223E-3</v>
      </c>
      <c r="BF94" cm="1">
        <f t="array" ref="BF94">INDEX(BE93:BE$101,ROWS($A95))</f>
        <v>2.4418181143092907E-4</v>
      </c>
      <c r="BG94" cm="1">
        <f t="array" ref="BG94">INDEX(BF93:BF$101,ROWS($A95))</f>
        <v>5.695446189506833E-2</v>
      </c>
      <c r="BH94" cm="1">
        <f t="array" ref="BH94">INDEX(BG93:BG$101,ROWS($A95))</f>
        <v>-4.52418626056501E-3</v>
      </c>
      <c r="BI94" cm="1">
        <f t="array" ref="BI94">INDEX(BH93:BH$101,ROWS($A95))</f>
        <v>2.572326503835937E-2</v>
      </c>
      <c r="BJ94" cm="1">
        <f t="array" ref="BJ94">INDEX(BI93:BI$101,ROWS($A95))</f>
        <v>4.5356651955948825E-2</v>
      </c>
      <c r="BK94" cm="1">
        <f t="array" ref="BK94">INDEX(BJ93:BJ$101,ROWS($A95))</f>
        <v>6.9172172021400427E-2</v>
      </c>
      <c r="BL94" cm="1">
        <f t="array" ref="BL94">INDEX(BK93:BK$101,ROWS($A95))</f>
        <v>0.10653002802592371</v>
      </c>
      <c r="BM94" cm="1">
        <f t="array" ref="BM94">INDEX(BL93:BL$101,ROWS($A95))</f>
        <v>8.1095536068336749E-2</v>
      </c>
      <c r="BN94" cm="1">
        <f t="array" ref="BN94">INDEX(BM93:BM$101,ROWS($A95))</f>
        <v>7.0343913977613914E-2</v>
      </c>
      <c r="BO94" cm="1">
        <f t="array" ref="BO94">INDEX(BN93:BN$101,ROWS($A95))</f>
        <v>-8.2088083297975605E-3</v>
      </c>
      <c r="BP94" cm="1">
        <f t="array" ref="BP94">INDEX(BO93:BO$101,ROWS($A95))</f>
        <v>-4.2611769578632983E-2</v>
      </c>
      <c r="BQ94" cm="1">
        <f t="array" ref="BQ94">INDEX(BP93:BP$101,ROWS($A95))</f>
        <v>-1.3146260150111435E-2</v>
      </c>
      <c r="BR94" cm="1">
        <f t="array" ref="BR94">INDEX(BQ93:BQ$101,ROWS($A95))</f>
        <v>-1.6117846468699182E-2</v>
      </c>
      <c r="BS94" cm="1">
        <f t="array" ref="BS94">INDEX(BR93:BR$101,ROWS($A95))</f>
        <v>2.4042253334814117E-2</v>
      </c>
      <c r="BT94" cm="1">
        <f t="array" ref="BT94">INDEX(BS93:BS$101,ROWS($A95))</f>
        <v>2.2472413339714708E-2</v>
      </c>
      <c r="BU94" cm="1">
        <f t="array" ref="BU94">INDEX(BT93:BT$101,ROWS($A95))</f>
        <v>-4.4645286767713031E-2</v>
      </c>
      <c r="BV94" cm="1">
        <f t="array" ref="BV94">INDEX(BU93:BU$101,ROWS($A95))</f>
        <v>-0.12372641346062392</v>
      </c>
      <c r="BW94" cm="1">
        <f t="array" ref="BW94">INDEX(BV93:BV$101,ROWS($A95))</f>
        <v>-0.12177560279280279</v>
      </c>
      <c r="BX94" cm="1">
        <f t="array" ref="BX94">INDEX(BW93:BW$101,ROWS($A95))</f>
        <v>2.9474214617809136E-2</v>
      </c>
      <c r="BY94" cm="1">
        <f t="array" ref="BY94">INDEX(BX93:BX$101,ROWS($A95))</f>
        <v>7.0392205077482436E-2</v>
      </c>
      <c r="BZ94" cm="1">
        <f t="array" ref="BZ94">INDEX(BY93:BY$101,ROWS($A95))</f>
        <v>1.4667612138507162E-2</v>
      </c>
      <c r="CA94" cm="1">
        <f t="array" ref="CA94">INDEX(BZ93:BZ$101,ROWS($A95))</f>
        <v>-8.07663118808679E-2</v>
      </c>
      <c r="CB94" cm="1">
        <f t="array" ref="CB94">INDEX(CA93:CA$101,ROWS($A95))</f>
        <v>-7.3703419990607505E-2</v>
      </c>
      <c r="CC94" cm="1">
        <f t="array" ref="CC94">INDEX(CB93:CB$101,ROWS($A95))</f>
        <v>-4.3918438765605264E-2</v>
      </c>
      <c r="CD94" cm="1">
        <f t="array" ref="CD94">INDEX(CC93:CC$101,ROWS($A95))</f>
        <v>3.9071305306950813E-2</v>
      </c>
      <c r="CE94" cm="1">
        <f t="array" ref="CE94">INDEX(CD93:CD$101,ROWS($A95))</f>
        <v>4.1933472856106685E-2</v>
      </c>
      <c r="CF94" cm="1">
        <f t="array" ref="CF94">INDEX(CE93:CE$101,ROWS($A95))</f>
        <v>9.1859430410886747E-2</v>
      </c>
      <c r="CG94" cm="1">
        <f t="array" ref="CG94">INDEX(CF93:CF$101,ROWS($A95))</f>
        <v>8.4160700746083769E-2</v>
      </c>
      <c r="CH94" cm="1">
        <f t="array" ref="CH94">INDEX(CG93:CG$101,ROWS($A95))</f>
        <v>7.621720958584112E-2</v>
      </c>
      <c r="CI94" cm="1">
        <f t="array" ref="CI94">INDEX(CH93:CH$101,ROWS($A95))</f>
        <v>6.3852420251502675E-3</v>
      </c>
      <c r="CJ94" cm="1">
        <f t="array" ref="CJ94">INDEX(CI93:CI$101,ROWS($A95))</f>
        <v>-2.9137812001062583E-2</v>
      </c>
      <c r="CK94" cm="1">
        <f t="array" ref="CK94">INDEX(CJ93:CJ$101,ROWS($A95))</f>
        <v>2.8721448308013767E-2</v>
      </c>
      <c r="CL94" cm="1">
        <f t="array" ref="CL94">INDEX(CK93:CK$101,ROWS($A95))</f>
        <v>-3.456326362918621E-3</v>
      </c>
      <c r="CM94" cm="1">
        <f t="array" ref="CM94">INDEX(CL93:CL$101,ROWS($A95))</f>
        <v>5.6837875880982429E-2</v>
      </c>
      <c r="CN94" cm="1">
        <f t="array" ref="CN94">INDEX(CM93:CM$101,ROWS($A95))</f>
        <v>1.9671785536275461E-3</v>
      </c>
      <c r="CO94" cm="1">
        <f t="array" ref="CO94">INDEX(CN93:CN$101,ROWS($A95))</f>
        <v>-1.4926223783087878E-2</v>
      </c>
      <c r="CP94" cm="1">
        <f t="array" ref="CP94">INDEX(CO93:CO$101,ROWS($A95))</f>
        <v>-5.2382672610496436E-2</v>
      </c>
      <c r="CQ94" cm="1">
        <f t="array" ref="CQ94">INDEX(CP93:CP$101,ROWS($A95))</f>
        <v>-6.2429136560775492E-3</v>
      </c>
      <c r="CR94" cm="1">
        <f t="array" ref="CR94">INDEX(CQ93:CQ$101,ROWS($A95))</f>
        <v>2.6936806066919458E-3</v>
      </c>
      <c r="CS94" cm="1">
        <f t="array" ref="CS94">INDEX(CR93:CR$101,ROWS($A95))</f>
        <v>6.0709088443285947E-3</v>
      </c>
      <c r="CT94" cm="1">
        <f t="array" ref="CT94">INDEX(CS93:CS$101,ROWS($A95))</f>
        <v>1.5683425673848382E-3</v>
      </c>
      <c r="CU94" cm="1">
        <f t="array" ref="CU94">INDEX(CT93:CT$101,ROWS($A95))</f>
        <v>-5.4638879822004695E-2</v>
      </c>
      <c r="CV94" cm="1">
        <f t="array" ref="CV94">INDEX(CU93:CU$101,ROWS($A95))</f>
        <v>-5.8455048259506058E-2</v>
      </c>
      <c r="CW94" cm="1">
        <f t="array" ref="CW94">INDEX(CV93:CV$101,ROWS($A95))</f>
        <v>-3.9786713136974849E-2</v>
      </c>
      <c r="CX94" cm="1">
        <f t="array" ref="CX94">INDEX(CW93:CW$101,ROWS($A95))</f>
        <v>0.19076008747508422</v>
      </c>
      <c r="CY94" cm="1">
        <f t="array" ref="CY94">INDEX(CX93:CX$101,ROWS($A95))</f>
        <v>0.45816820676262499</v>
      </c>
      <c r="CZ94" cm="1">
        <f t="array" ref="CZ94">INDEX(CY93:CY$101,ROWS($A95))</f>
        <v>1</v>
      </c>
      <c r="DA94" cm="1">
        <f t="array" ref="DA94">INDEX(CZ93:CZ$101,ROWS($A95))</f>
        <v>0.45816820676262499</v>
      </c>
      <c r="DB94" cm="1">
        <f t="array" ref="DB94">INDEX(DA93:DA$101,ROWS($A95))</f>
        <v>0.19076008747508422</v>
      </c>
      <c r="DC94" cm="1">
        <f t="array" ref="DC94">INDEX(DB93:DB$101,ROWS($A95))</f>
        <v>-3.9786713136974849E-2</v>
      </c>
      <c r="DD94" cm="1">
        <f t="array" ref="DD94">INDEX(DC93:DC$101,ROWS($A95))</f>
        <v>-5.8455048259506058E-2</v>
      </c>
      <c r="DE94" cm="1">
        <f t="array" ref="DE94">INDEX(DD93:DD$101,ROWS($A95))</f>
        <v>-5.4638879822004695E-2</v>
      </c>
      <c r="DF94" cm="1">
        <f t="array" ref="DF94">INDEX(DE93:DE$101,ROWS($A95))</f>
        <v>1.5683425673848382E-3</v>
      </c>
      <c r="DG94" cm="1">
        <f t="array" ref="DG94">INDEX(DF93:DF$101,ROWS($A95))</f>
        <v>6.0709088443285947E-3</v>
      </c>
    </row>
    <row r="95" spans="1:111" x14ac:dyDescent="0.25">
      <c r="A95" s="17">
        <v>94</v>
      </c>
      <c r="B95">
        <v>0.80496772117746218</v>
      </c>
      <c r="C95" s="16">
        <f t="shared" si="7"/>
        <v>0.81400282777790278</v>
      </c>
      <c r="D95" s="19">
        <f>SUMPRODUCT($C$2:INDEX($C$2:$C$327,ROWS(C96:C$327)),$C96:C$327)/DEVSQ($C$2:$C$327)</f>
        <v>5.6392198292057501E-2</v>
      </c>
      <c r="E95">
        <f>SQRT((1/COUNT($B$2:$B$327))*(1+(2*SUMSQ($D$2:D94))))</f>
        <v>7.8400173103771023E-2</v>
      </c>
      <c r="F95">
        <f>-SQRT((1/COUNT($B$2:$B$327))*(1+(2*SUMSQ($D$2:D94))))</f>
        <v>-7.8400173103771023E-2</v>
      </c>
      <c r="H95" cm="1">
        <f t="array" aca="1" ref="H95" ca="1">INDEX(MMULT(MINVERSE(OFFSET($K$1,0,0,A95,A95)),OFFSET($K$1,1,0,A95,1)),A95)</f>
        <v>2.0073380545655342E-2</v>
      </c>
      <c r="I95">
        <f t="shared" si="8"/>
        <v>5.5384877562171128E-2</v>
      </c>
      <c r="J95">
        <f t="shared" si="9"/>
        <v>-5.5384877562171128E-2</v>
      </c>
      <c r="K95" s="18">
        <f t="shared" si="10"/>
        <v>5.6392198292057501E-2</v>
      </c>
      <c r="L95" cm="1">
        <f t="array" ref="L95">INDEX(K94:K$101,ROWS($A96))</f>
        <v>4.9032635892696595E-2</v>
      </c>
      <c r="M95" cm="1">
        <f t="array" ref="M95">INDEX(L94:L$101,ROWS($A96))</f>
        <v>-1.9179896493271544E-2</v>
      </c>
      <c r="N95" cm="1">
        <f t="array" ref="N95">INDEX(M94:M$101,ROWS($A96))</f>
        <v>-4.4615482107998219E-2</v>
      </c>
      <c r="O95" cm="1">
        <f t="array" ref="O95">INDEX(N94:N$101,ROWS($A96))</f>
        <v>-5.2539098038475042E-2</v>
      </c>
      <c r="P95" cm="1">
        <f t="array" ref="P95">INDEX(O94:O$101,ROWS($A96))</f>
        <v>-3.8800683733912295E-2</v>
      </c>
      <c r="Q95" cm="1">
        <f t="array" ref="Q95">INDEX(P94:P$101,ROWS($A96))</f>
        <v>-3.8123935127915023E-2</v>
      </c>
      <c r="R95" cm="1">
        <f t="array" ref="R95">INDEX(Q94:Q$101,ROWS($A96))</f>
        <v>-3.4489755842785033E-2</v>
      </c>
      <c r="S95" cm="1">
        <f t="array" ref="S95">INDEX(R94:R$101,ROWS($A96))</f>
        <v>1.2954229781206805E-2</v>
      </c>
      <c r="T95" cm="1">
        <f t="array" ref="T95">INDEX(S94:S$101,ROWS($A96))</f>
        <v>-3.4333567685272466E-2</v>
      </c>
      <c r="U95" cm="1">
        <f t="array" ref="U95">INDEX(T94:T$101,ROWS($A96))</f>
        <v>-7.2155510153783547E-2</v>
      </c>
      <c r="V95" cm="1">
        <f t="array" ref="V95">INDEX(U94:U$101,ROWS($A96))</f>
        <v>-9.4306447696605344E-2</v>
      </c>
      <c r="W95" cm="1">
        <f t="array" ref="W95">INDEX(V94:V$101,ROWS($A96))</f>
        <v>-1.1841810215753364E-2</v>
      </c>
      <c r="X95" cm="1">
        <f t="array" ref="X95">INDEX(W94:W$101,ROWS($A96))</f>
        <v>-8.8964209385379838E-3</v>
      </c>
      <c r="Y95" cm="1">
        <f t="array" ref="Y95">INDEX(X94:X$101,ROWS($A96))</f>
        <v>2.1527036993652174E-2</v>
      </c>
      <c r="Z95" cm="1">
        <f t="array" ref="Z95">INDEX(Y94:Y$101,ROWS($A96))</f>
        <v>-5.797943456175976E-2</v>
      </c>
      <c r="AA95" cm="1">
        <f t="array" ref="AA95">INDEX(Z94:Z$101,ROWS($A96))</f>
        <v>-5.5317778936366649E-2</v>
      </c>
      <c r="AB95" cm="1">
        <f t="array" ref="AB95">INDEX(AA94:AA$101,ROWS($A96))</f>
        <v>-5.2754217783992252E-2</v>
      </c>
      <c r="AC95" cm="1">
        <f t="array" ref="AC95">INDEX(AB94:AB$101,ROWS($A96))</f>
        <v>-8.4314767643259743E-3</v>
      </c>
      <c r="AD95" cm="1">
        <f t="array" ref="AD95">INDEX(AC94:AC$101,ROWS($A96))</f>
        <v>1.8177231549152913E-2</v>
      </c>
      <c r="AE95" cm="1">
        <f t="array" ref="AE95">INDEX(AD94:AD$101,ROWS($A96))</f>
        <v>3.4657952725254376E-2</v>
      </c>
      <c r="AF95" cm="1">
        <f t="array" ref="AF95">INDEX(AE94:AE$101,ROWS($A96))</f>
        <v>8.7822449813521136E-2</v>
      </c>
      <c r="AG95" cm="1">
        <f t="array" ref="AG95">INDEX(AF94:AF$101,ROWS($A96))</f>
        <v>3.2326911044185787E-2</v>
      </c>
      <c r="AH95" cm="1">
        <f t="array" ref="AH95">INDEX(AG94:AG$101,ROWS($A96))</f>
        <v>-3.1411323438820761E-3</v>
      </c>
      <c r="AI95" cm="1">
        <f t="array" ref="AI95">INDEX(AH94:AH$101,ROWS($A96))</f>
        <v>-7.548013161823508E-2</v>
      </c>
      <c r="AJ95" cm="1">
        <f t="array" ref="AJ95">INDEX(AI94:AI$101,ROWS($A96))</f>
        <v>-0.11052220165884011</v>
      </c>
      <c r="AK95" cm="1">
        <f t="array" ref="AK95">INDEX(AJ94:AJ$101,ROWS($A96))</f>
        <v>-9.4031673125597529E-2</v>
      </c>
      <c r="AL95" cm="1">
        <f t="array" ref="AL95">INDEX(AK94:AK$101,ROWS($A96))</f>
        <v>-5.797574545305078E-2</v>
      </c>
      <c r="AM95" cm="1">
        <f t="array" ref="AM95">INDEX(AL94:AL$101,ROWS($A96))</f>
        <v>-3.9898965001476813E-2</v>
      </c>
      <c r="AN95" cm="1">
        <f t="array" ref="AN95">INDEX(AM94:AM$101,ROWS($A96))</f>
        <v>-3.5502314476504467E-3</v>
      </c>
      <c r="AO95" cm="1">
        <f t="array" ref="AO95">INDEX(AN94:AN$101,ROWS($A96))</f>
        <v>-8.1871675226921556E-3</v>
      </c>
      <c r="AP95" cm="1">
        <f t="array" ref="AP95">INDEX(AO94:AO$101,ROWS($A96))</f>
        <v>-3.0367441430410622E-2</v>
      </c>
      <c r="AQ95" cm="1">
        <f t="array" ref="AQ95">INDEX(AP94:AP$101,ROWS($A96))</f>
        <v>2.2155790129058831E-2</v>
      </c>
      <c r="AR95" cm="1">
        <f t="array" ref="AR95">INDEX(AQ94:AQ$101,ROWS($A96))</f>
        <v>1.3729332929021208E-2</v>
      </c>
      <c r="AS95" cm="1">
        <f t="array" ref="AS95">INDEX(AR94:AR$101,ROWS($A96))</f>
        <v>5.1009490677601008E-2</v>
      </c>
      <c r="AT95" cm="1">
        <f t="array" ref="AT95">INDEX(AS94:AS$101,ROWS($A96))</f>
        <v>6.2230718236564189E-2</v>
      </c>
      <c r="AU95" cm="1">
        <f t="array" ref="AU95">INDEX(AT94:AT$101,ROWS($A96))</f>
        <v>7.2025657485670386E-2</v>
      </c>
      <c r="AV95" cm="1">
        <f t="array" ref="AV95">INDEX(AU94:AU$101,ROWS($A96))</f>
        <v>-7.9382443856476692E-2</v>
      </c>
      <c r="AW95" cm="1">
        <f t="array" ref="AW95">INDEX(AV94:AV$101,ROWS($A96))</f>
        <v>-9.5791748059318602E-2</v>
      </c>
      <c r="AX95" cm="1">
        <f t="array" ref="AX95">INDEX(AW94:AW$101,ROWS($A96))</f>
        <v>-9.6352721316774401E-2</v>
      </c>
      <c r="AY95" cm="1">
        <f t="array" ref="AY95">INDEX(AX94:AX$101,ROWS($A96))</f>
        <v>-6.117608288508168E-3</v>
      </c>
      <c r="AZ95" cm="1">
        <f t="array" ref="AZ95">INDEX(AY94:AY$101,ROWS($A96))</f>
        <v>5.6418526686066756E-2</v>
      </c>
      <c r="BA95" cm="1">
        <f t="array" ref="BA95">INDEX(AZ94:AZ$101,ROWS($A96))</f>
        <v>-1.052338420005056E-2</v>
      </c>
      <c r="BB95" cm="1">
        <f t="array" ref="BB95">INDEX(BA94:BA$101,ROWS($A96))</f>
        <v>-3.4355579644787179E-3</v>
      </c>
      <c r="BC95" cm="1">
        <f t="array" ref="BC95">INDEX(BB94:BB$101,ROWS($A96))</f>
        <v>-2.9913035966842957E-2</v>
      </c>
      <c r="BD95" cm="1">
        <f t="array" ref="BD95">INDEX(BC94:BC$101,ROWS($A96))</f>
        <v>-2.4597005930040487E-2</v>
      </c>
      <c r="BE95" cm="1">
        <f t="array" ref="BE95">INDEX(BD94:BD$101,ROWS($A96))</f>
        <v>-6.1517600725887717E-2</v>
      </c>
      <c r="BF95" cm="1">
        <f t="array" ref="BF95">INDEX(BE94:BE$101,ROWS($A96))</f>
        <v>-7.9011018034384223E-3</v>
      </c>
      <c r="BG95" cm="1">
        <f t="array" ref="BG95">INDEX(BF94:BF$101,ROWS($A96))</f>
        <v>2.4418181143092907E-4</v>
      </c>
      <c r="BH95" cm="1">
        <f t="array" ref="BH95">INDEX(BG94:BG$101,ROWS($A96))</f>
        <v>5.695446189506833E-2</v>
      </c>
      <c r="BI95" cm="1">
        <f t="array" ref="BI95">INDEX(BH94:BH$101,ROWS($A96))</f>
        <v>-4.52418626056501E-3</v>
      </c>
      <c r="BJ95" cm="1">
        <f t="array" ref="BJ95">INDEX(BI94:BI$101,ROWS($A96))</f>
        <v>2.572326503835937E-2</v>
      </c>
      <c r="BK95" cm="1">
        <f t="array" ref="BK95">INDEX(BJ94:BJ$101,ROWS($A96))</f>
        <v>4.5356651955948825E-2</v>
      </c>
      <c r="BL95" cm="1">
        <f t="array" ref="BL95">INDEX(BK94:BK$101,ROWS($A96))</f>
        <v>6.9172172021400427E-2</v>
      </c>
      <c r="BM95" cm="1">
        <f t="array" ref="BM95">INDEX(BL94:BL$101,ROWS($A96))</f>
        <v>0.10653002802592371</v>
      </c>
      <c r="BN95" cm="1">
        <f t="array" ref="BN95">INDEX(BM94:BM$101,ROWS($A96))</f>
        <v>8.1095536068336749E-2</v>
      </c>
      <c r="BO95" cm="1">
        <f t="array" ref="BO95">INDEX(BN94:BN$101,ROWS($A96))</f>
        <v>7.0343913977613914E-2</v>
      </c>
      <c r="BP95" cm="1">
        <f t="array" ref="BP95">INDEX(BO94:BO$101,ROWS($A96))</f>
        <v>-8.2088083297975605E-3</v>
      </c>
      <c r="BQ95" cm="1">
        <f t="array" ref="BQ95">INDEX(BP94:BP$101,ROWS($A96))</f>
        <v>-4.2611769578632983E-2</v>
      </c>
      <c r="BR95" cm="1">
        <f t="array" ref="BR95">INDEX(BQ94:BQ$101,ROWS($A96))</f>
        <v>-1.3146260150111435E-2</v>
      </c>
      <c r="BS95" cm="1">
        <f t="array" ref="BS95">INDEX(BR94:BR$101,ROWS($A96))</f>
        <v>-1.6117846468699182E-2</v>
      </c>
      <c r="BT95" cm="1">
        <f t="array" ref="BT95">INDEX(BS94:BS$101,ROWS($A96))</f>
        <v>2.4042253334814117E-2</v>
      </c>
      <c r="BU95" cm="1">
        <f t="array" ref="BU95">INDEX(BT94:BT$101,ROWS($A96))</f>
        <v>2.2472413339714708E-2</v>
      </c>
      <c r="BV95" cm="1">
        <f t="array" ref="BV95">INDEX(BU94:BU$101,ROWS($A96))</f>
        <v>-4.4645286767713031E-2</v>
      </c>
      <c r="BW95" cm="1">
        <f t="array" ref="BW95">INDEX(BV94:BV$101,ROWS($A96))</f>
        <v>-0.12372641346062392</v>
      </c>
      <c r="BX95" cm="1">
        <f t="array" ref="BX95">INDEX(BW94:BW$101,ROWS($A96))</f>
        <v>-0.12177560279280279</v>
      </c>
      <c r="BY95" cm="1">
        <f t="array" ref="BY95">INDEX(BX94:BX$101,ROWS($A96))</f>
        <v>2.9474214617809136E-2</v>
      </c>
      <c r="BZ95" cm="1">
        <f t="array" ref="BZ95">INDEX(BY94:BY$101,ROWS($A96))</f>
        <v>7.0392205077482436E-2</v>
      </c>
      <c r="CA95" cm="1">
        <f t="array" ref="CA95">INDEX(BZ94:BZ$101,ROWS($A96))</f>
        <v>1.4667612138507162E-2</v>
      </c>
      <c r="CB95" cm="1">
        <f t="array" ref="CB95">INDEX(CA94:CA$101,ROWS($A96))</f>
        <v>-8.07663118808679E-2</v>
      </c>
      <c r="CC95" cm="1">
        <f t="array" ref="CC95">INDEX(CB94:CB$101,ROWS($A96))</f>
        <v>-7.3703419990607505E-2</v>
      </c>
      <c r="CD95" cm="1">
        <f t="array" ref="CD95">INDEX(CC94:CC$101,ROWS($A96))</f>
        <v>-4.3918438765605264E-2</v>
      </c>
      <c r="CE95" cm="1">
        <f t="array" ref="CE95">INDEX(CD94:CD$101,ROWS($A96))</f>
        <v>3.9071305306950813E-2</v>
      </c>
      <c r="CF95" cm="1">
        <f t="array" ref="CF95">INDEX(CE94:CE$101,ROWS($A96))</f>
        <v>4.1933472856106685E-2</v>
      </c>
      <c r="CG95" cm="1">
        <f t="array" ref="CG95">INDEX(CF94:CF$101,ROWS($A96))</f>
        <v>9.1859430410886747E-2</v>
      </c>
      <c r="CH95" cm="1">
        <f t="array" ref="CH95">INDEX(CG94:CG$101,ROWS($A96))</f>
        <v>8.4160700746083769E-2</v>
      </c>
      <c r="CI95" cm="1">
        <f t="array" ref="CI95">INDEX(CH94:CH$101,ROWS($A96))</f>
        <v>7.621720958584112E-2</v>
      </c>
      <c r="CJ95" cm="1">
        <f t="array" ref="CJ95">INDEX(CI94:CI$101,ROWS($A96))</f>
        <v>6.3852420251502675E-3</v>
      </c>
      <c r="CK95" cm="1">
        <f t="array" ref="CK95">INDEX(CJ94:CJ$101,ROWS($A96))</f>
        <v>-2.9137812001062583E-2</v>
      </c>
      <c r="CL95" cm="1">
        <f t="array" ref="CL95">INDEX(CK94:CK$101,ROWS($A96))</f>
        <v>2.8721448308013767E-2</v>
      </c>
      <c r="CM95" cm="1">
        <f t="array" ref="CM95">INDEX(CL94:CL$101,ROWS($A96))</f>
        <v>-3.456326362918621E-3</v>
      </c>
      <c r="CN95" cm="1">
        <f t="array" ref="CN95">INDEX(CM94:CM$101,ROWS($A96))</f>
        <v>5.6837875880982429E-2</v>
      </c>
      <c r="CO95" cm="1">
        <f t="array" ref="CO95">INDEX(CN94:CN$101,ROWS($A96))</f>
        <v>1.9671785536275461E-3</v>
      </c>
      <c r="CP95" cm="1">
        <f t="array" ref="CP95">INDEX(CO94:CO$101,ROWS($A96))</f>
        <v>-1.4926223783087878E-2</v>
      </c>
      <c r="CQ95" cm="1">
        <f t="array" ref="CQ95">INDEX(CP94:CP$101,ROWS($A96))</f>
        <v>-5.2382672610496436E-2</v>
      </c>
      <c r="CR95" cm="1">
        <f t="array" ref="CR95">INDEX(CQ94:CQ$101,ROWS($A96))</f>
        <v>-6.2429136560775492E-3</v>
      </c>
      <c r="CS95" cm="1">
        <f t="array" ref="CS95">INDEX(CR94:CR$101,ROWS($A96))</f>
        <v>2.6936806066919458E-3</v>
      </c>
      <c r="CT95" cm="1">
        <f t="array" ref="CT95">INDEX(CS94:CS$101,ROWS($A96))</f>
        <v>6.0709088443285947E-3</v>
      </c>
      <c r="CU95" cm="1">
        <f t="array" ref="CU95">INDEX(CT94:CT$101,ROWS($A96))</f>
        <v>1.5683425673848382E-3</v>
      </c>
      <c r="CV95" cm="1">
        <f t="array" ref="CV95">INDEX(CU94:CU$101,ROWS($A96))</f>
        <v>-5.4638879822004695E-2</v>
      </c>
      <c r="CW95" cm="1">
        <f t="array" ref="CW95">INDEX(CV94:CV$101,ROWS($A96))</f>
        <v>-5.8455048259506058E-2</v>
      </c>
      <c r="CX95" cm="1">
        <f t="array" ref="CX95">INDEX(CW94:CW$101,ROWS($A96))</f>
        <v>-3.9786713136974849E-2</v>
      </c>
      <c r="CY95" cm="1">
        <f t="array" ref="CY95">INDEX(CX94:CX$101,ROWS($A96))</f>
        <v>0.19076008747508422</v>
      </c>
      <c r="CZ95" cm="1">
        <f t="array" ref="CZ95">INDEX(CY94:CY$101,ROWS($A96))</f>
        <v>0.45816820676262499</v>
      </c>
      <c r="DA95" cm="1">
        <f t="array" ref="DA95">INDEX(CZ94:CZ$101,ROWS($A96))</f>
        <v>1</v>
      </c>
      <c r="DB95" cm="1">
        <f t="array" ref="DB95">INDEX(DA94:DA$101,ROWS($A96))</f>
        <v>0.45816820676262499</v>
      </c>
      <c r="DC95" cm="1">
        <f t="array" ref="DC95">INDEX(DB94:DB$101,ROWS($A96))</f>
        <v>0.19076008747508422</v>
      </c>
      <c r="DD95" cm="1">
        <f t="array" ref="DD95">INDEX(DC94:DC$101,ROWS($A96))</f>
        <v>-3.9786713136974849E-2</v>
      </c>
      <c r="DE95" cm="1">
        <f t="array" ref="DE95">INDEX(DD94:DD$101,ROWS($A96))</f>
        <v>-5.8455048259506058E-2</v>
      </c>
      <c r="DF95" cm="1">
        <f t="array" ref="DF95">INDEX(DE94:DE$101,ROWS($A96))</f>
        <v>-5.4638879822004695E-2</v>
      </c>
      <c r="DG95" cm="1">
        <f t="array" ref="DG95">INDEX(DF94:DF$101,ROWS($A96))</f>
        <v>1.5683425673848382E-3</v>
      </c>
    </row>
    <row r="96" spans="1:111" x14ac:dyDescent="0.25">
      <c r="A96" s="17">
        <v>95</v>
      </c>
      <c r="B96">
        <v>-3.0219123481320764</v>
      </c>
      <c r="C96" s="16">
        <f t="shared" si="7"/>
        <v>-3.0128772415316361</v>
      </c>
      <c r="D96" s="19">
        <f>SUMPRODUCT($C$2:INDEX($C$2:$C$327,ROWS(C97:C$327)),$C97:C$327)/DEVSQ($C$2:$C$327)</f>
        <v>2.0385512987377806E-2</v>
      </c>
      <c r="E96">
        <f>SQRT((1/COUNT($B$2:$B$327))*(1+(2*SUMSQ($D$2:D95))))</f>
        <v>7.8524498318205557E-2</v>
      </c>
      <c r="F96">
        <f>-SQRT((1/COUNT($B$2:$B$327))*(1+(2*SUMSQ($D$2:D95))))</f>
        <v>-7.8524498318205557E-2</v>
      </c>
      <c r="H96" cm="1">
        <f t="array" aca="1" ref="H96" ca="1">INDEX(MMULT(MINVERSE(OFFSET($K$1,0,0,A96,A96)),OFFSET($K$1,1,0,A96,1)),A96)</f>
        <v>-2.8951952902988125E-2</v>
      </c>
      <c r="I96">
        <f t="shared" si="8"/>
        <v>5.5384877562171128E-2</v>
      </c>
      <c r="J96">
        <f t="shared" si="9"/>
        <v>-5.5384877562171128E-2</v>
      </c>
      <c r="K96" s="18">
        <f t="shared" si="10"/>
        <v>2.0385512987377806E-2</v>
      </c>
      <c r="L96" cm="1">
        <f t="array" ref="L96">INDEX(K95:K$101,ROWS($A97))</f>
        <v>5.6392198292057501E-2</v>
      </c>
      <c r="M96" cm="1">
        <f t="array" ref="M96">INDEX(L95:L$101,ROWS($A97))</f>
        <v>4.9032635892696595E-2</v>
      </c>
      <c r="N96" cm="1">
        <f t="array" ref="N96">INDEX(M95:M$101,ROWS($A97))</f>
        <v>-1.9179896493271544E-2</v>
      </c>
      <c r="O96" cm="1">
        <f t="array" ref="O96">INDEX(N95:N$101,ROWS($A97))</f>
        <v>-4.4615482107998219E-2</v>
      </c>
      <c r="P96" cm="1">
        <f t="array" ref="P96">INDEX(O95:O$101,ROWS($A97))</f>
        <v>-5.2539098038475042E-2</v>
      </c>
      <c r="Q96" cm="1">
        <f t="array" ref="Q96">INDEX(P95:P$101,ROWS($A97))</f>
        <v>-3.8800683733912295E-2</v>
      </c>
      <c r="R96" cm="1">
        <f t="array" ref="R96">INDEX(Q95:Q$101,ROWS($A97))</f>
        <v>-3.8123935127915023E-2</v>
      </c>
      <c r="S96" cm="1">
        <f t="array" ref="S96">INDEX(R95:R$101,ROWS($A97))</f>
        <v>-3.4489755842785033E-2</v>
      </c>
      <c r="T96" cm="1">
        <f t="array" ref="T96">INDEX(S95:S$101,ROWS($A97))</f>
        <v>1.2954229781206805E-2</v>
      </c>
      <c r="U96" cm="1">
        <f t="array" ref="U96">INDEX(T95:T$101,ROWS($A97))</f>
        <v>-3.4333567685272466E-2</v>
      </c>
      <c r="V96" cm="1">
        <f t="array" ref="V96">INDEX(U95:U$101,ROWS($A97))</f>
        <v>-7.2155510153783547E-2</v>
      </c>
      <c r="W96" cm="1">
        <f t="array" ref="W96">INDEX(V95:V$101,ROWS($A97))</f>
        <v>-9.4306447696605344E-2</v>
      </c>
      <c r="X96" cm="1">
        <f t="array" ref="X96">INDEX(W95:W$101,ROWS($A97))</f>
        <v>-1.1841810215753364E-2</v>
      </c>
      <c r="Y96" cm="1">
        <f t="array" ref="Y96">INDEX(X95:X$101,ROWS($A97))</f>
        <v>-8.8964209385379838E-3</v>
      </c>
      <c r="Z96" cm="1">
        <f t="array" ref="Z96">INDEX(Y95:Y$101,ROWS($A97))</f>
        <v>2.1527036993652174E-2</v>
      </c>
      <c r="AA96" cm="1">
        <f t="array" ref="AA96">INDEX(Z95:Z$101,ROWS($A97))</f>
        <v>-5.797943456175976E-2</v>
      </c>
      <c r="AB96" cm="1">
        <f t="array" ref="AB96">INDEX(AA95:AA$101,ROWS($A97))</f>
        <v>-5.5317778936366649E-2</v>
      </c>
      <c r="AC96" cm="1">
        <f t="array" ref="AC96">INDEX(AB95:AB$101,ROWS($A97))</f>
        <v>-5.2754217783992252E-2</v>
      </c>
      <c r="AD96" cm="1">
        <f t="array" ref="AD96">INDEX(AC95:AC$101,ROWS($A97))</f>
        <v>-8.4314767643259743E-3</v>
      </c>
      <c r="AE96" cm="1">
        <f t="array" ref="AE96">INDEX(AD95:AD$101,ROWS($A97))</f>
        <v>1.8177231549152913E-2</v>
      </c>
      <c r="AF96" cm="1">
        <f t="array" ref="AF96">INDEX(AE95:AE$101,ROWS($A97))</f>
        <v>3.4657952725254376E-2</v>
      </c>
      <c r="AG96" cm="1">
        <f t="array" ref="AG96">INDEX(AF95:AF$101,ROWS($A97))</f>
        <v>8.7822449813521136E-2</v>
      </c>
      <c r="AH96" cm="1">
        <f t="array" ref="AH96">INDEX(AG95:AG$101,ROWS($A97))</f>
        <v>3.2326911044185787E-2</v>
      </c>
      <c r="AI96" cm="1">
        <f t="array" ref="AI96">INDEX(AH95:AH$101,ROWS($A97))</f>
        <v>-3.1411323438820761E-3</v>
      </c>
      <c r="AJ96" cm="1">
        <f t="array" ref="AJ96">INDEX(AI95:AI$101,ROWS($A97))</f>
        <v>-7.548013161823508E-2</v>
      </c>
      <c r="AK96" cm="1">
        <f t="array" ref="AK96">INDEX(AJ95:AJ$101,ROWS($A97))</f>
        <v>-0.11052220165884011</v>
      </c>
      <c r="AL96" cm="1">
        <f t="array" ref="AL96">INDEX(AK95:AK$101,ROWS($A97))</f>
        <v>-9.4031673125597529E-2</v>
      </c>
      <c r="AM96" cm="1">
        <f t="array" ref="AM96">INDEX(AL95:AL$101,ROWS($A97))</f>
        <v>-5.797574545305078E-2</v>
      </c>
      <c r="AN96" cm="1">
        <f t="array" ref="AN96">INDEX(AM95:AM$101,ROWS($A97))</f>
        <v>-3.9898965001476813E-2</v>
      </c>
      <c r="AO96" cm="1">
        <f t="array" ref="AO96">INDEX(AN95:AN$101,ROWS($A97))</f>
        <v>-3.5502314476504467E-3</v>
      </c>
      <c r="AP96" cm="1">
        <f t="array" ref="AP96">INDEX(AO95:AO$101,ROWS($A97))</f>
        <v>-8.1871675226921556E-3</v>
      </c>
      <c r="AQ96" cm="1">
        <f t="array" ref="AQ96">INDEX(AP95:AP$101,ROWS($A97))</f>
        <v>-3.0367441430410622E-2</v>
      </c>
      <c r="AR96" cm="1">
        <f t="array" ref="AR96">INDEX(AQ95:AQ$101,ROWS($A97))</f>
        <v>2.2155790129058831E-2</v>
      </c>
      <c r="AS96" cm="1">
        <f t="array" ref="AS96">INDEX(AR95:AR$101,ROWS($A97))</f>
        <v>1.3729332929021208E-2</v>
      </c>
      <c r="AT96" cm="1">
        <f t="array" ref="AT96">INDEX(AS95:AS$101,ROWS($A97))</f>
        <v>5.1009490677601008E-2</v>
      </c>
      <c r="AU96" cm="1">
        <f t="array" ref="AU96">INDEX(AT95:AT$101,ROWS($A97))</f>
        <v>6.2230718236564189E-2</v>
      </c>
      <c r="AV96" cm="1">
        <f t="array" ref="AV96">INDEX(AU95:AU$101,ROWS($A97))</f>
        <v>7.2025657485670386E-2</v>
      </c>
      <c r="AW96" cm="1">
        <f t="array" ref="AW96">INDEX(AV95:AV$101,ROWS($A97))</f>
        <v>-7.9382443856476692E-2</v>
      </c>
      <c r="AX96" cm="1">
        <f t="array" ref="AX96">INDEX(AW95:AW$101,ROWS($A97))</f>
        <v>-9.5791748059318602E-2</v>
      </c>
      <c r="AY96" cm="1">
        <f t="array" ref="AY96">INDEX(AX95:AX$101,ROWS($A97))</f>
        <v>-9.6352721316774401E-2</v>
      </c>
      <c r="AZ96" cm="1">
        <f t="array" ref="AZ96">INDEX(AY95:AY$101,ROWS($A97))</f>
        <v>-6.117608288508168E-3</v>
      </c>
      <c r="BA96" cm="1">
        <f t="array" ref="BA96">INDEX(AZ95:AZ$101,ROWS($A97))</f>
        <v>5.6418526686066756E-2</v>
      </c>
      <c r="BB96" cm="1">
        <f t="array" ref="BB96">INDEX(BA95:BA$101,ROWS($A97))</f>
        <v>-1.052338420005056E-2</v>
      </c>
      <c r="BC96" cm="1">
        <f t="array" ref="BC96">INDEX(BB95:BB$101,ROWS($A97))</f>
        <v>-3.4355579644787179E-3</v>
      </c>
      <c r="BD96" cm="1">
        <f t="array" ref="BD96">INDEX(BC95:BC$101,ROWS($A97))</f>
        <v>-2.9913035966842957E-2</v>
      </c>
      <c r="BE96" cm="1">
        <f t="array" ref="BE96">INDEX(BD95:BD$101,ROWS($A97))</f>
        <v>-2.4597005930040487E-2</v>
      </c>
      <c r="BF96" cm="1">
        <f t="array" ref="BF96">INDEX(BE95:BE$101,ROWS($A97))</f>
        <v>-6.1517600725887717E-2</v>
      </c>
      <c r="BG96" cm="1">
        <f t="array" ref="BG96">INDEX(BF95:BF$101,ROWS($A97))</f>
        <v>-7.9011018034384223E-3</v>
      </c>
      <c r="BH96" cm="1">
        <f t="array" ref="BH96">INDEX(BG95:BG$101,ROWS($A97))</f>
        <v>2.4418181143092907E-4</v>
      </c>
      <c r="BI96" cm="1">
        <f t="array" ref="BI96">INDEX(BH95:BH$101,ROWS($A97))</f>
        <v>5.695446189506833E-2</v>
      </c>
      <c r="BJ96" cm="1">
        <f t="array" ref="BJ96">INDEX(BI95:BI$101,ROWS($A97))</f>
        <v>-4.52418626056501E-3</v>
      </c>
      <c r="BK96" cm="1">
        <f t="array" ref="BK96">INDEX(BJ95:BJ$101,ROWS($A97))</f>
        <v>2.572326503835937E-2</v>
      </c>
      <c r="BL96" cm="1">
        <f t="array" ref="BL96">INDEX(BK95:BK$101,ROWS($A97))</f>
        <v>4.5356651955948825E-2</v>
      </c>
      <c r="BM96" cm="1">
        <f t="array" ref="BM96">INDEX(BL95:BL$101,ROWS($A97))</f>
        <v>6.9172172021400427E-2</v>
      </c>
      <c r="BN96" cm="1">
        <f t="array" ref="BN96">INDEX(BM95:BM$101,ROWS($A97))</f>
        <v>0.10653002802592371</v>
      </c>
      <c r="BO96" cm="1">
        <f t="array" ref="BO96">INDEX(BN95:BN$101,ROWS($A97))</f>
        <v>8.1095536068336749E-2</v>
      </c>
      <c r="BP96" cm="1">
        <f t="array" ref="BP96">INDEX(BO95:BO$101,ROWS($A97))</f>
        <v>7.0343913977613914E-2</v>
      </c>
      <c r="BQ96" cm="1">
        <f t="array" ref="BQ96">INDEX(BP95:BP$101,ROWS($A97))</f>
        <v>-8.2088083297975605E-3</v>
      </c>
      <c r="BR96" cm="1">
        <f t="array" ref="BR96">INDEX(BQ95:BQ$101,ROWS($A97))</f>
        <v>-4.2611769578632983E-2</v>
      </c>
      <c r="BS96" cm="1">
        <f t="array" ref="BS96">INDEX(BR95:BR$101,ROWS($A97))</f>
        <v>-1.3146260150111435E-2</v>
      </c>
      <c r="BT96" cm="1">
        <f t="array" ref="BT96">INDEX(BS95:BS$101,ROWS($A97))</f>
        <v>-1.6117846468699182E-2</v>
      </c>
      <c r="BU96" cm="1">
        <f t="array" ref="BU96">INDEX(BT95:BT$101,ROWS($A97))</f>
        <v>2.4042253334814117E-2</v>
      </c>
      <c r="BV96" cm="1">
        <f t="array" ref="BV96">INDEX(BU95:BU$101,ROWS($A97))</f>
        <v>2.2472413339714708E-2</v>
      </c>
      <c r="BW96" cm="1">
        <f t="array" ref="BW96">INDEX(BV95:BV$101,ROWS($A97))</f>
        <v>-4.4645286767713031E-2</v>
      </c>
      <c r="BX96" cm="1">
        <f t="array" ref="BX96">INDEX(BW95:BW$101,ROWS($A97))</f>
        <v>-0.12372641346062392</v>
      </c>
      <c r="BY96" cm="1">
        <f t="array" ref="BY96">INDEX(BX95:BX$101,ROWS($A97))</f>
        <v>-0.12177560279280279</v>
      </c>
      <c r="BZ96" cm="1">
        <f t="array" ref="BZ96">INDEX(BY95:BY$101,ROWS($A97))</f>
        <v>2.9474214617809136E-2</v>
      </c>
      <c r="CA96" cm="1">
        <f t="array" ref="CA96">INDEX(BZ95:BZ$101,ROWS($A97))</f>
        <v>7.0392205077482436E-2</v>
      </c>
      <c r="CB96" cm="1">
        <f t="array" ref="CB96">INDEX(CA95:CA$101,ROWS($A97))</f>
        <v>1.4667612138507162E-2</v>
      </c>
      <c r="CC96" cm="1">
        <f t="array" ref="CC96">INDEX(CB95:CB$101,ROWS($A97))</f>
        <v>-8.07663118808679E-2</v>
      </c>
      <c r="CD96" cm="1">
        <f t="array" ref="CD96">INDEX(CC95:CC$101,ROWS($A97))</f>
        <v>-7.3703419990607505E-2</v>
      </c>
      <c r="CE96" cm="1">
        <f t="array" ref="CE96">INDEX(CD95:CD$101,ROWS($A97))</f>
        <v>-4.3918438765605264E-2</v>
      </c>
      <c r="CF96" cm="1">
        <f t="array" ref="CF96">INDEX(CE95:CE$101,ROWS($A97))</f>
        <v>3.9071305306950813E-2</v>
      </c>
      <c r="CG96" cm="1">
        <f t="array" ref="CG96">INDEX(CF95:CF$101,ROWS($A97))</f>
        <v>4.1933472856106685E-2</v>
      </c>
      <c r="CH96" cm="1">
        <f t="array" ref="CH96">INDEX(CG95:CG$101,ROWS($A97))</f>
        <v>9.1859430410886747E-2</v>
      </c>
      <c r="CI96" cm="1">
        <f t="array" ref="CI96">INDEX(CH95:CH$101,ROWS($A97))</f>
        <v>8.4160700746083769E-2</v>
      </c>
      <c r="CJ96" cm="1">
        <f t="array" ref="CJ96">INDEX(CI95:CI$101,ROWS($A97))</f>
        <v>7.621720958584112E-2</v>
      </c>
      <c r="CK96" cm="1">
        <f t="array" ref="CK96">INDEX(CJ95:CJ$101,ROWS($A97))</f>
        <v>6.3852420251502675E-3</v>
      </c>
      <c r="CL96" cm="1">
        <f t="array" ref="CL96">INDEX(CK95:CK$101,ROWS($A97))</f>
        <v>-2.9137812001062583E-2</v>
      </c>
      <c r="CM96" cm="1">
        <f t="array" ref="CM96">INDEX(CL95:CL$101,ROWS($A97))</f>
        <v>2.8721448308013767E-2</v>
      </c>
      <c r="CN96" cm="1">
        <f t="array" ref="CN96">INDEX(CM95:CM$101,ROWS($A97))</f>
        <v>-3.456326362918621E-3</v>
      </c>
      <c r="CO96" cm="1">
        <f t="array" ref="CO96">INDEX(CN95:CN$101,ROWS($A97))</f>
        <v>5.6837875880982429E-2</v>
      </c>
      <c r="CP96" cm="1">
        <f t="array" ref="CP96">INDEX(CO95:CO$101,ROWS($A97))</f>
        <v>1.9671785536275461E-3</v>
      </c>
      <c r="CQ96" cm="1">
        <f t="array" ref="CQ96">INDEX(CP95:CP$101,ROWS($A97))</f>
        <v>-1.4926223783087878E-2</v>
      </c>
      <c r="CR96" cm="1">
        <f t="array" ref="CR96">INDEX(CQ95:CQ$101,ROWS($A97))</f>
        <v>-5.2382672610496436E-2</v>
      </c>
      <c r="CS96" cm="1">
        <f t="array" ref="CS96">INDEX(CR95:CR$101,ROWS($A97))</f>
        <v>-6.2429136560775492E-3</v>
      </c>
      <c r="CT96" cm="1">
        <f t="array" ref="CT96">INDEX(CS95:CS$101,ROWS($A97))</f>
        <v>2.6936806066919458E-3</v>
      </c>
      <c r="CU96" cm="1">
        <f t="array" ref="CU96">INDEX(CT95:CT$101,ROWS($A97))</f>
        <v>6.0709088443285947E-3</v>
      </c>
      <c r="CV96" cm="1">
        <f t="array" ref="CV96">INDEX(CU95:CU$101,ROWS($A97))</f>
        <v>1.5683425673848382E-3</v>
      </c>
      <c r="CW96" cm="1">
        <f t="array" ref="CW96">INDEX(CV95:CV$101,ROWS($A97))</f>
        <v>-5.4638879822004695E-2</v>
      </c>
      <c r="CX96" cm="1">
        <f t="array" ref="CX96">INDEX(CW95:CW$101,ROWS($A97))</f>
        <v>-5.8455048259506058E-2</v>
      </c>
      <c r="CY96" cm="1">
        <f t="array" ref="CY96">INDEX(CX95:CX$101,ROWS($A97))</f>
        <v>-3.9786713136974849E-2</v>
      </c>
      <c r="CZ96" cm="1">
        <f t="array" ref="CZ96">INDEX(CY95:CY$101,ROWS($A97))</f>
        <v>0.19076008747508422</v>
      </c>
      <c r="DA96" cm="1">
        <f t="array" ref="DA96">INDEX(CZ95:CZ$101,ROWS($A97))</f>
        <v>0.45816820676262499</v>
      </c>
      <c r="DB96" cm="1">
        <f t="array" ref="DB96">INDEX(DA95:DA$101,ROWS($A97))</f>
        <v>1</v>
      </c>
      <c r="DC96" cm="1">
        <f t="array" ref="DC96">INDEX(DB95:DB$101,ROWS($A97))</f>
        <v>0.45816820676262499</v>
      </c>
      <c r="DD96" cm="1">
        <f t="array" ref="DD96">INDEX(DC95:DC$101,ROWS($A97))</f>
        <v>0.19076008747508422</v>
      </c>
      <c r="DE96" cm="1">
        <f t="array" ref="DE96">INDEX(DD95:DD$101,ROWS($A97))</f>
        <v>-3.9786713136974849E-2</v>
      </c>
      <c r="DF96" cm="1">
        <f t="array" ref="DF96">INDEX(DE95:DE$101,ROWS($A97))</f>
        <v>-5.8455048259506058E-2</v>
      </c>
      <c r="DG96" cm="1">
        <f t="array" ref="DG96">INDEX(DF95:DF$101,ROWS($A97))</f>
        <v>-5.4638879822004695E-2</v>
      </c>
    </row>
    <row r="97" spans="1:111" x14ac:dyDescent="0.25">
      <c r="A97" s="17">
        <v>96</v>
      </c>
      <c r="B97">
        <v>4.8807697290623935</v>
      </c>
      <c r="C97" s="16">
        <f t="shared" si="7"/>
        <v>4.8898048356628339</v>
      </c>
      <c r="D97" s="19">
        <f>SUMPRODUCT($C$2:INDEX($C$2:$C$327,ROWS(C98:C$327)),$C98:C$327)/DEVSQ($C$2:$C$327)</f>
        <v>-2.8505505714335425E-2</v>
      </c>
      <c r="E97">
        <f>SQRT((1/COUNT($B$2:$B$327))*(1+(2*SUMSQ($D$2:D96))))</f>
        <v>7.8540730452745136E-2</v>
      </c>
      <c r="F97">
        <f>-SQRT((1/COUNT($B$2:$B$327))*(1+(2*SUMSQ($D$2:D96))))</f>
        <v>-7.8540730452745136E-2</v>
      </c>
      <c r="H97" cm="1">
        <f t="array" aca="1" ref="H97" ca="1">INDEX(MMULT(MINVERSE(OFFSET($K$1,0,0,A97,A97)),OFFSET($K$1,1,0,A97,1)),A97)</f>
        <v>-2.4428850672846839E-2</v>
      </c>
      <c r="I97">
        <f t="shared" si="8"/>
        <v>5.5384877562171128E-2</v>
      </c>
      <c r="J97">
        <f t="shared" si="9"/>
        <v>-5.5384877562171128E-2</v>
      </c>
      <c r="K97" s="18">
        <f t="shared" si="10"/>
        <v>-2.8505505714335425E-2</v>
      </c>
      <c r="L97" cm="1">
        <f t="array" ref="L97">INDEX(K96:K$101,ROWS($A98))</f>
        <v>2.0385512987377806E-2</v>
      </c>
      <c r="M97" cm="1">
        <f t="array" ref="M97">INDEX(L96:L$101,ROWS($A98))</f>
        <v>5.6392198292057501E-2</v>
      </c>
      <c r="N97" cm="1">
        <f t="array" ref="N97">INDEX(M96:M$101,ROWS($A98))</f>
        <v>4.9032635892696595E-2</v>
      </c>
      <c r="O97" cm="1">
        <f t="array" ref="O97">INDEX(N96:N$101,ROWS($A98))</f>
        <v>-1.9179896493271544E-2</v>
      </c>
      <c r="P97" cm="1">
        <f t="array" ref="P97">INDEX(O96:O$101,ROWS($A98))</f>
        <v>-4.4615482107998219E-2</v>
      </c>
      <c r="Q97" cm="1">
        <f t="array" ref="Q97">INDEX(P96:P$101,ROWS($A98))</f>
        <v>-5.2539098038475042E-2</v>
      </c>
      <c r="R97" cm="1">
        <f t="array" ref="R97">INDEX(Q96:Q$101,ROWS($A98))</f>
        <v>-3.8800683733912295E-2</v>
      </c>
      <c r="S97" cm="1">
        <f t="array" ref="S97">INDEX(R96:R$101,ROWS($A98))</f>
        <v>-3.8123935127915023E-2</v>
      </c>
      <c r="T97" cm="1">
        <f t="array" ref="T97">INDEX(S96:S$101,ROWS($A98))</f>
        <v>-3.4489755842785033E-2</v>
      </c>
      <c r="U97" cm="1">
        <f t="array" ref="U97">INDEX(T96:T$101,ROWS($A98))</f>
        <v>1.2954229781206805E-2</v>
      </c>
      <c r="V97" cm="1">
        <f t="array" ref="V97">INDEX(U96:U$101,ROWS($A98))</f>
        <v>-3.4333567685272466E-2</v>
      </c>
      <c r="W97" cm="1">
        <f t="array" ref="W97">INDEX(V96:V$101,ROWS($A98))</f>
        <v>-7.2155510153783547E-2</v>
      </c>
      <c r="X97" cm="1">
        <f t="array" ref="X97">INDEX(W96:W$101,ROWS($A98))</f>
        <v>-9.4306447696605344E-2</v>
      </c>
      <c r="Y97" cm="1">
        <f t="array" ref="Y97">INDEX(X96:X$101,ROWS($A98))</f>
        <v>-1.1841810215753364E-2</v>
      </c>
      <c r="Z97" cm="1">
        <f t="array" ref="Z97">INDEX(Y96:Y$101,ROWS($A98))</f>
        <v>-8.8964209385379838E-3</v>
      </c>
      <c r="AA97" cm="1">
        <f t="array" ref="AA97">INDEX(Z96:Z$101,ROWS($A98))</f>
        <v>2.1527036993652174E-2</v>
      </c>
      <c r="AB97" cm="1">
        <f t="array" ref="AB97">INDEX(AA96:AA$101,ROWS($A98))</f>
        <v>-5.797943456175976E-2</v>
      </c>
      <c r="AC97" cm="1">
        <f t="array" ref="AC97">INDEX(AB96:AB$101,ROWS($A98))</f>
        <v>-5.5317778936366649E-2</v>
      </c>
      <c r="AD97" cm="1">
        <f t="array" ref="AD97">INDEX(AC96:AC$101,ROWS($A98))</f>
        <v>-5.2754217783992252E-2</v>
      </c>
      <c r="AE97" cm="1">
        <f t="array" ref="AE97">INDEX(AD96:AD$101,ROWS($A98))</f>
        <v>-8.4314767643259743E-3</v>
      </c>
      <c r="AF97" cm="1">
        <f t="array" ref="AF97">INDEX(AE96:AE$101,ROWS($A98))</f>
        <v>1.8177231549152913E-2</v>
      </c>
      <c r="AG97" cm="1">
        <f t="array" ref="AG97">INDEX(AF96:AF$101,ROWS($A98))</f>
        <v>3.4657952725254376E-2</v>
      </c>
      <c r="AH97" cm="1">
        <f t="array" ref="AH97">INDEX(AG96:AG$101,ROWS($A98))</f>
        <v>8.7822449813521136E-2</v>
      </c>
      <c r="AI97" cm="1">
        <f t="array" ref="AI97">INDEX(AH96:AH$101,ROWS($A98))</f>
        <v>3.2326911044185787E-2</v>
      </c>
      <c r="AJ97" cm="1">
        <f t="array" ref="AJ97">INDEX(AI96:AI$101,ROWS($A98))</f>
        <v>-3.1411323438820761E-3</v>
      </c>
      <c r="AK97" cm="1">
        <f t="array" ref="AK97">INDEX(AJ96:AJ$101,ROWS($A98))</f>
        <v>-7.548013161823508E-2</v>
      </c>
      <c r="AL97" cm="1">
        <f t="array" ref="AL97">INDEX(AK96:AK$101,ROWS($A98))</f>
        <v>-0.11052220165884011</v>
      </c>
      <c r="AM97" cm="1">
        <f t="array" ref="AM97">INDEX(AL96:AL$101,ROWS($A98))</f>
        <v>-9.4031673125597529E-2</v>
      </c>
      <c r="AN97" cm="1">
        <f t="array" ref="AN97">INDEX(AM96:AM$101,ROWS($A98))</f>
        <v>-5.797574545305078E-2</v>
      </c>
      <c r="AO97" cm="1">
        <f t="array" ref="AO97">INDEX(AN96:AN$101,ROWS($A98))</f>
        <v>-3.9898965001476813E-2</v>
      </c>
      <c r="AP97" cm="1">
        <f t="array" ref="AP97">INDEX(AO96:AO$101,ROWS($A98))</f>
        <v>-3.5502314476504467E-3</v>
      </c>
      <c r="AQ97" cm="1">
        <f t="array" ref="AQ97">INDEX(AP96:AP$101,ROWS($A98))</f>
        <v>-8.1871675226921556E-3</v>
      </c>
      <c r="AR97" cm="1">
        <f t="array" ref="AR97">INDEX(AQ96:AQ$101,ROWS($A98))</f>
        <v>-3.0367441430410622E-2</v>
      </c>
      <c r="AS97" cm="1">
        <f t="array" ref="AS97">INDEX(AR96:AR$101,ROWS($A98))</f>
        <v>2.2155790129058831E-2</v>
      </c>
      <c r="AT97" cm="1">
        <f t="array" ref="AT97">INDEX(AS96:AS$101,ROWS($A98))</f>
        <v>1.3729332929021208E-2</v>
      </c>
      <c r="AU97" cm="1">
        <f t="array" ref="AU97">INDEX(AT96:AT$101,ROWS($A98))</f>
        <v>5.1009490677601008E-2</v>
      </c>
      <c r="AV97" cm="1">
        <f t="array" ref="AV97">INDEX(AU96:AU$101,ROWS($A98))</f>
        <v>6.2230718236564189E-2</v>
      </c>
      <c r="AW97" cm="1">
        <f t="array" ref="AW97">INDEX(AV96:AV$101,ROWS($A98))</f>
        <v>7.2025657485670386E-2</v>
      </c>
      <c r="AX97" cm="1">
        <f t="array" ref="AX97">INDEX(AW96:AW$101,ROWS($A98))</f>
        <v>-7.9382443856476692E-2</v>
      </c>
      <c r="AY97" cm="1">
        <f t="array" ref="AY97">INDEX(AX96:AX$101,ROWS($A98))</f>
        <v>-9.5791748059318602E-2</v>
      </c>
      <c r="AZ97" cm="1">
        <f t="array" ref="AZ97">INDEX(AY96:AY$101,ROWS($A98))</f>
        <v>-9.6352721316774401E-2</v>
      </c>
      <c r="BA97" cm="1">
        <f t="array" ref="BA97">INDEX(AZ96:AZ$101,ROWS($A98))</f>
        <v>-6.117608288508168E-3</v>
      </c>
      <c r="BB97" cm="1">
        <f t="array" ref="BB97">INDEX(BA96:BA$101,ROWS($A98))</f>
        <v>5.6418526686066756E-2</v>
      </c>
      <c r="BC97" cm="1">
        <f t="array" ref="BC97">INDEX(BB96:BB$101,ROWS($A98))</f>
        <v>-1.052338420005056E-2</v>
      </c>
      <c r="BD97" cm="1">
        <f t="array" ref="BD97">INDEX(BC96:BC$101,ROWS($A98))</f>
        <v>-3.4355579644787179E-3</v>
      </c>
      <c r="BE97" cm="1">
        <f t="array" ref="BE97">INDEX(BD96:BD$101,ROWS($A98))</f>
        <v>-2.9913035966842957E-2</v>
      </c>
      <c r="BF97" cm="1">
        <f t="array" ref="BF97">INDEX(BE96:BE$101,ROWS($A98))</f>
        <v>-2.4597005930040487E-2</v>
      </c>
      <c r="BG97" cm="1">
        <f t="array" ref="BG97">INDEX(BF96:BF$101,ROWS($A98))</f>
        <v>-6.1517600725887717E-2</v>
      </c>
      <c r="BH97" cm="1">
        <f t="array" ref="BH97">INDEX(BG96:BG$101,ROWS($A98))</f>
        <v>-7.9011018034384223E-3</v>
      </c>
      <c r="BI97" cm="1">
        <f t="array" ref="BI97">INDEX(BH96:BH$101,ROWS($A98))</f>
        <v>2.4418181143092907E-4</v>
      </c>
      <c r="BJ97" cm="1">
        <f t="array" ref="BJ97">INDEX(BI96:BI$101,ROWS($A98))</f>
        <v>5.695446189506833E-2</v>
      </c>
      <c r="BK97" cm="1">
        <f t="array" ref="BK97">INDEX(BJ96:BJ$101,ROWS($A98))</f>
        <v>-4.52418626056501E-3</v>
      </c>
      <c r="BL97" cm="1">
        <f t="array" ref="BL97">INDEX(BK96:BK$101,ROWS($A98))</f>
        <v>2.572326503835937E-2</v>
      </c>
      <c r="BM97" cm="1">
        <f t="array" ref="BM97">INDEX(BL96:BL$101,ROWS($A98))</f>
        <v>4.5356651955948825E-2</v>
      </c>
      <c r="BN97" cm="1">
        <f t="array" ref="BN97">INDEX(BM96:BM$101,ROWS($A98))</f>
        <v>6.9172172021400427E-2</v>
      </c>
      <c r="BO97" cm="1">
        <f t="array" ref="BO97">INDEX(BN96:BN$101,ROWS($A98))</f>
        <v>0.10653002802592371</v>
      </c>
      <c r="BP97" cm="1">
        <f t="array" ref="BP97">INDEX(BO96:BO$101,ROWS($A98))</f>
        <v>8.1095536068336749E-2</v>
      </c>
      <c r="BQ97" cm="1">
        <f t="array" ref="BQ97">INDEX(BP96:BP$101,ROWS($A98))</f>
        <v>7.0343913977613914E-2</v>
      </c>
      <c r="BR97" cm="1">
        <f t="array" ref="BR97">INDEX(BQ96:BQ$101,ROWS($A98))</f>
        <v>-8.2088083297975605E-3</v>
      </c>
      <c r="BS97" cm="1">
        <f t="array" ref="BS97">INDEX(BR96:BR$101,ROWS($A98))</f>
        <v>-4.2611769578632983E-2</v>
      </c>
      <c r="BT97" cm="1">
        <f t="array" ref="BT97">INDEX(BS96:BS$101,ROWS($A98))</f>
        <v>-1.3146260150111435E-2</v>
      </c>
      <c r="BU97" cm="1">
        <f t="array" ref="BU97">INDEX(BT96:BT$101,ROWS($A98))</f>
        <v>-1.6117846468699182E-2</v>
      </c>
      <c r="BV97" cm="1">
        <f t="array" ref="BV97">INDEX(BU96:BU$101,ROWS($A98))</f>
        <v>2.4042253334814117E-2</v>
      </c>
      <c r="BW97" cm="1">
        <f t="array" ref="BW97">INDEX(BV96:BV$101,ROWS($A98))</f>
        <v>2.2472413339714708E-2</v>
      </c>
      <c r="BX97" cm="1">
        <f t="array" ref="BX97">INDEX(BW96:BW$101,ROWS($A98))</f>
        <v>-4.4645286767713031E-2</v>
      </c>
      <c r="BY97" cm="1">
        <f t="array" ref="BY97">INDEX(BX96:BX$101,ROWS($A98))</f>
        <v>-0.12372641346062392</v>
      </c>
      <c r="BZ97" cm="1">
        <f t="array" ref="BZ97">INDEX(BY96:BY$101,ROWS($A98))</f>
        <v>-0.12177560279280279</v>
      </c>
      <c r="CA97" cm="1">
        <f t="array" ref="CA97">INDEX(BZ96:BZ$101,ROWS($A98))</f>
        <v>2.9474214617809136E-2</v>
      </c>
      <c r="CB97" cm="1">
        <f t="array" ref="CB97">INDEX(CA96:CA$101,ROWS($A98))</f>
        <v>7.0392205077482436E-2</v>
      </c>
      <c r="CC97" cm="1">
        <f t="array" ref="CC97">INDEX(CB96:CB$101,ROWS($A98))</f>
        <v>1.4667612138507162E-2</v>
      </c>
      <c r="CD97" cm="1">
        <f t="array" ref="CD97">INDEX(CC96:CC$101,ROWS($A98))</f>
        <v>-8.07663118808679E-2</v>
      </c>
      <c r="CE97" cm="1">
        <f t="array" ref="CE97">INDEX(CD96:CD$101,ROWS($A98))</f>
        <v>-7.3703419990607505E-2</v>
      </c>
      <c r="CF97" cm="1">
        <f t="array" ref="CF97">INDEX(CE96:CE$101,ROWS($A98))</f>
        <v>-4.3918438765605264E-2</v>
      </c>
      <c r="CG97" cm="1">
        <f t="array" ref="CG97">INDEX(CF96:CF$101,ROWS($A98))</f>
        <v>3.9071305306950813E-2</v>
      </c>
      <c r="CH97" cm="1">
        <f t="array" ref="CH97">INDEX(CG96:CG$101,ROWS($A98))</f>
        <v>4.1933472856106685E-2</v>
      </c>
      <c r="CI97" cm="1">
        <f t="array" ref="CI97">INDEX(CH96:CH$101,ROWS($A98))</f>
        <v>9.1859430410886747E-2</v>
      </c>
      <c r="CJ97" cm="1">
        <f t="array" ref="CJ97">INDEX(CI96:CI$101,ROWS($A98))</f>
        <v>8.4160700746083769E-2</v>
      </c>
      <c r="CK97" cm="1">
        <f t="array" ref="CK97">INDEX(CJ96:CJ$101,ROWS($A98))</f>
        <v>7.621720958584112E-2</v>
      </c>
      <c r="CL97" cm="1">
        <f t="array" ref="CL97">INDEX(CK96:CK$101,ROWS($A98))</f>
        <v>6.3852420251502675E-3</v>
      </c>
      <c r="CM97" cm="1">
        <f t="array" ref="CM97">INDEX(CL96:CL$101,ROWS($A98))</f>
        <v>-2.9137812001062583E-2</v>
      </c>
      <c r="CN97" cm="1">
        <f t="array" ref="CN97">INDEX(CM96:CM$101,ROWS($A98))</f>
        <v>2.8721448308013767E-2</v>
      </c>
      <c r="CO97" cm="1">
        <f t="array" ref="CO97">INDEX(CN96:CN$101,ROWS($A98))</f>
        <v>-3.456326362918621E-3</v>
      </c>
      <c r="CP97" cm="1">
        <f t="array" ref="CP97">INDEX(CO96:CO$101,ROWS($A98))</f>
        <v>5.6837875880982429E-2</v>
      </c>
      <c r="CQ97" cm="1">
        <f t="array" ref="CQ97">INDEX(CP96:CP$101,ROWS($A98))</f>
        <v>1.9671785536275461E-3</v>
      </c>
      <c r="CR97" cm="1">
        <f t="array" ref="CR97">INDEX(CQ96:CQ$101,ROWS($A98))</f>
        <v>-1.4926223783087878E-2</v>
      </c>
      <c r="CS97" cm="1">
        <f t="array" ref="CS97">INDEX(CR96:CR$101,ROWS($A98))</f>
        <v>-5.2382672610496436E-2</v>
      </c>
      <c r="CT97" cm="1">
        <f t="array" ref="CT97">INDEX(CS96:CS$101,ROWS($A98))</f>
        <v>-6.2429136560775492E-3</v>
      </c>
      <c r="CU97" cm="1">
        <f t="array" ref="CU97">INDEX(CT96:CT$101,ROWS($A98))</f>
        <v>2.6936806066919458E-3</v>
      </c>
      <c r="CV97" cm="1">
        <f t="array" ref="CV97">INDEX(CU96:CU$101,ROWS($A98))</f>
        <v>6.0709088443285947E-3</v>
      </c>
      <c r="CW97" cm="1">
        <f t="array" ref="CW97">INDEX(CV96:CV$101,ROWS($A98))</f>
        <v>1.5683425673848382E-3</v>
      </c>
      <c r="CX97" cm="1">
        <f t="array" ref="CX97">INDEX(CW96:CW$101,ROWS($A98))</f>
        <v>-5.4638879822004695E-2</v>
      </c>
      <c r="CY97" cm="1">
        <f t="array" ref="CY97">INDEX(CX96:CX$101,ROWS($A98))</f>
        <v>-5.8455048259506058E-2</v>
      </c>
      <c r="CZ97" cm="1">
        <f t="array" ref="CZ97">INDEX(CY96:CY$101,ROWS($A98))</f>
        <v>-3.9786713136974849E-2</v>
      </c>
      <c r="DA97" cm="1">
        <f t="array" ref="DA97">INDEX(CZ96:CZ$101,ROWS($A98))</f>
        <v>0.19076008747508422</v>
      </c>
      <c r="DB97" cm="1">
        <f t="array" ref="DB97">INDEX(DA96:DA$101,ROWS($A98))</f>
        <v>0.45816820676262499</v>
      </c>
      <c r="DC97" cm="1">
        <f t="array" ref="DC97">INDEX(DB96:DB$101,ROWS($A98))</f>
        <v>1</v>
      </c>
      <c r="DD97" cm="1">
        <f t="array" ref="DD97">INDEX(DC96:DC$101,ROWS($A98))</f>
        <v>0.45816820676262499</v>
      </c>
      <c r="DE97" cm="1">
        <f t="array" ref="DE97">INDEX(DD96:DD$101,ROWS($A98))</f>
        <v>0.19076008747508422</v>
      </c>
      <c r="DF97" cm="1">
        <f t="array" ref="DF97">INDEX(DE96:DE$101,ROWS($A98))</f>
        <v>-3.9786713136974849E-2</v>
      </c>
      <c r="DG97" cm="1">
        <f t="array" ref="DG97">INDEX(DF96:DF$101,ROWS($A98))</f>
        <v>-5.8455048259506058E-2</v>
      </c>
    </row>
    <row r="98" spans="1:111" x14ac:dyDescent="0.25">
      <c r="A98" s="17">
        <v>97</v>
      </c>
      <c r="B98">
        <v>6.9698393488808392</v>
      </c>
      <c r="C98" s="16">
        <f t="shared" si="7"/>
        <v>6.9788744554812796</v>
      </c>
      <c r="D98" s="19">
        <f>SUMPRODUCT($C$2:INDEX($C$2:$C$327,ROWS(C99:C$327)),$C99:C$327)/DEVSQ($C$2:$C$327)</f>
        <v>-4.1502051045541312E-2</v>
      </c>
      <c r="E98">
        <f>SQRT((1/COUNT($B$2:$B$327))*(1+(2*SUMSQ($D$2:D97))))</f>
        <v>7.8572459515928603E-2</v>
      </c>
      <c r="F98">
        <f>-SQRT((1/COUNT($B$2:$B$327))*(1+(2*SUMSQ($D$2:D97))))</f>
        <v>-7.8572459515928603E-2</v>
      </c>
      <c r="H98" cm="1">
        <f t="array" aca="1" ref="H98" ca="1">INDEX(MMULT(MINVERSE(OFFSET($K$1,0,0,A98,A98)),OFFSET($K$1,1,0,A98,1)),A98)</f>
        <v>2.6815538330802163E-2</v>
      </c>
      <c r="I98">
        <f t="shared" si="8"/>
        <v>5.5384877562171128E-2</v>
      </c>
      <c r="J98">
        <f t="shared" si="9"/>
        <v>-5.5384877562171128E-2</v>
      </c>
      <c r="K98" s="18">
        <f t="shared" si="10"/>
        <v>-4.1502051045541312E-2</v>
      </c>
      <c r="L98" cm="1">
        <f t="array" ref="L98">INDEX(K97:K$101,ROWS($A99))</f>
        <v>-2.8505505714335425E-2</v>
      </c>
      <c r="M98" cm="1">
        <f t="array" ref="M98">INDEX(L97:L$101,ROWS($A99))</f>
        <v>2.0385512987377806E-2</v>
      </c>
      <c r="N98" cm="1">
        <f t="array" ref="N98">INDEX(M97:M$101,ROWS($A99))</f>
        <v>5.6392198292057501E-2</v>
      </c>
      <c r="O98" cm="1">
        <f t="array" ref="O98">INDEX(N97:N$101,ROWS($A99))</f>
        <v>4.9032635892696595E-2</v>
      </c>
      <c r="P98" cm="1">
        <f t="array" ref="P98">INDEX(O97:O$101,ROWS($A99))</f>
        <v>-1.9179896493271544E-2</v>
      </c>
      <c r="Q98" cm="1">
        <f t="array" ref="Q98">INDEX(P97:P$101,ROWS($A99))</f>
        <v>-4.4615482107998219E-2</v>
      </c>
      <c r="R98" cm="1">
        <f t="array" ref="R98">INDEX(Q97:Q$101,ROWS($A99))</f>
        <v>-5.2539098038475042E-2</v>
      </c>
      <c r="S98" cm="1">
        <f t="array" ref="S98">INDEX(R97:R$101,ROWS($A99))</f>
        <v>-3.8800683733912295E-2</v>
      </c>
      <c r="T98" cm="1">
        <f t="array" ref="T98">INDEX(S97:S$101,ROWS($A99))</f>
        <v>-3.8123935127915023E-2</v>
      </c>
      <c r="U98" cm="1">
        <f t="array" ref="U98">INDEX(T97:T$101,ROWS($A99))</f>
        <v>-3.4489755842785033E-2</v>
      </c>
      <c r="V98" cm="1">
        <f t="array" ref="V98">INDEX(U97:U$101,ROWS($A99))</f>
        <v>1.2954229781206805E-2</v>
      </c>
      <c r="W98" cm="1">
        <f t="array" ref="W98">INDEX(V97:V$101,ROWS($A99))</f>
        <v>-3.4333567685272466E-2</v>
      </c>
      <c r="X98" cm="1">
        <f t="array" ref="X98">INDEX(W97:W$101,ROWS($A99))</f>
        <v>-7.2155510153783547E-2</v>
      </c>
      <c r="Y98" cm="1">
        <f t="array" ref="Y98">INDEX(X97:X$101,ROWS($A99))</f>
        <v>-9.4306447696605344E-2</v>
      </c>
      <c r="Z98" cm="1">
        <f t="array" ref="Z98">INDEX(Y97:Y$101,ROWS($A99))</f>
        <v>-1.1841810215753364E-2</v>
      </c>
      <c r="AA98" cm="1">
        <f t="array" ref="AA98">INDEX(Z97:Z$101,ROWS($A99))</f>
        <v>-8.8964209385379838E-3</v>
      </c>
      <c r="AB98" cm="1">
        <f t="array" ref="AB98">INDEX(AA97:AA$101,ROWS($A99))</f>
        <v>2.1527036993652174E-2</v>
      </c>
      <c r="AC98" cm="1">
        <f t="array" ref="AC98">INDEX(AB97:AB$101,ROWS($A99))</f>
        <v>-5.797943456175976E-2</v>
      </c>
      <c r="AD98" cm="1">
        <f t="array" ref="AD98">INDEX(AC97:AC$101,ROWS($A99))</f>
        <v>-5.5317778936366649E-2</v>
      </c>
      <c r="AE98" cm="1">
        <f t="array" ref="AE98">INDEX(AD97:AD$101,ROWS($A99))</f>
        <v>-5.2754217783992252E-2</v>
      </c>
      <c r="AF98" cm="1">
        <f t="array" ref="AF98">INDEX(AE97:AE$101,ROWS($A99))</f>
        <v>-8.4314767643259743E-3</v>
      </c>
      <c r="AG98" cm="1">
        <f t="array" ref="AG98">INDEX(AF97:AF$101,ROWS($A99))</f>
        <v>1.8177231549152913E-2</v>
      </c>
      <c r="AH98" cm="1">
        <f t="array" ref="AH98">INDEX(AG97:AG$101,ROWS($A99))</f>
        <v>3.4657952725254376E-2</v>
      </c>
      <c r="AI98" cm="1">
        <f t="array" ref="AI98">INDEX(AH97:AH$101,ROWS($A99))</f>
        <v>8.7822449813521136E-2</v>
      </c>
      <c r="AJ98" cm="1">
        <f t="array" ref="AJ98">INDEX(AI97:AI$101,ROWS($A99))</f>
        <v>3.2326911044185787E-2</v>
      </c>
      <c r="AK98" cm="1">
        <f t="array" ref="AK98">INDEX(AJ97:AJ$101,ROWS($A99))</f>
        <v>-3.1411323438820761E-3</v>
      </c>
      <c r="AL98" cm="1">
        <f t="array" ref="AL98">INDEX(AK97:AK$101,ROWS($A99))</f>
        <v>-7.548013161823508E-2</v>
      </c>
      <c r="AM98" cm="1">
        <f t="array" ref="AM98">INDEX(AL97:AL$101,ROWS($A99))</f>
        <v>-0.11052220165884011</v>
      </c>
      <c r="AN98" cm="1">
        <f t="array" ref="AN98">INDEX(AM97:AM$101,ROWS($A99))</f>
        <v>-9.4031673125597529E-2</v>
      </c>
      <c r="AO98" cm="1">
        <f t="array" ref="AO98">INDEX(AN97:AN$101,ROWS($A99))</f>
        <v>-5.797574545305078E-2</v>
      </c>
      <c r="AP98" cm="1">
        <f t="array" ref="AP98">INDEX(AO97:AO$101,ROWS($A99))</f>
        <v>-3.9898965001476813E-2</v>
      </c>
      <c r="AQ98" cm="1">
        <f t="array" ref="AQ98">INDEX(AP97:AP$101,ROWS($A99))</f>
        <v>-3.5502314476504467E-3</v>
      </c>
      <c r="AR98" cm="1">
        <f t="array" ref="AR98">INDEX(AQ97:AQ$101,ROWS($A99))</f>
        <v>-8.1871675226921556E-3</v>
      </c>
      <c r="AS98" cm="1">
        <f t="array" ref="AS98">INDEX(AR97:AR$101,ROWS($A99))</f>
        <v>-3.0367441430410622E-2</v>
      </c>
      <c r="AT98" cm="1">
        <f t="array" ref="AT98">INDEX(AS97:AS$101,ROWS($A99))</f>
        <v>2.2155790129058831E-2</v>
      </c>
      <c r="AU98" cm="1">
        <f t="array" ref="AU98">INDEX(AT97:AT$101,ROWS($A99))</f>
        <v>1.3729332929021208E-2</v>
      </c>
      <c r="AV98" cm="1">
        <f t="array" ref="AV98">INDEX(AU97:AU$101,ROWS($A99))</f>
        <v>5.1009490677601008E-2</v>
      </c>
      <c r="AW98" cm="1">
        <f t="array" ref="AW98">INDEX(AV97:AV$101,ROWS($A99))</f>
        <v>6.2230718236564189E-2</v>
      </c>
      <c r="AX98" cm="1">
        <f t="array" ref="AX98">INDEX(AW97:AW$101,ROWS($A99))</f>
        <v>7.2025657485670386E-2</v>
      </c>
      <c r="AY98" cm="1">
        <f t="array" ref="AY98">INDEX(AX97:AX$101,ROWS($A99))</f>
        <v>-7.9382443856476692E-2</v>
      </c>
      <c r="AZ98" cm="1">
        <f t="array" ref="AZ98">INDEX(AY97:AY$101,ROWS($A99))</f>
        <v>-9.5791748059318602E-2</v>
      </c>
      <c r="BA98" cm="1">
        <f t="array" ref="BA98">INDEX(AZ97:AZ$101,ROWS($A99))</f>
        <v>-9.6352721316774401E-2</v>
      </c>
      <c r="BB98" cm="1">
        <f t="array" ref="BB98">INDEX(BA97:BA$101,ROWS($A99))</f>
        <v>-6.117608288508168E-3</v>
      </c>
      <c r="BC98" cm="1">
        <f t="array" ref="BC98">INDEX(BB97:BB$101,ROWS($A99))</f>
        <v>5.6418526686066756E-2</v>
      </c>
      <c r="BD98" cm="1">
        <f t="array" ref="BD98">INDEX(BC97:BC$101,ROWS($A99))</f>
        <v>-1.052338420005056E-2</v>
      </c>
      <c r="BE98" cm="1">
        <f t="array" ref="BE98">INDEX(BD97:BD$101,ROWS($A99))</f>
        <v>-3.4355579644787179E-3</v>
      </c>
      <c r="BF98" cm="1">
        <f t="array" ref="BF98">INDEX(BE97:BE$101,ROWS($A99))</f>
        <v>-2.9913035966842957E-2</v>
      </c>
      <c r="BG98" cm="1">
        <f t="array" ref="BG98">INDEX(BF97:BF$101,ROWS($A99))</f>
        <v>-2.4597005930040487E-2</v>
      </c>
      <c r="BH98" cm="1">
        <f t="array" ref="BH98">INDEX(BG97:BG$101,ROWS($A99))</f>
        <v>-6.1517600725887717E-2</v>
      </c>
      <c r="BI98" cm="1">
        <f t="array" ref="BI98">INDEX(BH97:BH$101,ROWS($A99))</f>
        <v>-7.9011018034384223E-3</v>
      </c>
      <c r="BJ98" cm="1">
        <f t="array" ref="BJ98">INDEX(BI97:BI$101,ROWS($A99))</f>
        <v>2.4418181143092907E-4</v>
      </c>
      <c r="BK98" cm="1">
        <f t="array" ref="BK98">INDEX(BJ97:BJ$101,ROWS($A99))</f>
        <v>5.695446189506833E-2</v>
      </c>
      <c r="BL98" cm="1">
        <f t="array" ref="BL98">INDEX(BK97:BK$101,ROWS($A99))</f>
        <v>-4.52418626056501E-3</v>
      </c>
      <c r="BM98" cm="1">
        <f t="array" ref="BM98">INDEX(BL97:BL$101,ROWS($A99))</f>
        <v>2.572326503835937E-2</v>
      </c>
      <c r="BN98" cm="1">
        <f t="array" ref="BN98">INDEX(BM97:BM$101,ROWS($A99))</f>
        <v>4.5356651955948825E-2</v>
      </c>
      <c r="BO98" cm="1">
        <f t="array" ref="BO98">INDEX(BN97:BN$101,ROWS($A99))</f>
        <v>6.9172172021400427E-2</v>
      </c>
      <c r="BP98" cm="1">
        <f t="array" ref="BP98">INDEX(BO97:BO$101,ROWS($A99))</f>
        <v>0.10653002802592371</v>
      </c>
      <c r="BQ98" cm="1">
        <f t="array" ref="BQ98">INDEX(BP97:BP$101,ROWS($A99))</f>
        <v>8.1095536068336749E-2</v>
      </c>
      <c r="BR98" cm="1">
        <f t="array" ref="BR98">INDEX(BQ97:BQ$101,ROWS($A99))</f>
        <v>7.0343913977613914E-2</v>
      </c>
      <c r="BS98" cm="1">
        <f t="array" ref="BS98">INDEX(BR97:BR$101,ROWS($A99))</f>
        <v>-8.2088083297975605E-3</v>
      </c>
      <c r="BT98" cm="1">
        <f t="array" ref="BT98">INDEX(BS97:BS$101,ROWS($A99))</f>
        <v>-4.2611769578632983E-2</v>
      </c>
      <c r="BU98" cm="1">
        <f t="array" ref="BU98">INDEX(BT97:BT$101,ROWS($A99))</f>
        <v>-1.3146260150111435E-2</v>
      </c>
      <c r="BV98" cm="1">
        <f t="array" ref="BV98">INDEX(BU97:BU$101,ROWS($A99))</f>
        <v>-1.6117846468699182E-2</v>
      </c>
      <c r="BW98" cm="1">
        <f t="array" ref="BW98">INDEX(BV97:BV$101,ROWS($A99))</f>
        <v>2.4042253334814117E-2</v>
      </c>
      <c r="BX98" cm="1">
        <f t="array" ref="BX98">INDEX(BW97:BW$101,ROWS($A99))</f>
        <v>2.2472413339714708E-2</v>
      </c>
      <c r="BY98" cm="1">
        <f t="array" ref="BY98">INDEX(BX97:BX$101,ROWS($A99))</f>
        <v>-4.4645286767713031E-2</v>
      </c>
      <c r="BZ98" cm="1">
        <f t="array" ref="BZ98">INDEX(BY97:BY$101,ROWS($A99))</f>
        <v>-0.12372641346062392</v>
      </c>
      <c r="CA98" cm="1">
        <f t="array" ref="CA98">INDEX(BZ97:BZ$101,ROWS($A99))</f>
        <v>-0.12177560279280279</v>
      </c>
      <c r="CB98" cm="1">
        <f t="array" ref="CB98">INDEX(CA97:CA$101,ROWS($A99))</f>
        <v>2.9474214617809136E-2</v>
      </c>
      <c r="CC98" cm="1">
        <f t="array" ref="CC98">INDEX(CB97:CB$101,ROWS($A99))</f>
        <v>7.0392205077482436E-2</v>
      </c>
      <c r="CD98" cm="1">
        <f t="array" ref="CD98">INDEX(CC97:CC$101,ROWS($A99))</f>
        <v>1.4667612138507162E-2</v>
      </c>
      <c r="CE98" cm="1">
        <f t="array" ref="CE98">INDEX(CD97:CD$101,ROWS($A99))</f>
        <v>-8.07663118808679E-2</v>
      </c>
      <c r="CF98" cm="1">
        <f t="array" ref="CF98">INDEX(CE97:CE$101,ROWS($A99))</f>
        <v>-7.3703419990607505E-2</v>
      </c>
      <c r="CG98" cm="1">
        <f t="array" ref="CG98">INDEX(CF97:CF$101,ROWS($A99))</f>
        <v>-4.3918438765605264E-2</v>
      </c>
      <c r="CH98" cm="1">
        <f t="array" ref="CH98">INDEX(CG97:CG$101,ROWS($A99))</f>
        <v>3.9071305306950813E-2</v>
      </c>
      <c r="CI98" cm="1">
        <f t="array" ref="CI98">INDEX(CH97:CH$101,ROWS($A99))</f>
        <v>4.1933472856106685E-2</v>
      </c>
      <c r="CJ98" cm="1">
        <f t="array" ref="CJ98">INDEX(CI97:CI$101,ROWS($A99))</f>
        <v>9.1859430410886747E-2</v>
      </c>
      <c r="CK98" cm="1">
        <f t="array" ref="CK98">INDEX(CJ97:CJ$101,ROWS($A99))</f>
        <v>8.4160700746083769E-2</v>
      </c>
      <c r="CL98" cm="1">
        <f t="array" ref="CL98">INDEX(CK97:CK$101,ROWS($A99))</f>
        <v>7.621720958584112E-2</v>
      </c>
      <c r="CM98" cm="1">
        <f t="array" ref="CM98">INDEX(CL97:CL$101,ROWS($A99))</f>
        <v>6.3852420251502675E-3</v>
      </c>
      <c r="CN98" cm="1">
        <f t="array" ref="CN98">INDEX(CM97:CM$101,ROWS($A99))</f>
        <v>-2.9137812001062583E-2</v>
      </c>
      <c r="CO98" cm="1">
        <f t="array" ref="CO98">INDEX(CN97:CN$101,ROWS($A99))</f>
        <v>2.8721448308013767E-2</v>
      </c>
      <c r="CP98" cm="1">
        <f t="array" ref="CP98">INDEX(CO97:CO$101,ROWS($A99))</f>
        <v>-3.456326362918621E-3</v>
      </c>
      <c r="CQ98" cm="1">
        <f t="array" ref="CQ98">INDEX(CP97:CP$101,ROWS($A99))</f>
        <v>5.6837875880982429E-2</v>
      </c>
      <c r="CR98" cm="1">
        <f t="array" ref="CR98">INDEX(CQ97:CQ$101,ROWS($A99))</f>
        <v>1.9671785536275461E-3</v>
      </c>
      <c r="CS98" cm="1">
        <f t="array" ref="CS98">INDEX(CR97:CR$101,ROWS($A99))</f>
        <v>-1.4926223783087878E-2</v>
      </c>
      <c r="CT98" cm="1">
        <f t="array" ref="CT98">INDEX(CS97:CS$101,ROWS($A99))</f>
        <v>-5.2382672610496436E-2</v>
      </c>
      <c r="CU98" cm="1">
        <f t="array" ref="CU98">INDEX(CT97:CT$101,ROWS($A99))</f>
        <v>-6.2429136560775492E-3</v>
      </c>
      <c r="CV98" cm="1">
        <f t="array" ref="CV98">INDEX(CU97:CU$101,ROWS($A99))</f>
        <v>2.6936806066919458E-3</v>
      </c>
      <c r="CW98" cm="1">
        <f t="array" ref="CW98">INDEX(CV97:CV$101,ROWS($A99))</f>
        <v>6.0709088443285947E-3</v>
      </c>
      <c r="CX98" cm="1">
        <f t="array" ref="CX98">INDEX(CW97:CW$101,ROWS($A99))</f>
        <v>1.5683425673848382E-3</v>
      </c>
      <c r="CY98" cm="1">
        <f t="array" ref="CY98">INDEX(CX97:CX$101,ROWS($A99))</f>
        <v>-5.4638879822004695E-2</v>
      </c>
      <c r="CZ98" cm="1">
        <f t="array" ref="CZ98">INDEX(CY97:CY$101,ROWS($A99))</f>
        <v>-5.8455048259506058E-2</v>
      </c>
      <c r="DA98" cm="1">
        <f t="array" ref="DA98">INDEX(CZ97:CZ$101,ROWS($A99))</f>
        <v>-3.9786713136974849E-2</v>
      </c>
      <c r="DB98" cm="1">
        <f t="array" ref="DB98">INDEX(DA97:DA$101,ROWS($A99))</f>
        <v>0.19076008747508422</v>
      </c>
      <c r="DC98" cm="1">
        <f t="array" ref="DC98">INDEX(DB97:DB$101,ROWS($A99))</f>
        <v>0.45816820676262499</v>
      </c>
      <c r="DD98" cm="1">
        <f t="array" ref="DD98">INDEX(DC97:DC$101,ROWS($A99))</f>
        <v>1</v>
      </c>
      <c r="DE98" cm="1">
        <f t="array" ref="DE98">INDEX(DD97:DD$101,ROWS($A99))</f>
        <v>0.45816820676262499</v>
      </c>
      <c r="DF98" cm="1">
        <f t="array" ref="DF98">INDEX(DE97:DE$101,ROWS($A99))</f>
        <v>0.19076008747508422</v>
      </c>
      <c r="DG98" cm="1">
        <f t="array" ref="DG98">INDEX(DF97:DF$101,ROWS($A99))</f>
        <v>-3.9786713136974849E-2</v>
      </c>
    </row>
    <row r="99" spans="1:111" x14ac:dyDescent="0.25">
      <c r="A99" s="17">
        <v>98</v>
      </c>
      <c r="B99">
        <v>7.7736878284834745</v>
      </c>
      <c r="C99" s="16">
        <f t="shared" si="7"/>
        <v>7.7827229350839149</v>
      </c>
      <c r="D99" s="19">
        <f>SUMPRODUCT($C$2:INDEX($C$2:$C$327,ROWS(C100:C$327)),$C100:C$327)/DEVSQ($C$2:$C$327)</f>
        <v>-6.2779628302171986E-3</v>
      </c>
      <c r="E99">
        <f>SQRT((1/COUNT($B$2:$B$327))*(1+(2*SUMSQ($D$2:D98))))</f>
        <v>7.8639674399921797E-2</v>
      </c>
      <c r="F99">
        <f>-SQRT((1/COUNT($B$2:$B$327))*(1+(2*SUMSQ($D$2:D98))))</f>
        <v>-7.8639674399921797E-2</v>
      </c>
      <c r="H99" cm="1">
        <f t="array" aca="1" ref="H99" ca="1">INDEX(MMULT(MINVERSE(OFFSET($K$1,0,0,A99,A99)),OFFSET($K$1,1,0,A99,1)),A99)</f>
        <v>1.8837434912224921E-2</v>
      </c>
      <c r="I99">
        <f t="shared" si="8"/>
        <v>5.5384877562171128E-2</v>
      </c>
      <c r="J99">
        <f t="shared" si="9"/>
        <v>-5.5384877562171128E-2</v>
      </c>
      <c r="K99" s="18">
        <f t="shared" si="10"/>
        <v>-6.2779628302171986E-3</v>
      </c>
      <c r="L99" cm="1">
        <f t="array" ref="L99">INDEX(K98:K$101,ROWS($A100))</f>
        <v>-4.1502051045541312E-2</v>
      </c>
      <c r="M99" cm="1">
        <f t="array" ref="M99">INDEX(L98:L$101,ROWS($A100))</f>
        <v>-2.8505505714335425E-2</v>
      </c>
      <c r="N99" cm="1">
        <f t="array" ref="N99">INDEX(M98:M$101,ROWS($A100))</f>
        <v>2.0385512987377806E-2</v>
      </c>
      <c r="O99" cm="1">
        <f t="array" ref="O99">INDEX(N98:N$101,ROWS($A100))</f>
        <v>5.6392198292057501E-2</v>
      </c>
      <c r="P99" cm="1">
        <f t="array" ref="P99">INDEX(O98:O$101,ROWS($A100))</f>
        <v>4.9032635892696595E-2</v>
      </c>
      <c r="Q99" cm="1">
        <f t="array" ref="Q99">INDEX(P98:P$101,ROWS($A100))</f>
        <v>-1.9179896493271544E-2</v>
      </c>
      <c r="R99" cm="1">
        <f t="array" ref="R99">INDEX(Q98:Q$101,ROWS($A100))</f>
        <v>-4.4615482107998219E-2</v>
      </c>
      <c r="S99" cm="1">
        <f t="array" ref="S99">INDEX(R98:R$101,ROWS($A100))</f>
        <v>-5.2539098038475042E-2</v>
      </c>
      <c r="T99" cm="1">
        <f t="array" ref="T99">INDEX(S98:S$101,ROWS($A100))</f>
        <v>-3.8800683733912295E-2</v>
      </c>
      <c r="U99" cm="1">
        <f t="array" ref="U99">INDEX(T98:T$101,ROWS($A100))</f>
        <v>-3.8123935127915023E-2</v>
      </c>
      <c r="V99" cm="1">
        <f t="array" ref="V99">INDEX(U98:U$101,ROWS($A100))</f>
        <v>-3.4489755842785033E-2</v>
      </c>
      <c r="W99" cm="1">
        <f t="array" ref="W99">INDEX(V98:V$101,ROWS($A100))</f>
        <v>1.2954229781206805E-2</v>
      </c>
      <c r="X99" cm="1">
        <f t="array" ref="X99">INDEX(W98:W$101,ROWS($A100))</f>
        <v>-3.4333567685272466E-2</v>
      </c>
      <c r="Y99" cm="1">
        <f t="array" ref="Y99">INDEX(X98:X$101,ROWS($A100))</f>
        <v>-7.2155510153783547E-2</v>
      </c>
      <c r="Z99" cm="1">
        <f t="array" ref="Z99">INDEX(Y98:Y$101,ROWS($A100))</f>
        <v>-9.4306447696605344E-2</v>
      </c>
      <c r="AA99" cm="1">
        <f t="array" ref="AA99">INDEX(Z98:Z$101,ROWS($A100))</f>
        <v>-1.1841810215753364E-2</v>
      </c>
      <c r="AB99" cm="1">
        <f t="array" ref="AB99">INDEX(AA98:AA$101,ROWS($A100))</f>
        <v>-8.8964209385379838E-3</v>
      </c>
      <c r="AC99" cm="1">
        <f t="array" ref="AC99">INDEX(AB98:AB$101,ROWS($A100))</f>
        <v>2.1527036993652174E-2</v>
      </c>
      <c r="AD99" cm="1">
        <f t="array" ref="AD99">INDEX(AC98:AC$101,ROWS($A100))</f>
        <v>-5.797943456175976E-2</v>
      </c>
      <c r="AE99" cm="1">
        <f t="array" ref="AE99">INDEX(AD98:AD$101,ROWS($A100))</f>
        <v>-5.5317778936366649E-2</v>
      </c>
      <c r="AF99" cm="1">
        <f t="array" ref="AF99">INDEX(AE98:AE$101,ROWS($A100))</f>
        <v>-5.2754217783992252E-2</v>
      </c>
      <c r="AG99" cm="1">
        <f t="array" ref="AG99">INDEX(AF98:AF$101,ROWS($A100))</f>
        <v>-8.4314767643259743E-3</v>
      </c>
      <c r="AH99" cm="1">
        <f t="array" ref="AH99">INDEX(AG98:AG$101,ROWS($A100))</f>
        <v>1.8177231549152913E-2</v>
      </c>
      <c r="AI99" cm="1">
        <f t="array" ref="AI99">INDEX(AH98:AH$101,ROWS($A100))</f>
        <v>3.4657952725254376E-2</v>
      </c>
      <c r="AJ99" cm="1">
        <f t="array" ref="AJ99">INDEX(AI98:AI$101,ROWS($A100))</f>
        <v>8.7822449813521136E-2</v>
      </c>
      <c r="AK99" cm="1">
        <f t="array" ref="AK99">INDEX(AJ98:AJ$101,ROWS($A100))</f>
        <v>3.2326911044185787E-2</v>
      </c>
      <c r="AL99" cm="1">
        <f t="array" ref="AL99">INDEX(AK98:AK$101,ROWS($A100))</f>
        <v>-3.1411323438820761E-3</v>
      </c>
      <c r="AM99" cm="1">
        <f t="array" ref="AM99">INDEX(AL98:AL$101,ROWS($A100))</f>
        <v>-7.548013161823508E-2</v>
      </c>
      <c r="AN99" cm="1">
        <f t="array" ref="AN99">INDEX(AM98:AM$101,ROWS($A100))</f>
        <v>-0.11052220165884011</v>
      </c>
      <c r="AO99" cm="1">
        <f t="array" ref="AO99">INDEX(AN98:AN$101,ROWS($A100))</f>
        <v>-9.4031673125597529E-2</v>
      </c>
      <c r="AP99" cm="1">
        <f t="array" ref="AP99">INDEX(AO98:AO$101,ROWS($A100))</f>
        <v>-5.797574545305078E-2</v>
      </c>
      <c r="AQ99" cm="1">
        <f t="array" ref="AQ99">INDEX(AP98:AP$101,ROWS($A100))</f>
        <v>-3.9898965001476813E-2</v>
      </c>
      <c r="AR99" cm="1">
        <f t="array" ref="AR99">INDEX(AQ98:AQ$101,ROWS($A100))</f>
        <v>-3.5502314476504467E-3</v>
      </c>
      <c r="AS99" cm="1">
        <f t="array" ref="AS99">INDEX(AR98:AR$101,ROWS($A100))</f>
        <v>-8.1871675226921556E-3</v>
      </c>
      <c r="AT99" cm="1">
        <f t="array" ref="AT99">INDEX(AS98:AS$101,ROWS($A100))</f>
        <v>-3.0367441430410622E-2</v>
      </c>
      <c r="AU99" cm="1">
        <f t="array" ref="AU99">INDEX(AT98:AT$101,ROWS($A100))</f>
        <v>2.2155790129058831E-2</v>
      </c>
      <c r="AV99" cm="1">
        <f t="array" ref="AV99">INDEX(AU98:AU$101,ROWS($A100))</f>
        <v>1.3729332929021208E-2</v>
      </c>
      <c r="AW99" cm="1">
        <f t="array" ref="AW99">INDEX(AV98:AV$101,ROWS($A100))</f>
        <v>5.1009490677601008E-2</v>
      </c>
      <c r="AX99" cm="1">
        <f t="array" ref="AX99">INDEX(AW98:AW$101,ROWS($A100))</f>
        <v>6.2230718236564189E-2</v>
      </c>
      <c r="AY99" cm="1">
        <f t="array" ref="AY99">INDEX(AX98:AX$101,ROWS($A100))</f>
        <v>7.2025657485670386E-2</v>
      </c>
      <c r="AZ99" cm="1">
        <f t="array" ref="AZ99">INDEX(AY98:AY$101,ROWS($A100))</f>
        <v>-7.9382443856476692E-2</v>
      </c>
      <c r="BA99" cm="1">
        <f t="array" ref="BA99">INDEX(AZ98:AZ$101,ROWS($A100))</f>
        <v>-9.5791748059318602E-2</v>
      </c>
      <c r="BB99" cm="1">
        <f t="array" ref="BB99">INDEX(BA98:BA$101,ROWS($A100))</f>
        <v>-9.6352721316774401E-2</v>
      </c>
      <c r="BC99" cm="1">
        <f t="array" ref="BC99">INDEX(BB98:BB$101,ROWS($A100))</f>
        <v>-6.117608288508168E-3</v>
      </c>
      <c r="BD99" cm="1">
        <f t="array" ref="BD99">INDEX(BC98:BC$101,ROWS($A100))</f>
        <v>5.6418526686066756E-2</v>
      </c>
      <c r="BE99" cm="1">
        <f t="array" ref="BE99">INDEX(BD98:BD$101,ROWS($A100))</f>
        <v>-1.052338420005056E-2</v>
      </c>
      <c r="BF99" cm="1">
        <f t="array" ref="BF99">INDEX(BE98:BE$101,ROWS($A100))</f>
        <v>-3.4355579644787179E-3</v>
      </c>
      <c r="BG99" cm="1">
        <f t="array" ref="BG99">INDEX(BF98:BF$101,ROWS($A100))</f>
        <v>-2.9913035966842957E-2</v>
      </c>
      <c r="BH99" cm="1">
        <f t="array" ref="BH99">INDEX(BG98:BG$101,ROWS($A100))</f>
        <v>-2.4597005930040487E-2</v>
      </c>
      <c r="BI99" cm="1">
        <f t="array" ref="BI99">INDEX(BH98:BH$101,ROWS($A100))</f>
        <v>-6.1517600725887717E-2</v>
      </c>
      <c r="BJ99" cm="1">
        <f t="array" ref="BJ99">INDEX(BI98:BI$101,ROWS($A100))</f>
        <v>-7.9011018034384223E-3</v>
      </c>
      <c r="BK99" cm="1">
        <f t="array" ref="BK99">INDEX(BJ98:BJ$101,ROWS($A100))</f>
        <v>2.4418181143092907E-4</v>
      </c>
      <c r="BL99" cm="1">
        <f t="array" ref="BL99">INDEX(BK98:BK$101,ROWS($A100))</f>
        <v>5.695446189506833E-2</v>
      </c>
      <c r="BM99" cm="1">
        <f t="array" ref="BM99">INDEX(BL98:BL$101,ROWS($A100))</f>
        <v>-4.52418626056501E-3</v>
      </c>
      <c r="BN99" cm="1">
        <f t="array" ref="BN99">INDEX(BM98:BM$101,ROWS($A100))</f>
        <v>2.572326503835937E-2</v>
      </c>
      <c r="BO99" cm="1">
        <f t="array" ref="BO99">INDEX(BN98:BN$101,ROWS($A100))</f>
        <v>4.5356651955948825E-2</v>
      </c>
      <c r="BP99" cm="1">
        <f t="array" ref="BP99">INDEX(BO98:BO$101,ROWS($A100))</f>
        <v>6.9172172021400427E-2</v>
      </c>
      <c r="BQ99" cm="1">
        <f t="array" ref="BQ99">INDEX(BP98:BP$101,ROWS($A100))</f>
        <v>0.10653002802592371</v>
      </c>
      <c r="BR99" cm="1">
        <f t="array" ref="BR99">INDEX(BQ98:BQ$101,ROWS($A100))</f>
        <v>8.1095536068336749E-2</v>
      </c>
      <c r="BS99" cm="1">
        <f t="array" ref="BS99">INDEX(BR98:BR$101,ROWS($A100))</f>
        <v>7.0343913977613914E-2</v>
      </c>
      <c r="BT99" cm="1">
        <f t="array" ref="BT99">INDEX(BS98:BS$101,ROWS($A100))</f>
        <v>-8.2088083297975605E-3</v>
      </c>
      <c r="BU99" cm="1">
        <f t="array" ref="BU99">INDEX(BT98:BT$101,ROWS($A100))</f>
        <v>-4.2611769578632983E-2</v>
      </c>
      <c r="BV99" cm="1">
        <f t="array" ref="BV99">INDEX(BU98:BU$101,ROWS($A100))</f>
        <v>-1.3146260150111435E-2</v>
      </c>
      <c r="BW99" cm="1">
        <f t="array" ref="BW99">INDEX(BV98:BV$101,ROWS($A100))</f>
        <v>-1.6117846468699182E-2</v>
      </c>
      <c r="BX99" cm="1">
        <f t="array" ref="BX99">INDEX(BW98:BW$101,ROWS($A100))</f>
        <v>2.4042253334814117E-2</v>
      </c>
      <c r="BY99" cm="1">
        <f t="array" ref="BY99">INDEX(BX98:BX$101,ROWS($A100))</f>
        <v>2.2472413339714708E-2</v>
      </c>
      <c r="BZ99" cm="1">
        <f t="array" ref="BZ99">INDEX(BY98:BY$101,ROWS($A100))</f>
        <v>-4.4645286767713031E-2</v>
      </c>
      <c r="CA99" cm="1">
        <f t="array" ref="CA99">INDEX(BZ98:BZ$101,ROWS($A100))</f>
        <v>-0.12372641346062392</v>
      </c>
      <c r="CB99" cm="1">
        <f t="array" ref="CB99">INDEX(CA98:CA$101,ROWS($A100))</f>
        <v>-0.12177560279280279</v>
      </c>
      <c r="CC99" cm="1">
        <f t="array" ref="CC99">INDEX(CB98:CB$101,ROWS($A100))</f>
        <v>2.9474214617809136E-2</v>
      </c>
      <c r="CD99" cm="1">
        <f t="array" ref="CD99">INDEX(CC98:CC$101,ROWS($A100))</f>
        <v>7.0392205077482436E-2</v>
      </c>
      <c r="CE99" cm="1">
        <f t="array" ref="CE99">INDEX(CD98:CD$101,ROWS($A100))</f>
        <v>1.4667612138507162E-2</v>
      </c>
      <c r="CF99" cm="1">
        <f t="array" ref="CF99">INDEX(CE98:CE$101,ROWS($A100))</f>
        <v>-8.07663118808679E-2</v>
      </c>
      <c r="CG99" cm="1">
        <f t="array" ref="CG99">INDEX(CF98:CF$101,ROWS($A100))</f>
        <v>-7.3703419990607505E-2</v>
      </c>
      <c r="CH99" cm="1">
        <f t="array" ref="CH99">INDEX(CG98:CG$101,ROWS($A100))</f>
        <v>-4.3918438765605264E-2</v>
      </c>
      <c r="CI99" cm="1">
        <f t="array" ref="CI99">INDEX(CH98:CH$101,ROWS($A100))</f>
        <v>3.9071305306950813E-2</v>
      </c>
      <c r="CJ99" cm="1">
        <f t="array" ref="CJ99">INDEX(CI98:CI$101,ROWS($A100))</f>
        <v>4.1933472856106685E-2</v>
      </c>
      <c r="CK99" cm="1">
        <f t="array" ref="CK99">INDEX(CJ98:CJ$101,ROWS($A100))</f>
        <v>9.1859430410886747E-2</v>
      </c>
      <c r="CL99" cm="1">
        <f t="array" ref="CL99">INDEX(CK98:CK$101,ROWS($A100))</f>
        <v>8.4160700746083769E-2</v>
      </c>
      <c r="CM99" cm="1">
        <f t="array" ref="CM99">INDEX(CL98:CL$101,ROWS($A100))</f>
        <v>7.621720958584112E-2</v>
      </c>
      <c r="CN99" cm="1">
        <f t="array" ref="CN99">INDEX(CM98:CM$101,ROWS($A100))</f>
        <v>6.3852420251502675E-3</v>
      </c>
      <c r="CO99" cm="1">
        <f t="array" ref="CO99">INDEX(CN98:CN$101,ROWS($A100))</f>
        <v>-2.9137812001062583E-2</v>
      </c>
      <c r="CP99" cm="1">
        <f t="array" ref="CP99">INDEX(CO98:CO$101,ROWS($A100))</f>
        <v>2.8721448308013767E-2</v>
      </c>
      <c r="CQ99" cm="1">
        <f t="array" ref="CQ99">INDEX(CP98:CP$101,ROWS($A100))</f>
        <v>-3.456326362918621E-3</v>
      </c>
      <c r="CR99" cm="1">
        <f t="array" ref="CR99">INDEX(CQ98:CQ$101,ROWS($A100))</f>
        <v>5.6837875880982429E-2</v>
      </c>
      <c r="CS99" cm="1">
        <f t="array" ref="CS99">INDEX(CR98:CR$101,ROWS($A100))</f>
        <v>1.9671785536275461E-3</v>
      </c>
      <c r="CT99" cm="1">
        <f t="array" ref="CT99">INDEX(CS98:CS$101,ROWS($A100))</f>
        <v>-1.4926223783087878E-2</v>
      </c>
      <c r="CU99" cm="1">
        <f t="array" ref="CU99">INDEX(CT98:CT$101,ROWS($A100))</f>
        <v>-5.2382672610496436E-2</v>
      </c>
      <c r="CV99" cm="1">
        <f t="array" ref="CV99">INDEX(CU98:CU$101,ROWS($A100))</f>
        <v>-6.2429136560775492E-3</v>
      </c>
      <c r="CW99" cm="1">
        <f t="array" ref="CW99">INDEX(CV98:CV$101,ROWS($A100))</f>
        <v>2.6936806066919458E-3</v>
      </c>
      <c r="CX99" cm="1">
        <f t="array" ref="CX99">INDEX(CW98:CW$101,ROWS($A100))</f>
        <v>6.0709088443285947E-3</v>
      </c>
      <c r="CY99" cm="1">
        <f t="array" ref="CY99">INDEX(CX98:CX$101,ROWS($A100))</f>
        <v>1.5683425673848382E-3</v>
      </c>
      <c r="CZ99" cm="1">
        <f t="array" ref="CZ99">INDEX(CY98:CY$101,ROWS($A100))</f>
        <v>-5.4638879822004695E-2</v>
      </c>
      <c r="DA99" cm="1">
        <f t="array" ref="DA99">INDEX(CZ98:CZ$101,ROWS($A100))</f>
        <v>-5.8455048259506058E-2</v>
      </c>
      <c r="DB99" cm="1">
        <f t="array" ref="DB99">INDEX(DA98:DA$101,ROWS($A100))</f>
        <v>-3.9786713136974849E-2</v>
      </c>
      <c r="DC99" cm="1">
        <f t="array" ref="DC99">INDEX(DB98:DB$101,ROWS($A100))</f>
        <v>0.19076008747508422</v>
      </c>
      <c r="DD99" cm="1">
        <f t="array" ref="DD99">INDEX(DC98:DC$101,ROWS($A100))</f>
        <v>0.45816820676262499</v>
      </c>
      <c r="DE99" cm="1">
        <f t="array" ref="DE99">INDEX(DD98:DD$101,ROWS($A100))</f>
        <v>1</v>
      </c>
      <c r="DF99" cm="1">
        <f t="array" ref="DF99">INDEX(DE98:DE$101,ROWS($A100))</f>
        <v>0.45816820676262499</v>
      </c>
      <c r="DG99" cm="1">
        <f t="array" ref="DG99">INDEX(DF98:DF$101,ROWS($A100))</f>
        <v>0.19076008747508422</v>
      </c>
    </row>
    <row r="100" spans="1:111" x14ac:dyDescent="0.25">
      <c r="A100" s="17">
        <v>99</v>
      </c>
      <c r="B100">
        <v>6.7898430172034807</v>
      </c>
      <c r="C100" s="16">
        <f t="shared" si="7"/>
        <v>6.7988781238039211</v>
      </c>
      <c r="D100" s="19">
        <f>SUMPRODUCT($C$2:INDEX($C$2:$C$327,ROWS(C101:C$327)),$C101:C$327)/DEVSQ($C$2:$C$327)</f>
        <v>-1.9968419787502939E-2</v>
      </c>
      <c r="E100">
        <f>SQRT((1/COUNT($B$2:$B$327))*(1+(2*SUMSQ($D$2:D99))))</f>
        <v>7.8641211754085102E-2</v>
      </c>
      <c r="F100">
        <f>-SQRT((1/COUNT($B$2:$B$327))*(1+(2*SUMSQ($D$2:D99))))</f>
        <v>-7.8641211754085102E-2</v>
      </c>
      <c r="H100" cm="1">
        <f t="array" aca="1" ref="H100" ca="1">INDEX(MMULT(MINVERSE(OFFSET($K$1,0,0,A100,A100)),OFFSET($K$1,1,0,A100,1)),A100)</f>
        <v>-4.8986794905301917E-2</v>
      </c>
      <c r="I100">
        <f t="shared" si="8"/>
        <v>5.5384877562171128E-2</v>
      </c>
      <c r="J100">
        <f t="shared" si="9"/>
        <v>-5.5384877562171128E-2</v>
      </c>
      <c r="K100" s="18">
        <f t="shared" si="10"/>
        <v>-1.9968419787502939E-2</v>
      </c>
      <c r="L100" cm="1">
        <f t="array" ref="L100">INDEX(K99:K$101,ROWS($A101))</f>
        <v>-6.2779628302171986E-3</v>
      </c>
      <c r="M100" cm="1">
        <f t="array" ref="M100">INDEX(L99:L$101,ROWS($A101))</f>
        <v>-4.1502051045541312E-2</v>
      </c>
      <c r="N100" cm="1">
        <f t="array" ref="N100">INDEX(M99:M$101,ROWS($A101))</f>
        <v>-2.8505505714335425E-2</v>
      </c>
      <c r="O100" cm="1">
        <f t="array" ref="O100">INDEX(N99:N$101,ROWS($A101))</f>
        <v>2.0385512987377806E-2</v>
      </c>
      <c r="P100" cm="1">
        <f t="array" ref="P100">INDEX(O99:O$101,ROWS($A101))</f>
        <v>5.6392198292057501E-2</v>
      </c>
      <c r="Q100" cm="1">
        <f t="array" ref="Q100">INDEX(P99:P$101,ROWS($A101))</f>
        <v>4.9032635892696595E-2</v>
      </c>
      <c r="R100" cm="1">
        <f t="array" ref="R100">INDEX(Q99:Q$101,ROWS($A101))</f>
        <v>-1.9179896493271544E-2</v>
      </c>
      <c r="S100" cm="1">
        <f t="array" ref="S100">INDEX(R99:R$101,ROWS($A101))</f>
        <v>-4.4615482107998219E-2</v>
      </c>
      <c r="T100" cm="1">
        <f t="array" ref="T100">INDEX(S99:S$101,ROWS($A101))</f>
        <v>-5.2539098038475042E-2</v>
      </c>
      <c r="U100" cm="1">
        <f t="array" ref="U100">INDEX(T99:T$101,ROWS($A101))</f>
        <v>-3.8800683733912295E-2</v>
      </c>
      <c r="V100" cm="1">
        <f t="array" ref="V100">INDEX(U99:U$101,ROWS($A101))</f>
        <v>-3.8123935127915023E-2</v>
      </c>
      <c r="W100" cm="1">
        <f t="array" ref="W100">INDEX(V99:V$101,ROWS($A101))</f>
        <v>-3.4489755842785033E-2</v>
      </c>
      <c r="X100" cm="1">
        <f t="array" ref="X100">INDEX(W99:W$101,ROWS($A101))</f>
        <v>1.2954229781206805E-2</v>
      </c>
      <c r="Y100" cm="1">
        <f t="array" ref="Y100">INDEX(X99:X$101,ROWS($A101))</f>
        <v>-3.4333567685272466E-2</v>
      </c>
      <c r="Z100" cm="1">
        <f t="array" ref="Z100">INDEX(Y99:Y$101,ROWS($A101))</f>
        <v>-7.2155510153783547E-2</v>
      </c>
      <c r="AA100" cm="1">
        <f t="array" ref="AA100">INDEX(Z99:Z$101,ROWS($A101))</f>
        <v>-9.4306447696605344E-2</v>
      </c>
      <c r="AB100" cm="1">
        <f t="array" ref="AB100">INDEX(AA99:AA$101,ROWS($A101))</f>
        <v>-1.1841810215753364E-2</v>
      </c>
      <c r="AC100" cm="1">
        <f t="array" ref="AC100">INDEX(AB99:AB$101,ROWS($A101))</f>
        <v>-8.8964209385379838E-3</v>
      </c>
      <c r="AD100" cm="1">
        <f t="array" ref="AD100">INDEX(AC99:AC$101,ROWS($A101))</f>
        <v>2.1527036993652174E-2</v>
      </c>
      <c r="AE100" cm="1">
        <f t="array" ref="AE100">INDEX(AD99:AD$101,ROWS($A101))</f>
        <v>-5.797943456175976E-2</v>
      </c>
      <c r="AF100" cm="1">
        <f t="array" ref="AF100">INDEX(AE99:AE$101,ROWS($A101))</f>
        <v>-5.5317778936366649E-2</v>
      </c>
      <c r="AG100" cm="1">
        <f t="array" ref="AG100">INDEX(AF99:AF$101,ROWS($A101))</f>
        <v>-5.2754217783992252E-2</v>
      </c>
      <c r="AH100" cm="1">
        <f t="array" ref="AH100">INDEX(AG99:AG$101,ROWS($A101))</f>
        <v>-8.4314767643259743E-3</v>
      </c>
      <c r="AI100" cm="1">
        <f t="array" ref="AI100">INDEX(AH99:AH$101,ROWS($A101))</f>
        <v>1.8177231549152913E-2</v>
      </c>
      <c r="AJ100" cm="1">
        <f t="array" ref="AJ100">INDEX(AI99:AI$101,ROWS($A101))</f>
        <v>3.4657952725254376E-2</v>
      </c>
      <c r="AK100" cm="1">
        <f t="array" ref="AK100">INDEX(AJ99:AJ$101,ROWS($A101))</f>
        <v>8.7822449813521136E-2</v>
      </c>
      <c r="AL100" cm="1">
        <f t="array" ref="AL100">INDEX(AK99:AK$101,ROWS($A101))</f>
        <v>3.2326911044185787E-2</v>
      </c>
      <c r="AM100" cm="1">
        <f t="array" ref="AM100">INDEX(AL99:AL$101,ROWS($A101))</f>
        <v>-3.1411323438820761E-3</v>
      </c>
      <c r="AN100" cm="1">
        <f t="array" ref="AN100">INDEX(AM99:AM$101,ROWS($A101))</f>
        <v>-7.548013161823508E-2</v>
      </c>
      <c r="AO100" cm="1">
        <f t="array" ref="AO100">INDEX(AN99:AN$101,ROWS($A101))</f>
        <v>-0.11052220165884011</v>
      </c>
      <c r="AP100" cm="1">
        <f t="array" ref="AP100">INDEX(AO99:AO$101,ROWS($A101))</f>
        <v>-9.4031673125597529E-2</v>
      </c>
      <c r="AQ100" cm="1">
        <f t="array" ref="AQ100">INDEX(AP99:AP$101,ROWS($A101))</f>
        <v>-5.797574545305078E-2</v>
      </c>
      <c r="AR100" cm="1">
        <f t="array" ref="AR100">INDEX(AQ99:AQ$101,ROWS($A101))</f>
        <v>-3.9898965001476813E-2</v>
      </c>
      <c r="AS100" cm="1">
        <f t="array" ref="AS100">INDEX(AR99:AR$101,ROWS($A101))</f>
        <v>-3.5502314476504467E-3</v>
      </c>
      <c r="AT100" cm="1">
        <f t="array" ref="AT100">INDEX(AS99:AS$101,ROWS($A101))</f>
        <v>-8.1871675226921556E-3</v>
      </c>
      <c r="AU100" cm="1">
        <f t="array" ref="AU100">INDEX(AT99:AT$101,ROWS($A101))</f>
        <v>-3.0367441430410622E-2</v>
      </c>
      <c r="AV100" cm="1">
        <f t="array" ref="AV100">INDEX(AU99:AU$101,ROWS($A101))</f>
        <v>2.2155790129058831E-2</v>
      </c>
      <c r="AW100" cm="1">
        <f t="array" ref="AW100">INDEX(AV99:AV$101,ROWS($A101))</f>
        <v>1.3729332929021208E-2</v>
      </c>
      <c r="AX100" cm="1">
        <f t="array" ref="AX100">INDEX(AW99:AW$101,ROWS($A101))</f>
        <v>5.1009490677601008E-2</v>
      </c>
      <c r="AY100" cm="1">
        <f t="array" ref="AY100">INDEX(AX99:AX$101,ROWS($A101))</f>
        <v>6.2230718236564189E-2</v>
      </c>
      <c r="AZ100" cm="1">
        <f t="array" ref="AZ100">INDEX(AY99:AY$101,ROWS($A101))</f>
        <v>7.2025657485670386E-2</v>
      </c>
      <c r="BA100" cm="1">
        <f t="array" ref="BA100">INDEX(AZ99:AZ$101,ROWS($A101))</f>
        <v>-7.9382443856476692E-2</v>
      </c>
      <c r="BB100" cm="1">
        <f t="array" ref="BB100">INDEX(BA99:BA$101,ROWS($A101))</f>
        <v>-9.5791748059318602E-2</v>
      </c>
      <c r="BC100" cm="1">
        <f t="array" ref="BC100">INDEX(BB99:BB$101,ROWS($A101))</f>
        <v>-9.6352721316774401E-2</v>
      </c>
      <c r="BD100" cm="1">
        <f t="array" ref="BD100">INDEX(BC99:BC$101,ROWS($A101))</f>
        <v>-6.117608288508168E-3</v>
      </c>
      <c r="BE100" cm="1">
        <f t="array" ref="BE100">INDEX(BD99:BD$101,ROWS($A101))</f>
        <v>5.6418526686066756E-2</v>
      </c>
      <c r="BF100" cm="1">
        <f t="array" ref="BF100">INDEX(BE99:BE$101,ROWS($A101))</f>
        <v>-1.052338420005056E-2</v>
      </c>
      <c r="BG100" cm="1">
        <f t="array" ref="BG100">INDEX(BF99:BF$101,ROWS($A101))</f>
        <v>-3.4355579644787179E-3</v>
      </c>
      <c r="BH100" cm="1">
        <f t="array" ref="BH100">INDEX(BG99:BG$101,ROWS($A101))</f>
        <v>-2.9913035966842957E-2</v>
      </c>
      <c r="BI100" cm="1">
        <f t="array" ref="BI100">INDEX(BH99:BH$101,ROWS($A101))</f>
        <v>-2.4597005930040487E-2</v>
      </c>
      <c r="BJ100" cm="1">
        <f t="array" ref="BJ100">INDEX(BI99:BI$101,ROWS($A101))</f>
        <v>-6.1517600725887717E-2</v>
      </c>
      <c r="BK100" cm="1">
        <f t="array" ref="BK100">INDEX(BJ99:BJ$101,ROWS($A101))</f>
        <v>-7.9011018034384223E-3</v>
      </c>
      <c r="BL100" cm="1">
        <f t="array" ref="BL100">INDEX(BK99:BK$101,ROWS($A101))</f>
        <v>2.4418181143092907E-4</v>
      </c>
      <c r="BM100" cm="1">
        <f t="array" ref="BM100">INDEX(BL99:BL$101,ROWS($A101))</f>
        <v>5.695446189506833E-2</v>
      </c>
      <c r="BN100" cm="1">
        <f t="array" ref="BN100">INDEX(BM99:BM$101,ROWS($A101))</f>
        <v>-4.52418626056501E-3</v>
      </c>
      <c r="BO100" cm="1">
        <f t="array" ref="BO100">INDEX(BN99:BN$101,ROWS($A101))</f>
        <v>2.572326503835937E-2</v>
      </c>
      <c r="BP100" cm="1">
        <f t="array" ref="BP100">INDEX(BO99:BO$101,ROWS($A101))</f>
        <v>4.5356651955948825E-2</v>
      </c>
      <c r="BQ100" cm="1">
        <f t="array" ref="BQ100">INDEX(BP99:BP$101,ROWS($A101))</f>
        <v>6.9172172021400427E-2</v>
      </c>
      <c r="BR100" cm="1">
        <f t="array" ref="BR100">INDEX(BQ99:BQ$101,ROWS($A101))</f>
        <v>0.10653002802592371</v>
      </c>
      <c r="BS100" cm="1">
        <f t="array" ref="BS100">INDEX(BR99:BR$101,ROWS($A101))</f>
        <v>8.1095536068336749E-2</v>
      </c>
      <c r="BT100" cm="1">
        <f t="array" ref="BT100">INDEX(BS99:BS$101,ROWS($A101))</f>
        <v>7.0343913977613914E-2</v>
      </c>
      <c r="BU100" cm="1">
        <f t="array" ref="BU100">INDEX(BT99:BT$101,ROWS($A101))</f>
        <v>-8.2088083297975605E-3</v>
      </c>
      <c r="BV100" cm="1">
        <f t="array" ref="BV100">INDEX(BU99:BU$101,ROWS($A101))</f>
        <v>-4.2611769578632983E-2</v>
      </c>
      <c r="BW100" cm="1">
        <f t="array" ref="BW100">INDEX(BV99:BV$101,ROWS($A101))</f>
        <v>-1.3146260150111435E-2</v>
      </c>
      <c r="BX100" cm="1">
        <f t="array" ref="BX100">INDEX(BW99:BW$101,ROWS($A101))</f>
        <v>-1.6117846468699182E-2</v>
      </c>
      <c r="BY100" cm="1">
        <f t="array" ref="BY100">INDEX(BX99:BX$101,ROWS($A101))</f>
        <v>2.4042253334814117E-2</v>
      </c>
      <c r="BZ100" cm="1">
        <f t="array" ref="BZ100">INDEX(BY99:BY$101,ROWS($A101))</f>
        <v>2.2472413339714708E-2</v>
      </c>
      <c r="CA100" cm="1">
        <f t="array" ref="CA100">INDEX(BZ99:BZ$101,ROWS($A101))</f>
        <v>-4.4645286767713031E-2</v>
      </c>
      <c r="CB100" cm="1">
        <f t="array" ref="CB100">INDEX(CA99:CA$101,ROWS($A101))</f>
        <v>-0.12372641346062392</v>
      </c>
      <c r="CC100" cm="1">
        <f t="array" ref="CC100">INDEX(CB99:CB$101,ROWS($A101))</f>
        <v>-0.12177560279280279</v>
      </c>
      <c r="CD100" cm="1">
        <f t="array" ref="CD100">INDEX(CC99:CC$101,ROWS($A101))</f>
        <v>2.9474214617809136E-2</v>
      </c>
      <c r="CE100" cm="1">
        <f t="array" ref="CE100">INDEX(CD99:CD$101,ROWS($A101))</f>
        <v>7.0392205077482436E-2</v>
      </c>
      <c r="CF100" cm="1">
        <f t="array" ref="CF100">INDEX(CE99:CE$101,ROWS($A101))</f>
        <v>1.4667612138507162E-2</v>
      </c>
      <c r="CG100" cm="1">
        <f t="array" ref="CG100">INDEX(CF99:CF$101,ROWS($A101))</f>
        <v>-8.07663118808679E-2</v>
      </c>
      <c r="CH100" cm="1">
        <f t="array" ref="CH100">INDEX(CG99:CG$101,ROWS($A101))</f>
        <v>-7.3703419990607505E-2</v>
      </c>
      <c r="CI100" cm="1">
        <f t="array" ref="CI100">INDEX(CH99:CH$101,ROWS($A101))</f>
        <v>-4.3918438765605264E-2</v>
      </c>
      <c r="CJ100" cm="1">
        <f t="array" ref="CJ100">INDEX(CI99:CI$101,ROWS($A101))</f>
        <v>3.9071305306950813E-2</v>
      </c>
      <c r="CK100" cm="1">
        <f t="array" ref="CK100">INDEX(CJ99:CJ$101,ROWS($A101))</f>
        <v>4.1933472856106685E-2</v>
      </c>
      <c r="CL100" cm="1">
        <f t="array" ref="CL100">INDEX(CK99:CK$101,ROWS($A101))</f>
        <v>9.1859430410886747E-2</v>
      </c>
      <c r="CM100" cm="1">
        <f t="array" ref="CM100">INDEX(CL99:CL$101,ROWS($A101))</f>
        <v>8.4160700746083769E-2</v>
      </c>
      <c r="CN100" cm="1">
        <f t="array" ref="CN100">INDEX(CM99:CM$101,ROWS($A101))</f>
        <v>7.621720958584112E-2</v>
      </c>
      <c r="CO100" cm="1">
        <f t="array" ref="CO100">INDEX(CN99:CN$101,ROWS($A101))</f>
        <v>6.3852420251502675E-3</v>
      </c>
      <c r="CP100" cm="1">
        <f t="array" ref="CP100">INDEX(CO99:CO$101,ROWS($A101))</f>
        <v>-2.9137812001062583E-2</v>
      </c>
      <c r="CQ100" cm="1">
        <f t="array" ref="CQ100">INDEX(CP99:CP$101,ROWS($A101))</f>
        <v>2.8721448308013767E-2</v>
      </c>
      <c r="CR100" cm="1">
        <f t="array" ref="CR100">INDEX(CQ99:CQ$101,ROWS($A101))</f>
        <v>-3.456326362918621E-3</v>
      </c>
      <c r="CS100" cm="1">
        <f t="array" ref="CS100">INDEX(CR99:CR$101,ROWS($A101))</f>
        <v>5.6837875880982429E-2</v>
      </c>
      <c r="CT100" cm="1">
        <f t="array" ref="CT100">INDEX(CS99:CS$101,ROWS($A101))</f>
        <v>1.9671785536275461E-3</v>
      </c>
      <c r="CU100" cm="1">
        <f t="array" ref="CU100">INDEX(CT99:CT$101,ROWS($A101))</f>
        <v>-1.4926223783087878E-2</v>
      </c>
      <c r="CV100" cm="1">
        <f t="array" ref="CV100">INDEX(CU99:CU$101,ROWS($A101))</f>
        <v>-5.2382672610496436E-2</v>
      </c>
      <c r="CW100" cm="1">
        <f t="array" ref="CW100">INDEX(CV99:CV$101,ROWS($A101))</f>
        <v>-6.2429136560775492E-3</v>
      </c>
      <c r="CX100" cm="1">
        <f t="array" ref="CX100">INDEX(CW99:CW$101,ROWS($A101))</f>
        <v>2.6936806066919458E-3</v>
      </c>
      <c r="CY100" cm="1">
        <f t="array" ref="CY100">INDEX(CX99:CX$101,ROWS($A101))</f>
        <v>6.0709088443285947E-3</v>
      </c>
      <c r="CZ100" cm="1">
        <f t="array" ref="CZ100">INDEX(CY99:CY$101,ROWS($A101))</f>
        <v>1.5683425673848382E-3</v>
      </c>
      <c r="DA100" cm="1">
        <f t="array" ref="DA100">INDEX(CZ99:CZ$101,ROWS($A101))</f>
        <v>-5.4638879822004695E-2</v>
      </c>
      <c r="DB100" cm="1">
        <f t="array" ref="DB100">INDEX(DA99:DA$101,ROWS($A101))</f>
        <v>-5.8455048259506058E-2</v>
      </c>
      <c r="DC100" cm="1">
        <f t="array" ref="DC100">INDEX(DB99:DB$101,ROWS($A101))</f>
        <v>-3.9786713136974849E-2</v>
      </c>
      <c r="DD100" cm="1">
        <f t="array" ref="DD100">INDEX(DC99:DC$101,ROWS($A101))</f>
        <v>0.19076008747508422</v>
      </c>
      <c r="DE100" cm="1">
        <f t="array" ref="DE100">INDEX(DD99:DD$101,ROWS($A101))</f>
        <v>0.45816820676262499</v>
      </c>
      <c r="DF100" cm="1">
        <f t="array" ref="DF100">INDEX(DE99:DE$101,ROWS($A101))</f>
        <v>1</v>
      </c>
      <c r="DG100" cm="1">
        <f t="array" ref="DG100">INDEX(DF99:DF$101,ROWS($A101))</f>
        <v>0.45816820676262499</v>
      </c>
    </row>
    <row r="101" spans="1:111" x14ac:dyDescent="0.25">
      <c r="A101" s="17">
        <v>100</v>
      </c>
      <c r="B101">
        <v>5.8490520228882588</v>
      </c>
      <c r="C101" s="16">
        <f t="shared" si="7"/>
        <v>5.8580871294886991</v>
      </c>
      <c r="D101" s="19">
        <f>SUMPRODUCT($C$2:INDEX($C$2:$C$327,ROWS(C102:C$327)),$C102:C$327)/DEVSQ($C$2:$C$327)</f>
        <v>-2.1141618482269243E-2</v>
      </c>
      <c r="E101">
        <f>SQRT((1/COUNT($B$2:$B$327))*(1+(2*SUMSQ($D$2:D100))))</f>
        <v>7.8656763410745428E-2</v>
      </c>
      <c r="F101">
        <f>-SQRT((1/COUNT($B$2:$B$327))*(1+(2*SUMSQ($D$2:D100))))</f>
        <v>-7.8656763410745428E-2</v>
      </c>
      <c r="I101">
        <f t="shared" si="8"/>
        <v>5.5384877562171128E-2</v>
      </c>
      <c r="J101">
        <f t="shared" si="9"/>
        <v>-5.5384877562171128E-2</v>
      </c>
      <c r="K101" s="18">
        <f t="shared" si="10"/>
        <v>-2.1141618482269243E-2</v>
      </c>
      <c r="L101" cm="1">
        <f t="array" ref="L101">INDEX(K100:K$101,ROWS($A102))</f>
        <v>-1.9968419787502939E-2</v>
      </c>
      <c r="M101" cm="1">
        <f t="array" ref="M101">INDEX(L100:L$101,ROWS($A102))</f>
        <v>-6.2779628302171986E-3</v>
      </c>
      <c r="N101" cm="1">
        <f t="array" ref="N101">INDEX(M100:M$101,ROWS($A102))</f>
        <v>-4.1502051045541312E-2</v>
      </c>
      <c r="O101" cm="1">
        <f t="array" ref="O101">INDEX(N100:N$101,ROWS($A102))</f>
        <v>-2.8505505714335425E-2</v>
      </c>
      <c r="P101" cm="1">
        <f t="array" ref="P101">INDEX(O100:O$101,ROWS($A102))</f>
        <v>2.0385512987377806E-2</v>
      </c>
      <c r="Q101" cm="1">
        <f t="array" ref="Q101">INDEX(P100:P$101,ROWS($A102))</f>
        <v>5.6392198292057501E-2</v>
      </c>
      <c r="R101" cm="1">
        <f t="array" ref="R101">INDEX(Q100:Q$101,ROWS($A102))</f>
        <v>4.9032635892696595E-2</v>
      </c>
      <c r="S101" cm="1">
        <f t="array" ref="S101">INDEX(R100:R$101,ROWS($A102))</f>
        <v>-1.9179896493271544E-2</v>
      </c>
      <c r="T101" cm="1">
        <f t="array" ref="T101">INDEX(S100:S$101,ROWS($A102))</f>
        <v>-4.4615482107998219E-2</v>
      </c>
      <c r="U101" cm="1">
        <f t="array" ref="U101">INDEX(T100:T$101,ROWS($A102))</f>
        <v>-5.2539098038475042E-2</v>
      </c>
      <c r="V101" cm="1">
        <f t="array" ref="V101">INDEX(U100:U$101,ROWS($A102))</f>
        <v>-3.8800683733912295E-2</v>
      </c>
      <c r="W101" cm="1">
        <f t="array" ref="W101">INDEX(V100:V$101,ROWS($A102))</f>
        <v>-3.8123935127915023E-2</v>
      </c>
      <c r="X101" cm="1">
        <f t="array" ref="X101">INDEX(W100:W$101,ROWS($A102))</f>
        <v>-3.4489755842785033E-2</v>
      </c>
      <c r="Y101" cm="1">
        <f t="array" ref="Y101">INDEX(X100:X$101,ROWS($A102))</f>
        <v>1.2954229781206805E-2</v>
      </c>
      <c r="Z101" cm="1">
        <f t="array" ref="Z101">INDEX(Y100:Y$101,ROWS($A102))</f>
        <v>-3.4333567685272466E-2</v>
      </c>
      <c r="AA101" cm="1">
        <f t="array" ref="AA101">INDEX(Z100:Z$101,ROWS($A102))</f>
        <v>-7.2155510153783547E-2</v>
      </c>
      <c r="AB101" cm="1">
        <f t="array" ref="AB101">INDEX(AA100:AA$101,ROWS($A102))</f>
        <v>-9.4306447696605344E-2</v>
      </c>
      <c r="AC101" cm="1">
        <f t="array" ref="AC101">INDEX(AB100:AB$101,ROWS($A102))</f>
        <v>-1.1841810215753364E-2</v>
      </c>
      <c r="AD101" cm="1">
        <f t="array" ref="AD101">INDEX(AC100:AC$101,ROWS($A102))</f>
        <v>-8.8964209385379838E-3</v>
      </c>
      <c r="AE101" cm="1">
        <f t="array" ref="AE101">INDEX(AD100:AD$101,ROWS($A102))</f>
        <v>2.1527036993652174E-2</v>
      </c>
      <c r="AF101" cm="1">
        <f t="array" ref="AF101">INDEX(AE100:AE$101,ROWS($A102))</f>
        <v>-5.797943456175976E-2</v>
      </c>
      <c r="AG101" cm="1">
        <f t="array" ref="AG101">INDEX(AF100:AF$101,ROWS($A102))</f>
        <v>-5.5317778936366649E-2</v>
      </c>
      <c r="AH101" cm="1">
        <f t="array" ref="AH101">INDEX(AG100:AG$101,ROWS($A102))</f>
        <v>-5.2754217783992252E-2</v>
      </c>
      <c r="AI101" cm="1">
        <f t="array" ref="AI101">INDEX(AH100:AH$101,ROWS($A102))</f>
        <v>-8.4314767643259743E-3</v>
      </c>
      <c r="AJ101" cm="1">
        <f t="array" ref="AJ101">INDEX(AI100:AI$101,ROWS($A102))</f>
        <v>1.8177231549152913E-2</v>
      </c>
      <c r="AK101" cm="1">
        <f t="array" ref="AK101">INDEX(AJ100:AJ$101,ROWS($A102))</f>
        <v>3.4657952725254376E-2</v>
      </c>
      <c r="AL101" cm="1">
        <f t="array" ref="AL101">INDEX(AK100:AK$101,ROWS($A102))</f>
        <v>8.7822449813521136E-2</v>
      </c>
      <c r="AM101" cm="1">
        <f t="array" ref="AM101">INDEX(AL100:AL$101,ROWS($A102))</f>
        <v>3.2326911044185787E-2</v>
      </c>
      <c r="AN101" cm="1">
        <f t="array" ref="AN101">INDEX(AM100:AM$101,ROWS($A102))</f>
        <v>-3.1411323438820761E-3</v>
      </c>
      <c r="AO101" cm="1">
        <f t="array" ref="AO101">INDEX(AN100:AN$101,ROWS($A102))</f>
        <v>-7.548013161823508E-2</v>
      </c>
      <c r="AP101" cm="1">
        <f t="array" ref="AP101">INDEX(AO100:AO$101,ROWS($A102))</f>
        <v>-0.11052220165884011</v>
      </c>
      <c r="AQ101" cm="1">
        <f t="array" ref="AQ101">INDEX(AP100:AP$101,ROWS($A102))</f>
        <v>-9.4031673125597529E-2</v>
      </c>
      <c r="AR101" cm="1">
        <f t="array" ref="AR101">INDEX(AQ100:AQ$101,ROWS($A102))</f>
        <v>-5.797574545305078E-2</v>
      </c>
      <c r="AS101" cm="1">
        <f t="array" ref="AS101">INDEX(AR100:AR$101,ROWS($A102))</f>
        <v>-3.9898965001476813E-2</v>
      </c>
      <c r="AT101" cm="1">
        <f t="array" ref="AT101">INDEX(AS100:AS$101,ROWS($A102))</f>
        <v>-3.5502314476504467E-3</v>
      </c>
      <c r="AU101" cm="1">
        <f t="array" ref="AU101">INDEX(AT100:AT$101,ROWS($A102))</f>
        <v>-8.1871675226921556E-3</v>
      </c>
      <c r="AV101" cm="1">
        <f t="array" ref="AV101">INDEX(AU100:AU$101,ROWS($A102))</f>
        <v>-3.0367441430410622E-2</v>
      </c>
      <c r="AW101" cm="1">
        <f t="array" ref="AW101">INDEX(AV100:AV$101,ROWS($A102))</f>
        <v>2.2155790129058831E-2</v>
      </c>
      <c r="AX101" cm="1">
        <f t="array" ref="AX101">INDEX(AW100:AW$101,ROWS($A102))</f>
        <v>1.3729332929021208E-2</v>
      </c>
      <c r="AY101" cm="1">
        <f t="array" ref="AY101">INDEX(AX100:AX$101,ROWS($A102))</f>
        <v>5.1009490677601008E-2</v>
      </c>
      <c r="AZ101" cm="1">
        <f t="array" ref="AZ101">INDEX(AY100:AY$101,ROWS($A102))</f>
        <v>6.2230718236564189E-2</v>
      </c>
      <c r="BA101" cm="1">
        <f t="array" ref="BA101">INDEX(AZ100:AZ$101,ROWS($A102))</f>
        <v>7.2025657485670386E-2</v>
      </c>
      <c r="BB101" cm="1">
        <f t="array" ref="BB101">INDEX(BA100:BA$101,ROWS($A102))</f>
        <v>-7.9382443856476692E-2</v>
      </c>
      <c r="BC101" cm="1">
        <f t="array" ref="BC101">INDEX(BB100:BB$101,ROWS($A102))</f>
        <v>-9.5791748059318602E-2</v>
      </c>
      <c r="BD101" cm="1">
        <f t="array" ref="BD101">INDEX(BC100:BC$101,ROWS($A102))</f>
        <v>-9.6352721316774401E-2</v>
      </c>
      <c r="BE101" cm="1">
        <f t="array" ref="BE101">INDEX(BD100:BD$101,ROWS($A102))</f>
        <v>-6.117608288508168E-3</v>
      </c>
      <c r="BF101" cm="1">
        <f t="array" ref="BF101">INDEX(BE100:BE$101,ROWS($A102))</f>
        <v>5.6418526686066756E-2</v>
      </c>
      <c r="BG101" cm="1">
        <f t="array" ref="BG101">INDEX(BF100:BF$101,ROWS($A102))</f>
        <v>-1.052338420005056E-2</v>
      </c>
      <c r="BH101" cm="1">
        <f t="array" ref="BH101">INDEX(BG100:BG$101,ROWS($A102))</f>
        <v>-3.4355579644787179E-3</v>
      </c>
      <c r="BI101" cm="1">
        <f t="array" ref="BI101">INDEX(BH100:BH$101,ROWS($A102))</f>
        <v>-2.9913035966842957E-2</v>
      </c>
      <c r="BJ101" cm="1">
        <f t="array" ref="BJ101">INDEX(BI100:BI$101,ROWS($A102))</f>
        <v>-2.4597005930040487E-2</v>
      </c>
      <c r="BK101" cm="1">
        <f t="array" ref="BK101">INDEX(BJ100:BJ$101,ROWS($A102))</f>
        <v>-6.1517600725887717E-2</v>
      </c>
      <c r="BL101" cm="1">
        <f t="array" ref="BL101">INDEX(BK100:BK$101,ROWS($A102))</f>
        <v>-7.9011018034384223E-3</v>
      </c>
      <c r="BM101" cm="1">
        <f t="array" ref="BM101">INDEX(BL100:BL$101,ROWS($A102))</f>
        <v>2.4418181143092907E-4</v>
      </c>
      <c r="BN101" cm="1">
        <f t="array" ref="BN101">INDEX(BM100:BM$101,ROWS($A102))</f>
        <v>5.695446189506833E-2</v>
      </c>
      <c r="BO101" cm="1">
        <f t="array" ref="BO101">INDEX(BN100:BN$101,ROWS($A102))</f>
        <v>-4.52418626056501E-3</v>
      </c>
      <c r="BP101" cm="1">
        <f t="array" ref="BP101">INDEX(BO100:BO$101,ROWS($A102))</f>
        <v>2.572326503835937E-2</v>
      </c>
      <c r="BQ101" cm="1">
        <f t="array" ref="BQ101">INDEX(BP100:BP$101,ROWS($A102))</f>
        <v>4.5356651955948825E-2</v>
      </c>
      <c r="BR101" cm="1">
        <f t="array" ref="BR101">INDEX(BQ100:BQ$101,ROWS($A102))</f>
        <v>6.9172172021400427E-2</v>
      </c>
      <c r="BS101" cm="1">
        <f t="array" ref="BS101">INDEX(BR100:BR$101,ROWS($A102))</f>
        <v>0.10653002802592371</v>
      </c>
      <c r="BT101" cm="1">
        <f t="array" ref="BT101">INDEX(BS100:BS$101,ROWS($A102))</f>
        <v>8.1095536068336749E-2</v>
      </c>
      <c r="BU101" cm="1">
        <f t="array" ref="BU101">INDEX(BT100:BT$101,ROWS($A102))</f>
        <v>7.0343913977613914E-2</v>
      </c>
      <c r="BV101" cm="1">
        <f t="array" ref="BV101">INDEX(BU100:BU$101,ROWS($A102))</f>
        <v>-8.2088083297975605E-3</v>
      </c>
      <c r="BW101" cm="1">
        <f t="array" ref="BW101">INDEX(BV100:BV$101,ROWS($A102))</f>
        <v>-4.2611769578632983E-2</v>
      </c>
      <c r="BX101" cm="1">
        <f t="array" ref="BX101">INDEX(BW100:BW$101,ROWS($A102))</f>
        <v>-1.3146260150111435E-2</v>
      </c>
      <c r="BY101" cm="1">
        <f t="array" ref="BY101">INDEX(BX100:BX$101,ROWS($A102))</f>
        <v>-1.6117846468699182E-2</v>
      </c>
      <c r="BZ101" cm="1">
        <f t="array" ref="BZ101">INDEX(BY100:BY$101,ROWS($A102))</f>
        <v>2.4042253334814117E-2</v>
      </c>
      <c r="CA101" cm="1">
        <f t="array" ref="CA101">INDEX(BZ100:BZ$101,ROWS($A102))</f>
        <v>2.2472413339714708E-2</v>
      </c>
      <c r="CB101" cm="1">
        <f t="array" ref="CB101">INDEX(CA100:CA$101,ROWS($A102))</f>
        <v>-4.4645286767713031E-2</v>
      </c>
      <c r="CC101" cm="1">
        <f t="array" ref="CC101">INDEX(CB100:CB$101,ROWS($A102))</f>
        <v>-0.12372641346062392</v>
      </c>
      <c r="CD101" cm="1">
        <f t="array" ref="CD101">INDEX(CC100:CC$101,ROWS($A102))</f>
        <v>-0.12177560279280279</v>
      </c>
      <c r="CE101" cm="1">
        <f t="array" ref="CE101">INDEX(CD100:CD$101,ROWS($A102))</f>
        <v>2.9474214617809136E-2</v>
      </c>
      <c r="CF101" cm="1">
        <f t="array" ref="CF101">INDEX(CE100:CE$101,ROWS($A102))</f>
        <v>7.0392205077482436E-2</v>
      </c>
      <c r="CG101" cm="1">
        <f t="array" ref="CG101">INDEX(CF100:CF$101,ROWS($A102))</f>
        <v>1.4667612138507162E-2</v>
      </c>
      <c r="CH101" cm="1">
        <f t="array" ref="CH101">INDEX(CG100:CG$101,ROWS($A102))</f>
        <v>-8.07663118808679E-2</v>
      </c>
      <c r="CI101" cm="1">
        <f t="array" ref="CI101">INDEX(CH100:CH$101,ROWS($A102))</f>
        <v>-7.3703419990607505E-2</v>
      </c>
      <c r="CJ101" cm="1">
        <f t="array" ref="CJ101">INDEX(CI100:CI$101,ROWS($A102))</f>
        <v>-4.3918438765605264E-2</v>
      </c>
      <c r="CK101" cm="1">
        <f t="array" ref="CK101">INDEX(CJ100:CJ$101,ROWS($A102))</f>
        <v>3.9071305306950813E-2</v>
      </c>
      <c r="CL101" cm="1">
        <f t="array" ref="CL101">INDEX(CK100:CK$101,ROWS($A102))</f>
        <v>4.1933472856106685E-2</v>
      </c>
      <c r="CM101" cm="1">
        <f t="array" ref="CM101">INDEX(CL100:CL$101,ROWS($A102))</f>
        <v>9.1859430410886747E-2</v>
      </c>
      <c r="CN101" cm="1">
        <f t="array" ref="CN101">INDEX(CM100:CM$101,ROWS($A102))</f>
        <v>8.4160700746083769E-2</v>
      </c>
      <c r="CO101" cm="1">
        <f t="array" ref="CO101">INDEX(CN100:CN$101,ROWS($A102))</f>
        <v>7.621720958584112E-2</v>
      </c>
      <c r="CP101" cm="1">
        <f t="array" ref="CP101">INDEX(CO100:CO$101,ROWS($A102))</f>
        <v>6.3852420251502675E-3</v>
      </c>
      <c r="CQ101" cm="1">
        <f t="array" ref="CQ101">INDEX(CP100:CP$101,ROWS($A102))</f>
        <v>-2.9137812001062583E-2</v>
      </c>
      <c r="CR101" cm="1">
        <f t="array" ref="CR101">INDEX(CQ100:CQ$101,ROWS($A102))</f>
        <v>2.8721448308013767E-2</v>
      </c>
      <c r="CS101" cm="1">
        <f t="array" ref="CS101">INDEX(CR100:CR$101,ROWS($A102))</f>
        <v>-3.456326362918621E-3</v>
      </c>
      <c r="CT101" cm="1">
        <f t="array" ref="CT101">INDEX(CS100:CS$101,ROWS($A102))</f>
        <v>5.6837875880982429E-2</v>
      </c>
      <c r="CU101" cm="1">
        <f t="array" ref="CU101">INDEX(CT100:CT$101,ROWS($A102))</f>
        <v>1.9671785536275461E-3</v>
      </c>
      <c r="CV101" cm="1">
        <f t="array" ref="CV101">INDEX(CU100:CU$101,ROWS($A102))</f>
        <v>-1.4926223783087878E-2</v>
      </c>
      <c r="CW101" cm="1">
        <f t="array" ref="CW101">INDEX(CV100:CV$101,ROWS($A102))</f>
        <v>-5.2382672610496436E-2</v>
      </c>
      <c r="CX101" cm="1">
        <f t="array" ref="CX101">INDEX(CW100:CW$101,ROWS($A102))</f>
        <v>-6.2429136560775492E-3</v>
      </c>
      <c r="CY101" cm="1">
        <f t="array" ref="CY101">INDEX(CX100:CX$101,ROWS($A102))</f>
        <v>2.6936806066919458E-3</v>
      </c>
      <c r="CZ101" cm="1">
        <f t="array" ref="CZ101">INDEX(CY100:CY$101,ROWS($A102))</f>
        <v>6.0709088443285947E-3</v>
      </c>
      <c r="DA101" cm="1">
        <f t="array" ref="DA101">INDEX(CZ100:CZ$101,ROWS($A102))</f>
        <v>1.5683425673848382E-3</v>
      </c>
      <c r="DB101" cm="1">
        <f t="array" ref="DB101">INDEX(DA100:DA$101,ROWS($A102))</f>
        <v>-5.4638879822004695E-2</v>
      </c>
      <c r="DC101" cm="1">
        <f t="array" ref="DC101">INDEX(DB100:DB$101,ROWS($A102))</f>
        <v>-5.8455048259506058E-2</v>
      </c>
      <c r="DD101" cm="1">
        <f t="array" ref="DD101">INDEX(DC100:DC$101,ROWS($A102))</f>
        <v>-3.9786713136974849E-2</v>
      </c>
      <c r="DE101" cm="1">
        <f t="array" ref="DE101">INDEX(DD100:DD$101,ROWS($A102))</f>
        <v>0.19076008747508422</v>
      </c>
      <c r="DF101" cm="1">
        <f t="array" ref="DF101">INDEX(DE100:DE$101,ROWS($A102))</f>
        <v>0.45816820676262499</v>
      </c>
      <c r="DG101" cm="1">
        <f t="array" ref="DG101">INDEX(DF100:DF$101,ROWS($A102))</f>
        <v>1</v>
      </c>
    </row>
    <row r="102" spans="1:111" x14ac:dyDescent="0.25">
      <c r="A102" s="17">
        <v>101</v>
      </c>
      <c r="B102">
        <v>3.9021235691468803</v>
      </c>
      <c r="C102" s="16">
        <f t="shared" si="7"/>
        <v>3.9111586757473207</v>
      </c>
    </row>
    <row r="103" spans="1:111" x14ac:dyDescent="0.25">
      <c r="A103" s="17">
        <v>102</v>
      </c>
      <c r="B103">
        <v>5.0681328787658231</v>
      </c>
      <c r="C103" s="16">
        <f t="shared" si="7"/>
        <v>5.0771679853662635</v>
      </c>
    </row>
    <row r="104" spans="1:111" x14ac:dyDescent="0.25">
      <c r="A104" s="17">
        <v>103</v>
      </c>
      <c r="B104">
        <v>-3.3074172260423893</v>
      </c>
      <c r="C104" s="16">
        <f t="shared" si="7"/>
        <v>-3.2983821194419489</v>
      </c>
    </row>
    <row r="105" spans="1:111" x14ac:dyDescent="0.25">
      <c r="A105" s="17">
        <v>104</v>
      </c>
      <c r="B105">
        <v>1.2287605163067781</v>
      </c>
      <c r="C105" s="16">
        <f t="shared" si="7"/>
        <v>1.2377956229072187</v>
      </c>
    </row>
    <row r="106" spans="1:111" x14ac:dyDescent="0.25">
      <c r="A106" s="17">
        <v>105</v>
      </c>
      <c r="B106">
        <v>4.2348684050681413</v>
      </c>
      <c r="C106" s="16">
        <f t="shared" si="7"/>
        <v>4.2439035116685817</v>
      </c>
    </row>
    <row r="107" spans="1:111" x14ac:dyDescent="0.25">
      <c r="A107" s="17">
        <v>106</v>
      </c>
      <c r="B107">
        <v>2.3635186863124034</v>
      </c>
      <c r="C107" s="16">
        <f t="shared" si="7"/>
        <v>2.3725537929128437</v>
      </c>
    </row>
    <row r="108" spans="1:111" x14ac:dyDescent="0.25">
      <c r="A108" s="17">
        <v>107</v>
      </c>
      <c r="B108">
        <v>-4.1796431409983654</v>
      </c>
      <c r="C108" s="16">
        <f t="shared" si="7"/>
        <v>-4.170608034397925</v>
      </c>
    </row>
    <row r="109" spans="1:111" x14ac:dyDescent="0.25">
      <c r="A109" s="17">
        <v>108</v>
      </c>
      <c r="B109">
        <v>-7.9517316966504836</v>
      </c>
      <c r="C109" s="16">
        <f t="shared" si="7"/>
        <v>-7.9426965900500432</v>
      </c>
    </row>
    <row r="110" spans="1:111" x14ac:dyDescent="0.25">
      <c r="A110" s="17">
        <v>109</v>
      </c>
      <c r="B110">
        <v>-5.1091216772352368</v>
      </c>
      <c r="C110" s="16">
        <f t="shared" si="7"/>
        <v>-5.1000865706347964</v>
      </c>
    </row>
    <row r="111" spans="1:111" x14ac:dyDescent="0.25">
      <c r="A111" s="17">
        <v>110</v>
      </c>
      <c r="B111">
        <v>-2.4837192145894846</v>
      </c>
      <c r="C111" s="16">
        <f t="shared" si="7"/>
        <v>-2.4746841079890443</v>
      </c>
    </row>
    <row r="112" spans="1:111" x14ac:dyDescent="0.25">
      <c r="A112" s="17">
        <v>111</v>
      </c>
      <c r="B112">
        <v>0.56364966341709533</v>
      </c>
      <c r="C112" s="16">
        <f t="shared" si="7"/>
        <v>0.57268477001753593</v>
      </c>
    </row>
    <row r="113" spans="1:3" x14ac:dyDescent="0.25">
      <c r="A113" s="17">
        <v>112</v>
      </c>
      <c r="B113">
        <v>-6.86276627943883</v>
      </c>
      <c r="C113" s="16">
        <f t="shared" si="7"/>
        <v>-6.8537311728383896</v>
      </c>
    </row>
    <row r="114" spans="1:3" x14ac:dyDescent="0.25">
      <c r="A114" s="17">
        <v>113</v>
      </c>
      <c r="B114">
        <v>-7.2180414887769757</v>
      </c>
      <c r="C114" s="16">
        <f t="shared" si="7"/>
        <v>-7.2090063821765353</v>
      </c>
    </row>
    <row r="115" spans="1:3" x14ac:dyDescent="0.25">
      <c r="A115" s="17">
        <v>114</v>
      </c>
      <c r="B115">
        <v>-0.4292280303708651</v>
      </c>
      <c r="C115" s="16">
        <f t="shared" si="7"/>
        <v>-0.42019292377042455</v>
      </c>
    </row>
    <row r="116" spans="1:3" x14ac:dyDescent="0.25">
      <c r="A116" s="17">
        <v>115</v>
      </c>
      <c r="B116">
        <v>0.53630570469701411</v>
      </c>
      <c r="C116" s="16">
        <f t="shared" si="7"/>
        <v>0.54534081129745471</v>
      </c>
    </row>
    <row r="117" spans="1:3" x14ac:dyDescent="0.25">
      <c r="A117" s="17">
        <v>116</v>
      </c>
      <c r="B117">
        <v>0.5148276319316949</v>
      </c>
      <c r="C117" s="16">
        <f t="shared" si="7"/>
        <v>0.5238627385321355</v>
      </c>
    </row>
    <row r="118" spans="1:3" x14ac:dyDescent="0.25">
      <c r="A118" s="17">
        <v>117</v>
      </c>
      <c r="B118">
        <v>1.6486877832418259</v>
      </c>
      <c r="C118" s="16">
        <f t="shared" si="7"/>
        <v>1.6577228898422665</v>
      </c>
    </row>
    <row r="119" spans="1:3" x14ac:dyDescent="0.25">
      <c r="A119" s="17">
        <v>118</v>
      </c>
      <c r="B119">
        <v>-4.7899775883597897</v>
      </c>
      <c r="C119" s="16">
        <f t="shared" si="7"/>
        <v>-4.7809424817593493</v>
      </c>
    </row>
    <row r="120" spans="1:3" x14ac:dyDescent="0.25">
      <c r="A120" s="17">
        <v>119</v>
      </c>
      <c r="B120">
        <v>0.11628565368164345</v>
      </c>
      <c r="C120" s="16">
        <f t="shared" si="7"/>
        <v>0.125320760282084</v>
      </c>
    </row>
    <row r="121" spans="1:3" x14ac:dyDescent="0.25">
      <c r="A121" s="17">
        <v>120</v>
      </c>
      <c r="B121">
        <v>-10.663554587906646</v>
      </c>
      <c r="C121" s="16">
        <f t="shared" si="7"/>
        <v>-10.654519481306204</v>
      </c>
    </row>
    <row r="122" spans="1:3" x14ac:dyDescent="0.25">
      <c r="A122" s="17">
        <v>121</v>
      </c>
      <c r="B122">
        <v>-7.8140357917432084</v>
      </c>
      <c r="C122" s="16">
        <f t="shared" si="7"/>
        <v>-7.805000685142768</v>
      </c>
    </row>
    <row r="123" spans="1:3" x14ac:dyDescent="0.25">
      <c r="A123" s="17">
        <v>122</v>
      </c>
      <c r="B123">
        <v>1.2964636798651554</v>
      </c>
      <c r="C123" s="16">
        <f t="shared" si="7"/>
        <v>1.305498786465596</v>
      </c>
    </row>
    <row r="124" spans="1:3" x14ac:dyDescent="0.25">
      <c r="A124" s="17">
        <v>123</v>
      </c>
      <c r="B124">
        <v>3.8444881326572897</v>
      </c>
      <c r="C124" s="16">
        <f t="shared" si="7"/>
        <v>3.8535232392577301</v>
      </c>
    </row>
    <row r="125" spans="1:3" x14ac:dyDescent="0.25">
      <c r="A125" s="17">
        <v>124</v>
      </c>
      <c r="B125">
        <v>4.7465378093224615</v>
      </c>
      <c r="C125" s="16">
        <f t="shared" si="7"/>
        <v>4.7555729159229019</v>
      </c>
    </row>
    <row r="126" spans="1:3" x14ac:dyDescent="0.25">
      <c r="A126" s="17">
        <v>125</v>
      </c>
      <c r="B126">
        <v>2.9488494988514162</v>
      </c>
      <c r="C126" s="16">
        <f t="shared" si="7"/>
        <v>2.9578846054518566</v>
      </c>
    </row>
    <row r="127" spans="1:3" x14ac:dyDescent="0.25">
      <c r="A127" s="17">
        <v>126</v>
      </c>
      <c r="B127">
        <v>5.2171388221324548</v>
      </c>
      <c r="C127" s="16">
        <f t="shared" si="7"/>
        <v>5.2261739287328952</v>
      </c>
    </row>
    <row r="128" spans="1:3" x14ac:dyDescent="0.25">
      <c r="A128" s="17">
        <v>127</v>
      </c>
      <c r="B128">
        <v>0.10102422655921828</v>
      </c>
      <c r="C128" s="16">
        <f t="shared" si="7"/>
        <v>0.11005933315965884</v>
      </c>
    </row>
    <row r="129" spans="1:3" x14ac:dyDescent="0.25">
      <c r="A129" s="17">
        <v>128</v>
      </c>
      <c r="B129">
        <v>2.4310175220719543</v>
      </c>
      <c r="C129" s="16">
        <f t="shared" si="7"/>
        <v>2.4400526286723947</v>
      </c>
    </row>
    <row r="130" spans="1:3" x14ac:dyDescent="0.25">
      <c r="A130" s="17">
        <v>129</v>
      </c>
      <c r="B130">
        <v>1.2619831100311671</v>
      </c>
      <c r="C130" s="16">
        <f t="shared" ref="C130:C193" si="11">B130-AVERAGE($B$2:$B$327)</f>
        <v>1.2710182166316077</v>
      </c>
    </row>
    <row r="131" spans="1:3" x14ac:dyDescent="0.25">
      <c r="A131" s="17">
        <v>130</v>
      </c>
      <c r="B131">
        <v>-0.79621547906995715</v>
      </c>
      <c r="C131" s="16">
        <f t="shared" si="11"/>
        <v>-0.78718037246951655</v>
      </c>
    </row>
    <row r="132" spans="1:3" x14ac:dyDescent="0.25">
      <c r="A132" s="17">
        <v>131</v>
      </c>
      <c r="B132">
        <v>-1.549463719192488</v>
      </c>
      <c r="C132" s="16">
        <f t="shared" si="11"/>
        <v>-1.5404286125920474</v>
      </c>
    </row>
    <row r="133" spans="1:3" x14ac:dyDescent="0.25">
      <c r="A133" s="17">
        <v>132</v>
      </c>
      <c r="B133">
        <v>-0.81853679779453614</v>
      </c>
      <c r="C133" s="16">
        <f t="shared" si="11"/>
        <v>-0.80950169119409554</v>
      </c>
    </row>
    <row r="134" spans="1:3" x14ac:dyDescent="0.25">
      <c r="A134" s="17">
        <v>133</v>
      </c>
      <c r="B134">
        <v>-1.5992013601016026</v>
      </c>
      <c r="C134" s="16">
        <f t="shared" si="11"/>
        <v>-1.590166253501162</v>
      </c>
    </row>
    <row r="135" spans="1:3" x14ac:dyDescent="0.25">
      <c r="A135" s="17">
        <v>134</v>
      </c>
      <c r="B135">
        <v>2.6575085618809737</v>
      </c>
      <c r="C135" s="16">
        <f t="shared" si="11"/>
        <v>2.6665436684814141</v>
      </c>
    </row>
    <row r="136" spans="1:3" x14ac:dyDescent="0.25">
      <c r="A136" s="17">
        <v>135</v>
      </c>
      <c r="B136">
        <v>2.0305310838328694</v>
      </c>
      <c r="C136" s="16">
        <f t="shared" si="11"/>
        <v>2.0395661904333098</v>
      </c>
    </row>
    <row r="137" spans="1:3" x14ac:dyDescent="0.25">
      <c r="A137" s="17">
        <v>136</v>
      </c>
      <c r="B137">
        <v>1.3162686661722773</v>
      </c>
      <c r="C137" s="16">
        <f t="shared" si="11"/>
        <v>1.3253037727727179</v>
      </c>
    </row>
    <row r="138" spans="1:3" x14ac:dyDescent="0.25">
      <c r="A138" s="17">
        <v>137</v>
      </c>
      <c r="B138">
        <v>-0.8989318740986505</v>
      </c>
      <c r="C138" s="16">
        <f t="shared" si="11"/>
        <v>-0.8898967674982099</v>
      </c>
    </row>
    <row r="139" spans="1:3" x14ac:dyDescent="0.25">
      <c r="A139" s="17">
        <v>138</v>
      </c>
      <c r="B139">
        <v>3.4223193109322665</v>
      </c>
      <c r="C139" s="16">
        <f t="shared" si="11"/>
        <v>3.4313544175327069</v>
      </c>
    </row>
    <row r="140" spans="1:3" x14ac:dyDescent="0.25">
      <c r="A140" s="17">
        <v>139</v>
      </c>
      <c r="B140">
        <v>1.0448175894371161</v>
      </c>
      <c r="C140" s="16">
        <f t="shared" si="11"/>
        <v>1.0538526960375567</v>
      </c>
    </row>
    <row r="141" spans="1:3" x14ac:dyDescent="0.25">
      <c r="A141" s="17">
        <v>140</v>
      </c>
      <c r="B141">
        <v>-6.2088132632613053</v>
      </c>
      <c r="C141" s="16">
        <f t="shared" si="11"/>
        <v>-6.199778156660865</v>
      </c>
    </row>
    <row r="142" spans="1:3" x14ac:dyDescent="0.25">
      <c r="A142" s="17">
        <v>141</v>
      </c>
      <c r="B142">
        <v>-3.3780635177847955</v>
      </c>
      <c r="C142" s="16">
        <f t="shared" si="11"/>
        <v>-3.3690284111843551</v>
      </c>
    </row>
    <row r="143" spans="1:3" x14ac:dyDescent="0.25">
      <c r="A143" s="17">
        <v>142</v>
      </c>
      <c r="B143">
        <v>0.13640640751742694</v>
      </c>
      <c r="C143" s="16">
        <f t="shared" si="11"/>
        <v>0.14544151411786749</v>
      </c>
    </row>
    <row r="144" spans="1:3" x14ac:dyDescent="0.25">
      <c r="A144" s="17">
        <v>143</v>
      </c>
      <c r="B144">
        <v>-0.85310377280902117</v>
      </c>
      <c r="C144" s="16">
        <f t="shared" si="11"/>
        <v>-0.84406866620858056</v>
      </c>
    </row>
    <row r="145" spans="1:3" x14ac:dyDescent="0.25">
      <c r="A145" s="17">
        <v>144</v>
      </c>
      <c r="B145">
        <v>-4.3824879367946323E-2</v>
      </c>
      <c r="C145" s="16">
        <f t="shared" si="11"/>
        <v>-3.4789772767505764E-2</v>
      </c>
    </row>
    <row r="146" spans="1:3" x14ac:dyDescent="0.25">
      <c r="A146" s="17">
        <v>145</v>
      </c>
      <c r="B146">
        <v>3.1435238837180748</v>
      </c>
      <c r="C146" s="16">
        <f t="shared" si="11"/>
        <v>3.1525589903185152</v>
      </c>
    </row>
    <row r="147" spans="1:3" x14ac:dyDescent="0.25">
      <c r="A147" s="17">
        <v>146</v>
      </c>
      <c r="B147">
        <v>4.3554361654470881</v>
      </c>
      <c r="C147" s="16">
        <f t="shared" si="11"/>
        <v>4.3644712720475285</v>
      </c>
    </row>
    <row r="148" spans="1:3" x14ac:dyDescent="0.25">
      <c r="A148" s="17">
        <v>147</v>
      </c>
      <c r="B148">
        <v>2.9740530344754461</v>
      </c>
      <c r="C148" s="16">
        <f t="shared" si="11"/>
        <v>2.9830881410758865</v>
      </c>
    </row>
    <row r="149" spans="1:3" x14ac:dyDescent="0.25">
      <c r="A149" s="17">
        <v>148</v>
      </c>
      <c r="B149">
        <v>-0.15162437707914478</v>
      </c>
      <c r="C149" s="16">
        <f t="shared" si="11"/>
        <v>-0.14258927047870423</v>
      </c>
    </row>
    <row r="150" spans="1:3" x14ac:dyDescent="0.25">
      <c r="A150" s="17">
        <v>149</v>
      </c>
      <c r="B150">
        <v>-6.124264690548813</v>
      </c>
      <c r="C150" s="16">
        <f t="shared" si="11"/>
        <v>-6.1152295839483726</v>
      </c>
    </row>
    <row r="151" spans="1:3" x14ac:dyDescent="0.25">
      <c r="A151" s="17">
        <v>150</v>
      </c>
      <c r="B151">
        <v>-3.3709516870110008</v>
      </c>
      <c r="C151" s="16">
        <f t="shared" si="11"/>
        <v>-3.3619165804105604</v>
      </c>
    </row>
    <row r="152" spans="1:3" x14ac:dyDescent="0.25">
      <c r="A152" s="17">
        <v>151</v>
      </c>
      <c r="B152">
        <v>2.9610262726169765</v>
      </c>
      <c r="C152" s="16">
        <f t="shared" si="11"/>
        <v>2.9700613792174169</v>
      </c>
    </row>
    <row r="153" spans="1:3" x14ac:dyDescent="0.25">
      <c r="A153" s="17">
        <v>152</v>
      </c>
      <c r="B153">
        <v>9.6035773312826223</v>
      </c>
      <c r="C153" s="16">
        <f t="shared" si="11"/>
        <v>9.6126124378830635</v>
      </c>
    </row>
    <row r="154" spans="1:3" x14ac:dyDescent="0.25">
      <c r="A154" s="17">
        <v>153</v>
      </c>
      <c r="B154">
        <v>-0.81262478681369998</v>
      </c>
      <c r="C154" s="16">
        <f t="shared" si="11"/>
        <v>-0.80358968021325938</v>
      </c>
    </row>
    <row r="155" spans="1:3" x14ac:dyDescent="0.25">
      <c r="A155" s="17">
        <v>154</v>
      </c>
      <c r="B155">
        <v>-1.1154779916063831</v>
      </c>
      <c r="C155" s="16">
        <f t="shared" si="11"/>
        <v>-1.1064428850059425</v>
      </c>
    </row>
    <row r="156" spans="1:3" x14ac:dyDescent="0.25">
      <c r="A156" s="17">
        <v>155</v>
      </c>
      <c r="B156">
        <v>0.29076865258272733</v>
      </c>
      <c r="C156" s="16">
        <f t="shared" si="11"/>
        <v>0.29980375918316787</v>
      </c>
    </row>
    <row r="157" spans="1:3" x14ac:dyDescent="0.25">
      <c r="A157" s="17">
        <v>156</v>
      </c>
      <c r="B157">
        <v>-2.704447264195835</v>
      </c>
      <c r="C157" s="16">
        <f t="shared" si="11"/>
        <v>-2.6954121575953947</v>
      </c>
    </row>
    <row r="158" spans="1:3" x14ac:dyDescent="0.25">
      <c r="A158" s="17">
        <v>157</v>
      </c>
      <c r="B158">
        <v>0.17645898034001561</v>
      </c>
      <c r="C158" s="16">
        <f t="shared" si="11"/>
        <v>0.18549408694045616</v>
      </c>
    </row>
    <row r="159" spans="1:3" x14ac:dyDescent="0.25">
      <c r="A159" s="17">
        <v>158</v>
      </c>
      <c r="B159">
        <v>7.9639202642738383E-2</v>
      </c>
      <c r="C159" s="16">
        <f t="shared" si="11"/>
        <v>8.8674309243178942E-2</v>
      </c>
    </row>
    <row r="160" spans="1:3" x14ac:dyDescent="0.25">
      <c r="A160" s="17">
        <v>159</v>
      </c>
      <c r="B160">
        <v>5.2300647506645532</v>
      </c>
      <c r="C160" s="16">
        <f t="shared" si="11"/>
        <v>5.2390998572649936</v>
      </c>
    </row>
    <row r="161" spans="1:3" x14ac:dyDescent="0.25">
      <c r="A161" s="17">
        <v>160</v>
      </c>
      <c r="B161">
        <v>-3.2713476849774281</v>
      </c>
      <c r="C161" s="16">
        <f t="shared" si="11"/>
        <v>-3.2623125783769877</v>
      </c>
    </row>
    <row r="162" spans="1:3" x14ac:dyDescent="0.25">
      <c r="A162" s="17">
        <v>161</v>
      </c>
      <c r="B162">
        <v>-3.3191383205359841</v>
      </c>
      <c r="C162" s="16">
        <f t="shared" si="11"/>
        <v>-3.3101032139355437</v>
      </c>
    </row>
    <row r="163" spans="1:3" x14ac:dyDescent="0.25">
      <c r="A163" s="17">
        <v>162</v>
      </c>
      <c r="B163">
        <v>-3.0882994774361237</v>
      </c>
      <c r="C163" s="16">
        <f t="shared" si="11"/>
        <v>-3.0792643708356833</v>
      </c>
    </row>
    <row r="164" spans="1:3" x14ac:dyDescent="0.25">
      <c r="A164" s="17">
        <v>163</v>
      </c>
      <c r="B164">
        <v>0.10814222696151887</v>
      </c>
      <c r="C164" s="16">
        <f t="shared" si="11"/>
        <v>0.11717733356195943</v>
      </c>
    </row>
    <row r="165" spans="1:3" x14ac:dyDescent="0.25">
      <c r="A165" s="17">
        <v>164</v>
      </c>
      <c r="B165">
        <v>-5.7999048077336681</v>
      </c>
      <c r="C165" s="16">
        <f t="shared" si="11"/>
        <v>-5.7908697011332277</v>
      </c>
    </row>
    <row r="166" spans="1:3" x14ac:dyDescent="0.25">
      <c r="A166" s="17">
        <v>165</v>
      </c>
      <c r="B166">
        <v>-0.90626124514844264</v>
      </c>
      <c r="C166" s="16">
        <f t="shared" si="11"/>
        <v>-0.89722613854800204</v>
      </c>
    </row>
    <row r="167" spans="1:3" x14ac:dyDescent="0.25">
      <c r="A167" s="17">
        <v>166</v>
      </c>
      <c r="B167">
        <v>2.6908653714305046</v>
      </c>
      <c r="C167" s="16">
        <f t="shared" si="11"/>
        <v>2.699900478030945</v>
      </c>
    </row>
    <row r="168" spans="1:3" x14ac:dyDescent="0.25">
      <c r="A168" s="17">
        <v>167</v>
      </c>
      <c r="B168">
        <v>1.0050946052550671</v>
      </c>
      <c r="C168" s="16">
        <f t="shared" si="11"/>
        <v>1.0141297118555077</v>
      </c>
    </row>
    <row r="169" spans="1:3" x14ac:dyDescent="0.25">
      <c r="A169" s="17">
        <v>168</v>
      </c>
      <c r="B169">
        <v>-0.30909246826470849</v>
      </c>
      <c r="C169" s="16">
        <f t="shared" si="11"/>
        <v>-0.30005736166426794</v>
      </c>
    </row>
    <row r="170" spans="1:3" x14ac:dyDescent="0.25">
      <c r="A170" s="17">
        <v>169</v>
      </c>
      <c r="B170">
        <v>2.5959636853073675</v>
      </c>
      <c r="C170" s="16">
        <f t="shared" si="11"/>
        <v>2.6049987919078079</v>
      </c>
    </row>
    <row r="171" spans="1:3" x14ac:dyDescent="0.25">
      <c r="A171" s="17">
        <v>170</v>
      </c>
      <c r="B171">
        <v>3.684866085924881</v>
      </c>
      <c r="C171" s="16">
        <f t="shared" si="11"/>
        <v>3.6939011925253213</v>
      </c>
    </row>
    <row r="172" spans="1:3" x14ac:dyDescent="0.25">
      <c r="A172" s="17">
        <v>171</v>
      </c>
      <c r="B172">
        <v>0.51797751306034456</v>
      </c>
      <c r="C172" s="16">
        <f t="shared" si="11"/>
        <v>0.52701261966078516</v>
      </c>
    </row>
    <row r="173" spans="1:3" x14ac:dyDescent="0.25">
      <c r="A173" s="17">
        <v>172</v>
      </c>
      <c r="B173">
        <v>2.3471218893857042</v>
      </c>
      <c r="C173" s="16">
        <f t="shared" si="11"/>
        <v>2.3561569959861446</v>
      </c>
    </row>
    <row r="174" spans="1:3" x14ac:dyDescent="0.25">
      <c r="A174" s="17">
        <v>173</v>
      </c>
      <c r="B174">
        <v>4.9655952407551069</v>
      </c>
      <c r="C174" s="16">
        <f t="shared" si="11"/>
        <v>4.9746303473555473</v>
      </c>
    </row>
    <row r="175" spans="1:3" x14ac:dyDescent="0.25">
      <c r="A175" s="17">
        <v>174</v>
      </c>
      <c r="B175">
        <v>3.5918995616802647</v>
      </c>
      <c r="C175" s="16">
        <f t="shared" si="11"/>
        <v>3.6009346682807051</v>
      </c>
    </row>
    <row r="176" spans="1:3" x14ac:dyDescent="0.25">
      <c r="A176" s="17">
        <v>175</v>
      </c>
      <c r="B176">
        <v>1.8962089938881945</v>
      </c>
      <c r="C176" s="16">
        <f t="shared" si="11"/>
        <v>1.9052441004886351</v>
      </c>
    </row>
    <row r="177" spans="1:3" x14ac:dyDescent="0.25">
      <c r="A177" s="17">
        <v>176</v>
      </c>
      <c r="B177">
        <v>-4.2624884056809265</v>
      </c>
      <c r="C177" s="16">
        <f t="shared" si="11"/>
        <v>-4.2534532990804861</v>
      </c>
    </row>
    <row r="178" spans="1:3" x14ac:dyDescent="0.25">
      <c r="A178" s="17">
        <v>177</v>
      </c>
      <c r="B178">
        <v>-1.4625102414543107</v>
      </c>
      <c r="C178" s="16">
        <f t="shared" si="11"/>
        <v>-1.4534751348538701</v>
      </c>
    </row>
    <row r="179" spans="1:3" x14ac:dyDescent="0.25">
      <c r="A179" s="17">
        <v>178</v>
      </c>
      <c r="B179">
        <v>0.82858901508072336</v>
      </c>
      <c r="C179" s="16">
        <f t="shared" si="11"/>
        <v>0.83762412168116396</v>
      </c>
    </row>
    <row r="180" spans="1:3" x14ac:dyDescent="0.25">
      <c r="A180" s="17">
        <v>179</v>
      </c>
      <c r="B180">
        <v>1.2494557968019819</v>
      </c>
      <c r="C180" s="16">
        <f t="shared" si="11"/>
        <v>1.2584909034024225</v>
      </c>
    </row>
    <row r="181" spans="1:3" x14ac:dyDescent="0.25">
      <c r="A181" s="17">
        <v>180</v>
      </c>
      <c r="B181">
        <v>1.7643119991650735</v>
      </c>
      <c r="C181" s="16">
        <f t="shared" si="11"/>
        <v>1.7733471057655141</v>
      </c>
    </row>
    <row r="182" spans="1:3" x14ac:dyDescent="0.25">
      <c r="A182" s="17">
        <v>181</v>
      </c>
      <c r="B182">
        <v>-3.5145923982705938</v>
      </c>
      <c r="C182" s="16">
        <f t="shared" si="11"/>
        <v>-3.5055572916701534</v>
      </c>
    </row>
    <row r="183" spans="1:3" x14ac:dyDescent="0.25">
      <c r="A183" s="17">
        <v>182</v>
      </c>
      <c r="B183">
        <v>-4.3818234088317354</v>
      </c>
      <c r="C183" s="16">
        <f t="shared" si="11"/>
        <v>-4.372788302231295</v>
      </c>
    </row>
    <row r="184" spans="1:3" x14ac:dyDescent="0.25">
      <c r="A184" s="17">
        <v>183</v>
      </c>
      <c r="B184">
        <v>-1.8323579625276523</v>
      </c>
      <c r="C184" s="16">
        <f t="shared" si="11"/>
        <v>-1.8233228559272117</v>
      </c>
    </row>
    <row r="185" spans="1:3" x14ac:dyDescent="0.25">
      <c r="A185" s="17">
        <v>184</v>
      </c>
      <c r="B185">
        <v>-1.8830075468432312</v>
      </c>
      <c r="C185" s="16">
        <f t="shared" si="11"/>
        <v>-1.8739724402427906</v>
      </c>
    </row>
    <row r="186" spans="1:3" x14ac:dyDescent="0.25">
      <c r="A186" s="17">
        <v>185</v>
      </c>
      <c r="B186">
        <v>1.0285354762887664</v>
      </c>
      <c r="C186" s="16">
        <f t="shared" si="11"/>
        <v>1.037570582889207</v>
      </c>
    </row>
    <row r="187" spans="1:3" x14ac:dyDescent="0.25">
      <c r="A187" s="17">
        <v>186</v>
      </c>
      <c r="B187">
        <v>1.2906683590140346</v>
      </c>
      <c r="C187" s="16">
        <f t="shared" si="11"/>
        <v>1.2997034656144753</v>
      </c>
    </row>
    <row r="188" spans="1:3" x14ac:dyDescent="0.25">
      <c r="A188" s="17">
        <v>187</v>
      </c>
      <c r="B188">
        <v>3.5946770617937887</v>
      </c>
      <c r="C188" s="16">
        <f t="shared" si="11"/>
        <v>3.603712168394229</v>
      </c>
    </row>
    <row r="189" spans="1:3" x14ac:dyDescent="0.25">
      <c r="A189" s="17">
        <v>188</v>
      </c>
      <c r="B189">
        <v>-1.3042076728982011</v>
      </c>
      <c r="C189" s="16">
        <f t="shared" si="11"/>
        <v>-1.2951725662977605</v>
      </c>
    </row>
    <row r="190" spans="1:3" x14ac:dyDescent="0.25">
      <c r="A190" s="17">
        <v>189</v>
      </c>
      <c r="B190">
        <v>-2.9332224069380004</v>
      </c>
      <c r="C190" s="16">
        <f t="shared" si="11"/>
        <v>-2.92418730033756</v>
      </c>
    </row>
    <row r="191" spans="1:3" x14ac:dyDescent="0.25">
      <c r="A191" s="17">
        <v>190</v>
      </c>
      <c r="B191">
        <v>-2.3356355787911127</v>
      </c>
      <c r="C191" s="16">
        <f t="shared" si="11"/>
        <v>-2.3266004721906723</v>
      </c>
    </row>
    <row r="192" spans="1:3" x14ac:dyDescent="0.25">
      <c r="A192" s="17">
        <v>191</v>
      </c>
      <c r="B192">
        <v>0.45242618926104683</v>
      </c>
      <c r="C192" s="16">
        <f t="shared" si="11"/>
        <v>0.46146129586148738</v>
      </c>
    </row>
    <row r="193" spans="1:3" x14ac:dyDescent="0.25">
      <c r="A193" s="17">
        <v>192</v>
      </c>
      <c r="B193">
        <v>4.1927908563316407</v>
      </c>
      <c r="C193" s="16">
        <f t="shared" si="11"/>
        <v>4.2018259629320811</v>
      </c>
    </row>
    <row r="194" spans="1:3" x14ac:dyDescent="0.25">
      <c r="A194" s="17">
        <v>193</v>
      </c>
      <c r="B194">
        <v>-2.5058303533004391</v>
      </c>
      <c r="C194" s="16">
        <f t="shared" ref="C194:C257" si="12">B194-AVERAGE($B$2:$B$327)</f>
        <v>-2.4967952466999987</v>
      </c>
    </row>
    <row r="195" spans="1:3" x14ac:dyDescent="0.25">
      <c r="A195" s="17">
        <v>194</v>
      </c>
      <c r="B195">
        <v>1.9255573374599635</v>
      </c>
      <c r="C195" s="16">
        <f t="shared" si="12"/>
        <v>1.9345924440604041</v>
      </c>
    </row>
    <row r="196" spans="1:3" x14ac:dyDescent="0.25">
      <c r="A196" s="17">
        <v>195</v>
      </c>
      <c r="B196">
        <v>0.79413605999022252</v>
      </c>
      <c r="C196" s="16">
        <f t="shared" si="12"/>
        <v>0.80317116659066312</v>
      </c>
    </row>
    <row r="197" spans="1:3" x14ac:dyDescent="0.25">
      <c r="A197" s="17">
        <v>196</v>
      </c>
      <c r="B197">
        <v>0.67415108173040039</v>
      </c>
      <c r="C197" s="16">
        <f t="shared" si="12"/>
        <v>0.68318618833084099</v>
      </c>
    </row>
    <row r="198" spans="1:3" x14ac:dyDescent="0.25">
      <c r="A198" s="17">
        <v>197</v>
      </c>
      <c r="B198">
        <v>2.5183530090546924</v>
      </c>
      <c r="C198" s="16">
        <f t="shared" si="12"/>
        <v>2.5273881156551328</v>
      </c>
    </row>
    <row r="199" spans="1:3" x14ac:dyDescent="0.25">
      <c r="A199" s="17">
        <v>198</v>
      </c>
      <c r="B199">
        <v>3.2421159339773737</v>
      </c>
      <c r="C199" s="16">
        <f t="shared" si="12"/>
        <v>3.2511510405778141</v>
      </c>
    </row>
    <row r="200" spans="1:3" x14ac:dyDescent="0.25">
      <c r="A200" s="17">
        <v>199</v>
      </c>
      <c r="B200">
        <v>5.3032012619733848</v>
      </c>
      <c r="C200" s="16">
        <f t="shared" si="12"/>
        <v>5.3122363685738252</v>
      </c>
    </row>
    <row r="201" spans="1:3" x14ac:dyDescent="0.25">
      <c r="A201" s="17">
        <v>200</v>
      </c>
      <c r="B201">
        <v>3.7700482287375792</v>
      </c>
      <c r="C201" s="16">
        <f t="shared" si="12"/>
        <v>3.7790833353380195</v>
      </c>
    </row>
    <row r="202" spans="1:3" x14ac:dyDescent="0.25">
      <c r="A202" s="17">
        <v>201</v>
      </c>
      <c r="B202">
        <v>1.995348058871997</v>
      </c>
      <c r="C202" s="16">
        <f t="shared" si="12"/>
        <v>2.0043831654724373</v>
      </c>
    </row>
    <row r="203" spans="1:3" x14ac:dyDescent="0.25">
      <c r="A203" s="17">
        <v>202</v>
      </c>
      <c r="B203">
        <v>2.4912220645400396</v>
      </c>
      <c r="C203" s="16">
        <f t="shared" si="12"/>
        <v>2.50025717114048</v>
      </c>
    </row>
    <row r="204" spans="1:3" x14ac:dyDescent="0.25">
      <c r="A204" s="17">
        <v>203</v>
      </c>
      <c r="B204">
        <v>4.5983250151684842</v>
      </c>
      <c r="C204" s="16">
        <f t="shared" si="12"/>
        <v>4.6073601217689246</v>
      </c>
    </row>
    <row r="205" spans="1:3" x14ac:dyDescent="0.25">
      <c r="A205" s="17">
        <v>204</v>
      </c>
      <c r="B205">
        <v>6.8225160470434218</v>
      </c>
      <c r="C205" s="16">
        <f t="shared" si="12"/>
        <v>6.8315511536438622</v>
      </c>
    </row>
    <row r="206" spans="1:3" x14ac:dyDescent="0.25">
      <c r="A206" s="17">
        <v>205</v>
      </c>
      <c r="B206">
        <v>3.8351339050946365</v>
      </c>
      <c r="C206" s="16">
        <f t="shared" si="12"/>
        <v>3.8441690116950769</v>
      </c>
    </row>
    <row r="207" spans="1:3" x14ac:dyDescent="0.25">
      <c r="A207" s="17">
        <v>206</v>
      </c>
      <c r="B207">
        <v>0.35674262893644482</v>
      </c>
      <c r="C207" s="16">
        <f t="shared" si="12"/>
        <v>0.36577773553688536</v>
      </c>
    </row>
    <row r="208" spans="1:3" x14ac:dyDescent="0.25">
      <c r="A208" s="17">
        <v>207</v>
      </c>
      <c r="B208">
        <v>0.36595606563787442</v>
      </c>
      <c r="C208" s="16">
        <f t="shared" si="12"/>
        <v>0.37499117223831496</v>
      </c>
    </row>
    <row r="209" spans="1:3" x14ac:dyDescent="0.25">
      <c r="A209" s="17">
        <v>208</v>
      </c>
      <c r="B209">
        <v>3.8557972911877414</v>
      </c>
      <c r="C209" s="16">
        <f t="shared" si="12"/>
        <v>3.8648323977881818</v>
      </c>
    </row>
    <row r="210" spans="1:3" x14ac:dyDescent="0.25">
      <c r="A210" s="17">
        <v>209</v>
      </c>
      <c r="B210">
        <v>3.0663908182916089</v>
      </c>
      <c r="C210" s="16">
        <f t="shared" si="12"/>
        <v>3.0754259248920492</v>
      </c>
    </row>
    <row r="211" spans="1:3" x14ac:dyDescent="0.25">
      <c r="A211" s="17">
        <v>210</v>
      </c>
      <c r="B211">
        <v>-0.67732313397635835</v>
      </c>
      <c r="C211" s="16">
        <f t="shared" si="12"/>
        <v>-0.66828802737591775</v>
      </c>
    </row>
    <row r="212" spans="1:3" x14ac:dyDescent="0.25">
      <c r="A212" s="17">
        <v>211</v>
      </c>
      <c r="B212">
        <v>1.0623393016442151</v>
      </c>
      <c r="C212" s="16">
        <f t="shared" si="12"/>
        <v>1.0713744082446557</v>
      </c>
    </row>
    <row r="213" spans="1:3" x14ac:dyDescent="0.25">
      <c r="A213" s="17">
        <v>212</v>
      </c>
      <c r="B213">
        <v>0.77586156217239477</v>
      </c>
      <c r="C213" s="16">
        <f t="shared" si="12"/>
        <v>0.78489666877283537</v>
      </c>
    </row>
    <row r="214" spans="1:3" x14ac:dyDescent="0.25">
      <c r="A214" s="17">
        <v>213</v>
      </c>
      <c r="B214">
        <v>3.2552025001922402</v>
      </c>
      <c r="C214" s="16">
        <f t="shared" si="12"/>
        <v>3.2642376067926806</v>
      </c>
    </row>
    <row r="215" spans="1:3" x14ac:dyDescent="0.25">
      <c r="A215" s="17">
        <v>214</v>
      </c>
      <c r="B215">
        <v>4.0962511111202957</v>
      </c>
      <c r="C215" s="16">
        <f t="shared" si="12"/>
        <v>4.1052862177207361</v>
      </c>
    </row>
    <row r="216" spans="1:3" x14ac:dyDescent="0.25">
      <c r="A216" s="17">
        <v>215</v>
      </c>
      <c r="B216">
        <v>-3.5486650690097576</v>
      </c>
      <c r="C216" s="16">
        <f t="shared" si="12"/>
        <v>-3.5396299624093173</v>
      </c>
    </row>
    <row r="217" spans="1:3" x14ac:dyDescent="0.25">
      <c r="A217" s="17">
        <v>216</v>
      </c>
      <c r="B217">
        <v>-0.64730222910347379</v>
      </c>
      <c r="C217" s="16">
        <f t="shared" si="12"/>
        <v>-0.63826712250303319</v>
      </c>
    </row>
    <row r="218" spans="1:3" x14ac:dyDescent="0.25">
      <c r="A218" s="17">
        <v>217</v>
      </c>
      <c r="B218">
        <v>4.2626072436073343</v>
      </c>
      <c r="C218" s="16">
        <f t="shared" si="12"/>
        <v>4.2716423502077747</v>
      </c>
    </row>
    <row r="219" spans="1:3" x14ac:dyDescent="0.25">
      <c r="A219" s="17">
        <v>218</v>
      </c>
      <c r="B219">
        <v>3.4112156189662812</v>
      </c>
      <c r="C219" s="16">
        <f t="shared" si="12"/>
        <v>3.4202507255667216</v>
      </c>
    </row>
    <row r="220" spans="1:3" x14ac:dyDescent="0.25">
      <c r="A220" s="17">
        <v>219</v>
      </c>
      <c r="B220">
        <v>5.0485181836087918</v>
      </c>
      <c r="C220" s="16">
        <f t="shared" si="12"/>
        <v>5.0575532902092322</v>
      </c>
    </row>
    <row r="221" spans="1:3" x14ac:dyDescent="0.25">
      <c r="A221" s="17">
        <v>220</v>
      </c>
      <c r="B221">
        <v>5.7353068209299352</v>
      </c>
      <c r="C221" s="16">
        <f t="shared" si="12"/>
        <v>5.7443419275303755</v>
      </c>
    </row>
    <row r="222" spans="1:3" x14ac:dyDescent="0.25">
      <c r="A222" s="17">
        <v>221</v>
      </c>
      <c r="B222">
        <v>-2.0155090245985718</v>
      </c>
      <c r="C222" s="16">
        <f t="shared" si="12"/>
        <v>-2.0064739179981315</v>
      </c>
    </row>
    <row r="223" spans="1:3" x14ac:dyDescent="0.25">
      <c r="A223" s="17">
        <v>222</v>
      </c>
      <c r="B223">
        <v>-4.6606810929381481</v>
      </c>
      <c r="C223" s="16">
        <f t="shared" si="12"/>
        <v>-4.6516459863377078</v>
      </c>
    </row>
    <row r="224" spans="1:3" x14ac:dyDescent="0.25">
      <c r="A224" s="17">
        <v>223</v>
      </c>
      <c r="B224">
        <v>-3.7091163936491398</v>
      </c>
      <c r="C224" s="16">
        <f t="shared" si="12"/>
        <v>-3.7000812870486994</v>
      </c>
    </row>
    <row r="225" spans="1:3" x14ac:dyDescent="0.25">
      <c r="A225" s="17">
        <v>224</v>
      </c>
      <c r="B225">
        <v>-7.9312670544074138</v>
      </c>
      <c r="C225" s="16">
        <f t="shared" si="12"/>
        <v>-7.9222319478069734</v>
      </c>
    </row>
    <row r="226" spans="1:3" x14ac:dyDescent="0.25">
      <c r="A226" s="17">
        <v>225</v>
      </c>
      <c r="B226">
        <v>-5.1802009008430616</v>
      </c>
      <c r="C226" s="16">
        <f t="shared" si="12"/>
        <v>-5.1711657942426212</v>
      </c>
    </row>
    <row r="227" spans="1:3" x14ac:dyDescent="0.25">
      <c r="A227" s="17">
        <v>226</v>
      </c>
      <c r="B227">
        <v>-0.37222750386581538</v>
      </c>
      <c r="C227" s="16">
        <f t="shared" si="12"/>
        <v>-0.36319239726537483</v>
      </c>
    </row>
    <row r="228" spans="1:3" x14ac:dyDescent="0.25">
      <c r="A228" s="17">
        <v>227</v>
      </c>
      <c r="B228">
        <v>-3.6340397247617489</v>
      </c>
      <c r="C228" s="16">
        <f t="shared" si="12"/>
        <v>-3.6250046181613085</v>
      </c>
    </row>
    <row r="229" spans="1:3" x14ac:dyDescent="0.25">
      <c r="A229" s="17">
        <v>228</v>
      </c>
      <c r="B229">
        <v>-1.6004595659317999</v>
      </c>
      <c r="C229" s="16">
        <f t="shared" si="12"/>
        <v>-1.5914244593313593</v>
      </c>
    </row>
    <row r="230" spans="1:3" x14ac:dyDescent="0.25">
      <c r="A230" s="17">
        <v>229</v>
      </c>
      <c r="B230">
        <v>-9.1520321486951275</v>
      </c>
      <c r="C230" s="16">
        <f t="shared" si="12"/>
        <v>-9.1429970420946862</v>
      </c>
    </row>
    <row r="231" spans="1:3" x14ac:dyDescent="0.25">
      <c r="A231" s="17">
        <v>230</v>
      </c>
      <c r="B231">
        <v>-7.6654448354495059</v>
      </c>
      <c r="C231" s="16">
        <f t="shared" si="12"/>
        <v>-7.6564097288490656</v>
      </c>
    </row>
    <row r="232" spans="1:3" x14ac:dyDescent="0.25">
      <c r="A232" s="17">
        <v>231</v>
      </c>
      <c r="B232">
        <v>-4.5222107743087463</v>
      </c>
      <c r="C232" s="16">
        <f t="shared" si="12"/>
        <v>-4.5131756677083059</v>
      </c>
    </row>
    <row r="233" spans="1:3" x14ac:dyDescent="0.25">
      <c r="A233" s="17">
        <v>232</v>
      </c>
      <c r="B233">
        <v>4.5305262054714035</v>
      </c>
      <c r="C233" s="16">
        <f t="shared" si="12"/>
        <v>4.5395613120718439</v>
      </c>
    </row>
    <row r="234" spans="1:3" x14ac:dyDescent="0.25">
      <c r="A234" s="17">
        <v>233</v>
      </c>
      <c r="B234">
        <v>-8.2728994696509801</v>
      </c>
      <c r="C234" s="16">
        <f t="shared" si="12"/>
        <v>-8.2638643630505388</v>
      </c>
    </row>
    <row r="235" spans="1:3" x14ac:dyDescent="0.25">
      <c r="A235" s="17">
        <v>234</v>
      </c>
      <c r="B235">
        <v>0.25086044149190911</v>
      </c>
      <c r="C235" s="16">
        <f t="shared" si="12"/>
        <v>0.25989554809234966</v>
      </c>
    </row>
    <row r="236" spans="1:3" x14ac:dyDescent="0.25">
      <c r="A236" s="17">
        <v>235</v>
      </c>
      <c r="B236">
        <v>-8.3153380054833406</v>
      </c>
      <c r="C236" s="16">
        <f t="shared" si="12"/>
        <v>-8.3063028988828993</v>
      </c>
    </row>
    <row r="237" spans="1:3" x14ac:dyDescent="0.25">
      <c r="A237" s="17">
        <v>236</v>
      </c>
      <c r="B237">
        <v>0.61765708970210653</v>
      </c>
      <c r="C237" s="16">
        <f t="shared" si="12"/>
        <v>0.62669219630254713</v>
      </c>
    </row>
    <row r="238" spans="1:3" x14ac:dyDescent="0.25">
      <c r="A238" s="17">
        <v>237</v>
      </c>
      <c r="B238">
        <v>-0.46933744183300519</v>
      </c>
      <c r="C238" s="16">
        <f t="shared" si="12"/>
        <v>-0.46030233523256464</v>
      </c>
    </row>
    <row r="239" spans="1:3" x14ac:dyDescent="0.25">
      <c r="A239" s="17">
        <v>238</v>
      </c>
      <c r="B239">
        <v>2.1794920038113332</v>
      </c>
      <c r="C239" s="16">
        <f t="shared" si="12"/>
        <v>2.1885271104117736</v>
      </c>
    </row>
    <row r="240" spans="1:3" x14ac:dyDescent="0.25">
      <c r="A240" s="17">
        <v>239</v>
      </c>
      <c r="B240">
        <v>6.5664781731846062</v>
      </c>
      <c r="C240" s="16">
        <f t="shared" si="12"/>
        <v>6.5755132797850466</v>
      </c>
    </row>
    <row r="241" spans="1:3" x14ac:dyDescent="0.25">
      <c r="A241" s="17">
        <v>240</v>
      </c>
      <c r="B241">
        <v>12.417570778789724</v>
      </c>
      <c r="C241" s="16">
        <f t="shared" si="12"/>
        <v>12.426605885390165</v>
      </c>
    </row>
    <row r="242" spans="1:3" x14ac:dyDescent="0.25">
      <c r="A242" s="17">
        <v>241</v>
      </c>
      <c r="B242">
        <v>8.8180024384962223</v>
      </c>
      <c r="C242" s="16">
        <f t="shared" si="12"/>
        <v>8.8270375450966636</v>
      </c>
    </row>
    <row r="243" spans="1:3" x14ac:dyDescent="0.25">
      <c r="A243" s="17">
        <v>242</v>
      </c>
      <c r="B243">
        <v>-0.86827275742564325</v>
      </c>
      <c r="C243" s="16">
        <f t="shared" si="12"/>
        <v>-0.85923765082520265</v>
      </c>
    </row>
    <row r="244" spans="1:3" x14ac:dyDescent="0.25">
      <c r="A244" s="17">
        <v>243</v>
      </c>
      <c r="B244">
        <v>-2.3483573957550448</v>
      </c>
      <c r="C244" s="16">
        <f t="shared" si="12"/>
        <v>-2.3393222891546044</v>
      </c>
    </row>
    <row r="245" spans="1:3" x14ac:dyDescent="0.25">
      <c r="A245" s="17">
        <v>244</v>
      </c>
      <c r="B245">
        <v>-8.8431029860892068</v>
      </c>
      <c r="C245" s="16">
        <f t="shared" si="12"/>
        <v>-8.8340678794887655</v>
      </c>
    </row>
    <row r="246" spans="1:3" x14ac:dyDescent="0.25">
      <c r="A246" s="17">
        <v>245</v>
      </c>
      <c r="B246">
        <v>3.9880710946612794</v>
      </c>
      <c r="C246" s="16">
        <f t="shared" si="12"/>
        <v>3.9971062012617198</v>
      </c>
    </row>
    <row r="247" spans="1:3" x14ac:dyDescent="0.25">
      <c r="A247" s="17">
        <v>246</v>
      </c>
      <c r="B247">
        <v>-0.32180306678222337</v>
      </c>
      <c r="C247" s="16">
        <f t="shared" si="12"/>
        <v>-0.31276796018178282</v>
      </c>
    </row>
    <row r="248" spans="1:3" x14ac:dyDescent="0.25">
      <c r="A248" s="17">
        <v>247</v>
      </c>
      <c r="B248">
        <v>0.56118003826588847</v>
      </c>
      <c r="C248" s="16">
        <f t="shared" si="12"/>
        <v>0.57021514486632907</v>
      </c>
    </row>
    <row r="249" spans="1:3" x14ac:dyDescent="0.25">
      <c r="A249" s="17">
        <v>248</v>
      </c>
      <c r="B249">
        <v>-5.5449329111103225</v>
      </c>
      <c r="C249" s="16">
        <f t="shared" si="12"/>
        <v>-5.5358978045098821</v>
      </c>
    </row>
    <row r="250" spans="1:3" x14ac:dyDescent="0.25">
      <c r="A250" s="17">
        <v>249</v>
      </c>
      <c r="B250">
        <v>-1.6147460842023804</v>
      </c>
      <c r="C250" s="16">
        <f t="shared" si="12"/>
        <v>-1.6057109776019398</v>
      </c>
    </row>
    <row r="251" spans="1:3" x14ac:dyDescent="0.25">
      <c r="A251" s="17">
        <v>250</v>
      </c>
      <c r="B251">
        <v>7.928624281694141</v>
      </c>
      <c r="C251" s="16">
        <f t="shared" si="12"/>
        <v>7.9376593882945814</v>
      </c>
    </row>
    <row r="252" spans="1:3" x14ac:dyDescent="0.25">
      <c r="A252" s="17">
        <v>251</v>
      </c>
      <c r="B252">
        <v>5.7772223084051859</v>
      </c>
      <c r="C252" s="16">
        <f t="shared" si="12"/>
        <v>5.7862574150056263</v>
      </c>
    </row>
    <row r="253" spans="1:3" x14ac:dyDescent="0.25">
      <c r="A253" s="17">
        <v>252</v>
      </c>
      <c r="B253">
        <v>9.1837445887491072</v>
      </c>
      <c r="C253" s="16">
        <f t="shared" si="12"/>
        <v>9.1927796953495484</v>
      </c>
    </row>
    <row r="254" spans="1:3" x14ac:dyDescent="0.25">
      <c r="A254" s="17">
        <v>253</v>
      </c>
      <c r="B254">
        <v>6.0779149999898436</v>
      </c>
      <c r="C254" s="16">
        <f t="shared" si="12"/>
        <v>6.086950106590284</v>
      </c>
    </row>
    <row r="255" spans="1:3" x14ac:dyDescent="0.25">
      <c r="A255" s="17">
        <v>254</v>
      </c>
      <c r="B255">
        <v>0.5133626630648962</v>
      </c>
      <c r="C255" s="16">
        <f t="shared" si="12"/>
        <v>0.5223977696653368</v>
      </c>
    </row>
    <row r="256" spans="1:3" x14ac:dyDescent="0.25">
      <c r="A256" s="17">
        <v>255</v>
      </c>
      <c r="B256">
        <v>1.3134613860731292</v>
      </c>
      <c r="C256" s="16">
        <f t="shared" si="12"/>
        <v>1.3224964926735698</v>
      </c>
    </row>
    <row r="257" spans="1:3" x14ac:dyDescent="0.25">
      <c r="A257" s="17">
        <v>256</v>
      </c>
      <c r="B257">
        <v>1.3949601668456921</v>
      </c>
      <c r="C257" s="16">
        <f t="shared" si="12"/>
        <v>1.4039952734461327</v>
      </c>
    </row>
    <row r="258" spans="1:3" x14ac:dyDescent="0.25">
      <c r="A258" s="17">
        <v>257</v>
      </c>
      <c r="B258">
        <v>-1.3506955361972075</v>
      </c>
      <c r="C258" s="16">
        <f t="shared" ref="C258:C321" si="13">B258-AVERAGE($B$2:$B$327)</f>
        <v>-1.3416604295967669</v>
      </c>
    </row>
    <row r="259" spans="1:3" x14ac:dyDescent="0.25">
      <c r="A259" s="17">
        <v>258</v>
      </c>
      <c r="B259">
        <v>2.4685266043698846</v>
      </c>
      <c r="C259" s="16">
        <f t="shared" si="13"/>
        <v>2.477561710970325</v>
      </c>
    </row>
    <row r="260" spans="1:3" x14ac:dyDescent="0.25">
      <c r="A260" s="17">
        <v>259</v>
      </c>
      <c r="B260">
        <v>2.1370567301346455E-3</v>
      </c>
      <c r="C260" s="16">
        <f t="shared" si="13"/>
        <v>1.1172163330575205E-2</v>
      </c>
    </row>
    <row r="261" spans="1:3" x14ac:dyDescent="0.25">
      <c r="A261" s="17">
        <v>260</v>
      </c>
      <c r="B261">
        <v>-6.9655165728795794</v>
      </c>
      <c r="C261" s="16">
        <f t="shared" si="13"/>
        <v>-6.956481466279139</v>
      </c>
    </row>
    <row r="262" spans="1:3" x14ac:dyDescent="0.25">
      <c r="A262" s="17">
        <v>261</v>
      </c>
      <c r="B262">
        <v>-8.455570809202527</v>
      </c>
      <c r="C262" s="16">
        <f t="shared" si="13"/>
        <v>-8.4465357026020857</v>
      </c>
    </row>
    <row r="263" spans="1:3" x14ac:dyDescent="0.25">
      <c r="A263" s="17">
        <v>262</v>
      </c>
      <c r="B263">
        <v>5.6943713422872975</v>
      </c>
      <c r="C263" s="16">
        <f t="shared" si="13"/>
        <v>5.7034064488877378</v>
      </c>
    </row>
    <row r="264" spans="1:3" x14ac:dyDescent="0.25">
      <c r="A264" s="17">
        <v>263</v>
      </c>
      <c r="B264">
        <v>4.6381836606599336E-3</v>
      </c>
      <c r="C264" s="16">
        <f t="shared" si="13"/>
        <v>1.3673290261100493E-2</v>
      </c>
    </row>
    <row r="265" spans="1:3" x14ac:dyDescent="0.25">
      <c r="A265" s="17">
        <v>264</v>
      </c>
      <c r="B265">
        <v>-2.3674519476312526</v>
      </c>
      <c r="C265" s="16">
        <f t="shared" si="13"/>
        <v>-2.3584168410308122</v>
      </c>
    </row>
    <row r="266" spans="1:3" x14ac:dyDescent="0.25">
      <c r="A266" s="17">
        <v>265</v>
      </c>
      <c r="B266">
        <v>0.62647852691029016</v>
      </c>
      <c r="C266" s="16">
        <f t="shared" si="13"/>
        <v>0.63551363351073076</v>
      </c>
    </row>
    <row r="267" spans="1:3" x14ac:dyDescent="0.25">
      <c r="A267" s="17">
        <v>266</v>
      </c>
      <c r="B267">
        <v>0.85286769742859292</v>
      </c>
      <c r="C267" s="16">
        <f t="shared" si="13"/>
        <v>0.86190280402903352</v>
      </c>
    </row>
    <row r="268" spans="1:3" x14ac:dyDescent="0.25">
      <c r="A268" s="17">
        <v>267</v>
      </c>
      <c r="B268">
        <v>3.4182377391994976</v>
      </c>
      <c r="C268" s="16">
        <f t="shared" si="13"/>
        <v>3.427272845799938</v>
      </c>
    </row>
    <row r="269" spans="1:3" x14ac:dyDescent="0.25">
      <c r="A269" s="17">
        <v>268</v>
      </c>
      <c r="B269">
        <v>-9.1219305245649025</v>
      </c>
      <c r="C269" s="16">
        <f t="shared" si="13"/>
        <v>-9.1128954179644612</v>
      </c>
    </row>
    <row r="270" spans="1:3" x14ac:dyDescent="0.25">
      <c r="A270" s="17">
        <v>269</v>
      </c>
      <c r="B270">
        <v>-8.1755598821401634</v>
      </c>
      <c r="C270" s="16">
        <f t="shared" si="13"/>
        <v>-8.1665247755397221</v>
      </c>
    </row>
    <row r="271" spans="1:3" x14ac:dyDescent="0.25">
      <c r="A271" s="17">
        <v>270</v>
      </c>
      <c r="B271">
        <v>-6.8653878249747606</v>
      </c>
      <c r="C271" s="16">
        <f t="shared" si="13"/>
        <v>-6.8563527183743203</v>
      </c>
    </row>
    <row r="272" spans="1:3" x14ac:dyDescent="0.25">
      <c r="A272" s="17">
        <v>271</v>
      </c>
      <c r="B272">
        <v>-10.389339274464305</v>
      </c>
      <c r="C272" s="16">
        <f t="shared" si="13"/>
        <v>-10.380304167863864</v>
      </c>
    </row>
    <row r="273" spans="1:3" x14ac:dyDescent="0.25">
      <c r="A273" s="17">
        <v>272</v>
      </c>
      <c r="B273">
        <v>-1.7620231071701369</v>
      </c>
      <c r="C273" s="16">
        <f t="shared" si="13"/>
        <v>-1.7529880005696963</v>
      </c>
    </row>
    <row r="274" spans="1:3" x14ac:dyDescent="0.25">
      <c r="A274" s="17">
        <v>273</v>
      </c>
      <c r="B274">
        <v>-0.57933443966715004</v>
      </c>
      <c r="C274" s="16">
        <f t="shared" si="13"/>
        <v>-0.57029933306670944</v>
      </c>
    </row>
    <row r="275" spans="1:3" x14ac:dyDescent="0.25">
      <c r="A275" s="17">
        <v>274</v>
      </c>
      <c r="B275">
        <v>-1.2832666290842383</v>
      </c>
      <c r="C275" s="16">
        <f t="shared" si="13"/>
        <v>-1.2742315224837977</v>
      </c>
    </row>
    <row r="276" spans="1:3" x14ac:dyDescent="0.25">
      <c r="A276" s="17">
        <v>275</v>
      </c>
      <c r="B276">
        <v>1.7610444682543971</v>
      </c>
      <c r="C276" s="16">
        <f t="shared" si="13"/>
        <v>1.7700795748548377</v>
      </c>
    </row>
    <row r="277" spans="1:3" x14ac:dyDescent="0.25">
      <c r="A277" s="17">
        <v>276</v>
      </c>
      <c r="B277">
        <v>-1.7860726691517641</v>
      </c>
      <c r="C277" s="16">
        <f t="shared" si="13"/>
        <v>-1.7770375625513235</v>
      </c>
    </row>
    <row r="278" spans="1:3" x14ac:dyDescent="0.25">
      <c r="A278" s="17">
        <v>277</v>
      </c>
      <c r="B278">
        <v>6.4937531539969484</v>
      </c>
      <c r="C278" s="16">
        <f t="shared" si="13"/>
        <v>6.5027882605973888</v>
      </c>
    </row>
    <row r="279" spans="1:3" x14ac:dyDescent="0.25">
      <c r="A279" s="17">
        <v>278</v>
      </c>
      <c r="B279">
        <v>4.7673071506675058</v>
      </c>
      <c r="C279" s="16">
        <f t="shared" si="13"/>
        <v>4.7763422572679461</v>
      </c>
    </row>
    <row r="280" spans="1:3" x14ac:dyDescent="0.25">
      <c r="A280" s="17">
        <v>279</v>
      </c>
      <c r="B280">
        <v>1.7271068656084196</v>
      </c>
      <c r="C280" s="16">
        <f t="shared" si="13"/>
        <v>1.7361419722088602</v>
      </c>
    </row>
    <row r="281" spans="1:3" x14ac:dyDescent="0.25">
      <c r="A281" s="17">
        <v>280</v>
      </c>
      <c r="B281">
        <v>-3.5630844614493355</v>
      </c>
      <c r="C281" s="16">
        <f t="shared" si="13"/>
        <v>-3.5540493548488952</v>
      </c>
    </row>
    <row r="282" spans="1:3" x14ac:dyDescent="0.25">
      <c r="A282" s="17">
        <v>281</v>
      </c>
      <c r="B282">
        <v>0.32878087997161742</v>
      </c>
      <c r="C282" s="16">
        <f t="shared" si="13"/>
        <v>0.33781598657205797</v>
      </c>
    </row>
    <row r="283" spans="1:3" x14ac:dyDescent="0.25">
      <c r="A283" s="17">
        <v>282</v>
      </c>
      <c r="B283">
        <v>-6.6862259352181184</v>
      </c>
      <c r="C283" s="16">
        <f t="shared" si="13"/>
        <v>-6.677190828617678</v>
      </c>
    </row>
    <row r="284" spans="1:3" x14ac:dyDescent="0.25">
      <c r="A284" s="17">
        <v>283</v>
      </c>
      <c r="B284">
        <v>2.6939206514578302</v>
      </c>
      <c r="C284" s="16">
        <f t="shared" si="13"/>
        <v>2.7029557580582706</v>
      </c>
    </row>
    <row r="285" spans="1:3" x14ac:dyDescent="0.25">
      <c r="A285" s="17">
        <v>284</v>
      </c>
      <c r="B285">
        <v>-0.26065867964896938</v>
      </c>
      <c r="C285" s="16">
        <f t="shared" si="13"/>
        <v>-0.25162357304852884</v>
      </c>
    </row>
    <row r="286" spans="1:3" x14ac:dyDescent="0.25">
      <c r="A286" s="17">
        <v>285</v>
      </c>
      <c r="B286">
        <v>2.2131965854630948</v>
      </c>
      <c r="C286" s="16">
        <f t="shared" si="13"/>
        <v>2.2222316920635352</v>
      </c>
    </row>
    <row r="287" spans="1:3" x14ac:dyDescent="0.25">
      <c r="A287" s="17">
        <v>286</v>
      </c>
      <c r="B287">
        <v>-19.756631891738152</v>
      </c>
      <c r="C287" s="16">
        <f t="shared" si="13"/>
        <v>-19.747596785137713</v>
      </c>
    </row>
    <row r="288" spans="1:3" x14ac:dyDescent="0.25">
      <c r="A288" s="17">
        <v>287</v>
      </c>
      <c r="B288">
        <v>-27.578748372364345</v>
      </c>
      <c r="C288" s="16">
        <f t="shared" si="13"/>
        <v>-27.569713265763905</v>
      </c>
    </row>
    <row r="289" spans="1:3" x14ac:dyDescent="0.25">
      <c r="A289" s="17">
        <v>288</v>
      </c>
      <c r="B289">
        <v>-19.884038785663932</v>
      </c>
      <c r="C289" s="16">
        <f t="shared" si="13"/>
        <v>-19.875003679063493</v>
      </c>
    </row>
    <row r="290" spans="1:3" x14ac:dyDescent="0.25">
      <c r="A290" s="17">
        <v>289</v>
      </c>
      <c r="B290">
        <v>-15.338292250025575</v>
      </c>
      <c r="C290" s="16">
        <f t="shared" si="13"/>
        <v>-15.329257143425133</v>
      </c>
    </row>
    <row r="291" spans="1:3" x14ac:dyDescent="0.25">
      <c r="A291" s="17">
        <v>290</v>
      </c>
      <c r="B291">
        <v>21.744409082512334</v>
      </c>
      <c r="C291" s="16">
        <f t="shared" si="13"/>
        <v>21.753444189112773</v>
      </c>
    </row>
    <row r="292" spans="1:3" x14ac:dyDescent="0.25">
      <c r="A292" s="17">
        <v>291</v>
      </c>
      <c r="B292">
        <v>2.8558520005177854</v>
      </c>
      <c r="C292" s="16">
        <f t="shared" si="13"/>
        <v>2.8648871071182258</v>
      </c>
    </row>
    <row r="293" spans="1:3" x14ac:dyDescent="0.25">
      <c r="A293" s="17">
        <v>292</v>
      </c>
      <c r="B293">
        <v>5.5270378206949715</v>
      </c>
      <c r="C293" s="16">
        <f t="shared" si="13"/>
        <v>5.5360729272954119</v>
      </c>
    </row>
    <row r="294" spans="1:3" x14ac:dyDescent="0.25">
      <c r="A294" s="17">
        <v>293</v>
      </c>
      <c r="B294">
        <v>6.4856279201898133</v>
      </c>
      <c r="C294" s="16">
        <f t="shared" si="13"/>
        <v>6.4946630267902536</v>
      </c>
    </row>
    <row r="295" spans="1:3" x14ac:dyDescent="0.25">
      <c r="A295" s="17">
        <v>294</v>
      </c>
      <c r="B295">
        <v>3.4874307502657018</v>
      </c>
      <c r="C295" s="16">
        <f t="shared" si="13"/>
        <v>3.4964658568661422</v>
      </c>
    </row>
    <row r="296" spans="1:3" x14ac:dyDescent="0.25">
      <c r="A296" s="17">
        <v>295</v>
      </c>
      <c r="B296">
        <v>-9.713585918423405</v>
      </c>
      <c r="C296" s="16">
        <f t="shared" si="13"/>
        <v>-9.7045508118229638</v>
      </c>
    </row>
    <row r="297" spans="1:3" x14ac:dyDescent="0.25">
      <c r="A297" s="17">
        <v>296</v>
      </c>
      <c r="B297">
        <v>-0.45239500215495809</v>
      </c>
      <c r="C297" s="16">
        <f t="shared" si="13"/>
        <v>-0.44335989555451755</v>
      </c>
    </row>
    <row r="298" spans="1:3" x14ac:dyDescent="0.25">
      <c r="A298" s="17">
        <v>297</v>
      </c>
      <c r="B298">
        <v>-4.4616866266622424</v>
      </c>
      <c r="C298" s="16">
        <f t="shared" si="13"/>
        <v>-4.452651520061802</v>
      </c>
    </row>
    <row r="299" spans="1:3" x14ac:dyDescent="0.25">
      <c r="A299" s="17">
        <v>298</v>
      </c>
      <c r="B299">
        <v>4.4945296341616938</v>
      </c>
      <c r="C299" s="16">
        <f t="shared" si="13"/>
        <v>4.5035647407621342</v>
      </c>
    </row>
    <row r="300" spans="1:3" x14ac:dyDescent="0.25">
      <c r="A300" s="17">
        <v>299</v>
      </c>
      <c r="B300">
        <v>5.2320520810550306</v>
      </c>
      <c r="C300" s="16">
        <f t="shared" si="13"/>
        <v>5.241087187655471</v>
      </c>
    </row>
    <row r="301" spans="1:3" x14ac:dyDescent="0.25">
      <c r="A301" s="17">
        <v>300</v>
      </c>
      <c r="B301">
        <v>6.2764475316537869</v>
      </c>
      <c r="C301" s="16">
        <f t="shared" si="13"/>
        <v>6.2854826382542273</v>
      </c>
    </row>
    <row r="302" spans="1:3" x14ac:dyDescent="0.25">
      <c r="A302" s="17">
        <v>301</v>
      </c>
      <c r="B302">
        <v>1.7090617541891504</v>
      </c>
      <c r="C302" s="16">
        <f t="shared" si="13"/>
        <v>1.718096860789591</v>
      </c>
    </row>
    <row r="303" spans="1:3" x14ac:dyDescent="0.25">
      <c r="A303" s="17">
        <v>302</v>
      </c>
      <c r="B303">
        <v>-0.1538996921638045</v>
      </c>
      <c r="C303" s="16">
        <f t="shared" si="13"/>
        <v>-0.14486458556336396</v>
      </c>
    </row>
    <row r="304" spans="1:3" x14ac:dyDescent="0.25">
      <c r="A304" s="17">
        <v>303</v>
      </c>
      <c r="B304">
        <v>0.48076478461820216</v>
      </c>
      <c r="C304" s="16">
        <f t="shared" si="13"/>
        <v>0.4897998912186427</v>
      </c>
    </row>
    <row r="305" spans="1:3" x14ac:dyDescent="0.25">
      <c r="A305" s="17">
        <v>304</v>
      </c>
      <c r="B305">
        <v>-0.31811353205958426</v>
      </c>
      <c r="C305" s="16">
        <f t="shared" si="13"/>
        <v>-0.30907842545914371</v>
      </c>
    </row>
    <row r="306" spans="1:3" x14ac:dyDescent="0.25">
      <c r="A306" s="17">
        <v>305</v>
      </c>
      <c r="B306">
        <v>2.6108809114475662E-3</v>
      </c>
      <c r="C306" s="16">
        <f t="shared" si="13"/>
        <v>1.1645987511888126E-2</v>
      </c>
    </row>
    <row r="307" spans="1:3" x14ac:dyDescent="0.25">
      <c r="A307" s="17">
        <v>306</v>
      </c>
      <c r="B307">
        <v>-7.8355975889743945</v>
      </c>
      <c r="C307" s="16">
        <f t="shared" si="13"/>
        <v>-7.8265624823739541</v>
      </c>
    </row>
    <row r="308" spans="1:3" x14ac:dyDescent="0.25">
      <c r="A308" s="17">
        <v>307</v>
      </c>
      <c r="B308">
        <v>-11.831464266081952</v>
      </c>
      <c r="C308" s="16">
        <f t="shared" si="13"/>
        <v>-11.82242915948151</v>
      </c>
    </row>
    <row r="309" spans="1:3" x14ac:dyDescent="0.25">
      <c r="A309" s="17">
        <v>308</v>
      </c>
      <c r="B309">
        <v>-5.2273829197086457</v>
      </c>
      <c r="C309" s="16">
        <f t="shared" si="13"/>
        <v>-5.2183478131082053</v>
      </c>
    </row>
    <row r="310" spans="1:3" x14ac:dyDescent="0.25">
      <c r="A310" s="17">
        <v>309</v>
      </c>
      <c r="B310">
        <v>-3.5266911743265439</v>
      </c>
      <c r="C310" s="16">
        <f t="shared" si="13"/>
        <v>-3.5176560677261035</v>
      </c>
    </row>
    <row r="311" spans="1:3" x14ac:dyDescent="0.25">
      <c r="A311" s="17">
        <v>310</v>
      </c>
      <c r="B311">
        <v>0.52193731763415485</v>
      </c>
      <c r="C311" s="16">
        <f t="shared" si="13"/>
        <v>0.53097242423459545</v>
      </c>
    </row>
    <row r="312" spans="1:3" x14ac:dyDescent="0.25">
      <c r="A312" s="17">
        <v>311</v>
      </c>
      <c r="B312">
        <v>-0.2057866714146428</v>
      </c>
      <c r="C312" s="16">
        <f t="shared" si="13"/>
        <v>-0.19675156481420225</v>
      </c>
    </row>
    <row r="313" spans="1:3" x14ac:dyDescent="0.25">
      <c r="A313" s="17">
        <v>312</v>
      </c>
      <c r="B313">
        <v>13.382854918264457</v>
      </c>
      <c r="C313" s="16">
        <f t="shared" si="13"/>
        <v>13.391890024864898</v>
      </c>
    </row>
    <row r="314" spans="1:3" x14ac:dyDescent="0.25">
      <c r="A314" s="17">
        <v>313</v>
      </c>
      <c r="B314">
        <v>1.1541395352310815</v>
      </c>
      <c r="C314" s="16">
        <f t="shared" si="13"/>
        <v>1.1631746418315221</v>
      </c>
    </row>
    <row r="315" spans="1:3" x14ac:dyDescent="0.25">
      <c r="A315" s="17">
        <v>314</v>
      </c>
      <c r="B315">
        <v>-0.29716601819472999</v>
      </c>
      <c r="C315" s="16">
        <f t="shared" si="13"/>
        <v>-0.28813091159428944</v>
      </c>
    </row>
    <row r="316" spans="1:3" x14ac:dyDescent="0.25">
      <c r="A316" s="17">
        <v>315</v>
      </c>
      <c r="B316">
        <v>-1.173574926254247</v>
      </c>
      <c r="C316" s="16">
        <f t="shared" si="13"/>
        <v>-1.1645398196538064</v>
      </c>
    </row>
    <row r="317" spans="1:3" x14ac:dyDescent="0.25">
      <c r="A317" s="17">
        <v>316</v>
      </c>
      <c r="B317">
        <v>-1.0599446678230322</v>
      </c>
      <c r="C317" s="16">
        <f t="shared" si="13"/>
        <v>-1.0509095612225916</v>
      </c>
    </row>
    <row r="318" spans="1:3" x14ac:dyDescent="0.25">
      <c r="A318" s="17">
        <v>317</v>
      </c>
      <c r="B318">
        <v>-3.1475624948617735</v>
      </c>
      <c r="C318" s="16">
        <f t="shared" si="13"/>
        <v>-3.1385273882613332</v>
      </c>
    </row>
    <row r="319" spans="1:3" x14ac:dyDescent="0.25">
      <c r="A319" s="17">
        <v>318</v>
      </c>
      <c r="B319">
        <v>-0.94951957556142474</v>
      </c>
      <c r="C319" s="16">
        <f t="shared" si="13"/>
        <v>-0.94048446896098414</v>
      </c>
    </row>
    <row r="320" spans="1:3" x14ac:dyDescent="0.25">
      <c r="A320" s="17">
        <v>319</v>
      </c>
      <c r="B320">
        <v>-4.8664444774012452</v>
      </c>
      <c r="C320" s="16">
        <f t="shared" si="13"/>
        <v>-4.8574093708008048</v>
      </c>
    </row>
    <row r="321" spans="1:3" x14ac:dyDescent="0.25">
      <c r="A321" s="17">
        <v>320</v>
      </c>
      <c r="B321">
        <v>-0.35384838222083204</v>
      </c>
      <c r="C321" s="16">
        <f t="shared" si="13"/>
        <v>-0.34481327562039149</v>
      </c>
    </row>
    <row r="322" spans="1:3" x14ac:dyDescent="0.25">
      <c r="A322" s="17">
        <v>321</v>
      </c>
      <c r="B322">
        <v>-5.6835098512920865</v>
      </c>
      <c r="C322" s="16">
        <f t="shared" ref="C322:C327" si="14">B322-AVERAGE($B$2:$B$327)</f>
        <v>-5.6744747446916461</v>
      </c>
    </row>
    <row r="323" spans="1:3" x14ac:dyDescent="0.25">
      <c r="A323" s="17">
        <v>322</v>
      </c>
      <c r="B323">
        <v>2.3724844815166648</v>
      </c>
      <c r="C323" s="16">
        <f t="shared" si="14"/>
        <v>2.3815195881171052</v>
      </c>
    </row>
    <row r="324" spans="1:3" x14ac:dyDescent="0.25">
      <c r="A324" s="17">
        <v>323</v>
      </c>
      <c r="B324">
        <v>0.48092219968202699</v>
      </c>
      <c r="C324" s="16">
        <f t="shared" si="14"/>
        <v>0.48995730628246753</v>
      </c>
    </row>
    <row r="325" spans="1:3" x14ac:dyDescent="0.25">
      <c r="A325" s="17">
        <v>324</v>
      </c>
      <c r="B325">
        <v>-3.303209170157686</v>
      </c>
      <c r="C325" s="16">
        <f t="shared" si="14"/>
        <v>-3.2941740635572456</v>
      </c>
    </row>
    <row r="326" spans="1:3" x14ac:dyDescent="0.25">
      <c r="A326" s="17">
        <v>325</v>
      </c>
      <c r="B326">
        <v>-0.43961621173679077</v>
      </c>
      <c r="C326" s="16">
        <f t="shared" si="14"/>
        <v>-0.43058110513635023</v>
      </c>
    </row>
    <row r="327" spans="1:3" x14ac:dyDescent="0.25">
      <c r="A327" s="17">
        <v>326</v>
      </c>
      <c r="B327">
        <v>-1.6240522231781256</v>
      </c>
      <c r="C327" s="16">
        <f t="shared" si="14"/>
        <v>-1.615017116577685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6359-4D41-41F4-BCEC-C10EE7A36194}">
  <dimension ref="A1:S327"/>
  <sheetViews>
    <sheetView zoomScale="90" zoomScaleNormal="90" workbookViewId="0">
      <selection activeCell="L1" sqref="L1"/>
    </sheetView>
  </sheetViews>
  <sheetFormatPr defaultRowHeight="15" x14ac:dyDescent="0.25"/>
  <cols>
    <col min="4" max="4" width="12" bestFit="1" customWidth="1"/>
    <col min="5" max="6" width="12" customWidth="1"/>
    <col min="10" max="10" width="12.85546875" customWidth="1"/>
    <col min="11" max="15" width="16.28515625" customWidth="1"/>
  </cols>
  <sheetData>
    <row r="1" spans="1:19" x14ac:dyDescent="0.25">
      <c r="A1" t="s">
        <v>129</v>
      </c>
      <c r="B1" t="s">
        <v>86</v>
      </c>
      <c r="C1" t="s">
        <v>110</v>
      </c>
      <c r="D1" t="s">
        <v>130</v>
      </c>
      <c r="E1" t="s">
        <v>131</v>
      </c>
      <c r="F1" t="s">
        <v>132</v>
      </c>
      <c r="H1" t="s">
        <v>66</v>
      </c>
      <c r="I1" t="s">
        <v>113</v>
      </c>
      <c r="J1" t="s">
        <v>122</v>
      </c>
      <c r="K1" t="s">
        <v>114</v>
      </c>
      <c r="R1" t="s">
        <v>133</v>
      </c>
    </row>
    <row r="2" spans="1:19" x14ac:dyDescent="0.25">
      <c r="A2">
        <v>1</v>
      </c>
      <c r="B2">
        <v>-2.9395138764378714</v>
      </c>
      <c r="C2">
        <f>'ACF PACF'!D2</f>
        <v>0.45816820676262499</v>
      </c>
      <c r="D2" s="24">
        <f>(C2^2)/(COUNT($B$2:$B$327)-A2)</f>
        <v>6.4590186365562916E-4</v>
      </c>
      <c r="E2" s="24"/>
      <c r="F2" s="24"/>
      <c r="H2">
        <f>E6</f>
        <v>83.727601690296495</v>
      </c>
      <c r="I2">
        <v>5</v>
      </c>
      <c r="J2" s="27">
        <f>F6</f>
        <v>1.3911375960679309E-16</v>
      </c>
      <c r="K2" t="str">
        <f>IF(J2&gt;0.05,"No Significant ACF","Significant ACF")</f>
        <v>Significant ACF</v>
      </c>
      <c r="R2" s="24">
        <f>CORREL($B$2:INDEX($B$2:$B$327,ROWS(B2:B$326)),B3:$B$327)</f>
        <v>0.45849188455175888</v>
      </c>
      <c r="S2" t="str">
        <f ca="1">_xlfn.FORMULATEXT(R2)</f>
        <v>=CORREL($B$2:INDEX($B$2:$B$327,ROWS(B2:B$326)),B3:$B$327)</v>
      </c>
    </row>
    <row r="3" spans="1:19" x14ac:dyDescent="0.25">
      <c r="A3">
        <v>2</v>
      </c>
      <c r="B3">
        <v>-2.2377500192611421</v>
      </c>
      <c r="C3">
        <f>'ACF PACF'!D3</f>
        <v>0.19076008747508422</v>
      </c>
      <c r="D3" s="24">
        <f t="shared" ref="D3:D66" si="0">(C3^2)/(COUNT($B$2:$B$327)-A3)</f>
        <v>1.1231299683179563E-4</v>
      </c>
      <c r="E3" s="24"/>
      <c r="F3" s="24"/>
      <c r="H3">
        <f>E11</f>
        <v>84.684859035970121</v>
      </c>
      <c r="I3">
        <v>10</v>
      </c>
      <c r="J3">
        <f>F11</f>
        <v>6.0226386319031399E-14</v>
      </c>
      <c r="K3" t="str">
        <f t="shared" ref="K3:K6" si="1">IF(J3&gt;0.05,"No Significant ACF","Significant ACF")</f>
        <v>Significant ACF</v>
      </c>
      <c r="R3" s="24">
        <f>CORREL($B$2:INDEX($B$2:$B$327,ROWS(B3:B$326)),B4:$B$327)</f>
        <v>0.19095450088329716</v>
      </c>
      <c r="S3" s="24"/>
    </row>
    <row r="4" spans="1:19" x14ac:dyDescent="0.25">
      <c r="A4">
        <v>3</v>
      </c>
      <c r="B4">
        <v>-0.93332097440227813</v>
      </c>
      <c r="C4">
        <f>'ACF PACF'!D4</f>
        <v>-3.9786713136974849E-2</v>
      </c>
      <c r="D4" s="24">
        <f t="shared" si="0"/>
        <v>4.9008747437892479E-6</v>
      </c>
      <c r="E4" s="24"/>
      <c r="F4" s="24"/>
      <c r="H4">
        <f>E21</f>
        <v>93.892460649487006</v>
      </c>
      <c r="I4">
        <v>20</v>
      </c>
      <c r="J4">
        <f>F21</f>
        <v>1.5347576871124283E-11</v>
      </c>
      <c r="K4" t="str">
        <f t="shared" si="1"/>
        <v>Significant ACF</v>
      </c>
      <c r="R4" s="24">
        <f>CORREL($B$2:INDEX($B$2:$B$327,ROWS(B4:B$326)),B5:$B$327)</f>
        <v>-3.9870645561676653E-2</v>
      </c>
    </row>
    <row r="5" spans="1:19" x14ac:dyDescent="0.25">
      <c r="A5">
        <v>4</v>
      </c>
      <c r="B5">
        <v>-1.8921539812890273</v>
      </c>
      <c r="C5">
        <f>'ACF PACF'!D5</f>
        <v>-5.8455048259506058E-2</v>
      </c>
      <c r="D5" s="24">
        <f t="shared" si="0"/>
        <v>1.0611778469009884E-5</v>
      </c>
      <c r="E5" s="24"/>
      <c r="F5" s="24"/>
      <c r="H5">
        <f>E51</f>
        <v>129.61875513553312</v>
      </c>
      <c r="I5">
        <v>50</v>
      </c>
      <c r="J5">
        <f>F51</f>
        <v>5.436681187721342E-9</v>
      </c>
      <c r="K5" t="str">
        <f t="shared" si="1"/>
        <v>Significant ACF</v>
      </c>
      <c r="R5" s="24">
        <f>CORREL($B$2:INDEX($B$2:$B$327,ROWS(B5:B$326)),B6:$B$327)</f>
        <v>-5.8589144668362771E-2</v>
      </c>
    </row>
    <row r="6" spans="1:19" x14ac:dyDescent="0.25">
      <c r="A6">
        <v>5</v>
      </c>
      <c r="B6">
        <v>-3.0387103211805595</v>
      </c>
      <c r="C6">
        <f>'ACF PACF'!D6</f>
        <v>-5.4638879822004695E-2</v>
      </c>
      <c r="D6" s="24">
        <f t="shared" si="0"/>
        <v>9.3003339196369828E-6</v>
      </c>
      <c r="E6" s="25">
        <f>COUNT($B$2:$B$327)*(COUNT($B$2:$B$327)+2)*SUM(D2:D6)</f>
        <v>83.727601690296495</v>
      </c>
      <c r="F6" s="25">
        <f>_xlfn.CHISQ.DIST.RT(E6,A6)</f>
        <v>1.3911375960679309E-16</v>
      </c>
      <c r="H6">
        <f>E101</f>
        <v>183.26155680351209</v>
      </c>
      <c r="I6">
        <v>100</v>
      </c>
      <c r="J6">
        <f>F101</f>
        <v>7.6368082865844361E-7</v>
      </c>
      <c r="K6" t="str">
        <f t="shared" si="1"/>
        <v>Significant ACF</v>
      </c>
      <c r="R6" s="24">
        <f>CORREL($B$2:INDEX($B$2:$B$327,ROWS(B6:B$326)),B7:$B$327)</f>
        <v>-5.4812725872634714E-2</v>
      </c>
    </row>
    <row r="7" spans="1:19" x14ac:dyDescent="0.25">
      <c r="A7">
        <v>6</v>
      </c>
      <c r="B7">
        <v>-1.8036621299991964</v>
      </c>
      <c r="C7">
        <f>'ACF PACF'!D7</f>
        <v>1.5683425673848382E-3</v>
      </c>
      <c r="D7" s="24">
        <f t="shared" si="0"/>
        <v>7.6865575270977065E-9</v>
      </c>
      <c r="E7" s="24" t="str">
        <f ca="1">_xlfn.FORMULATEXT(E6)</f>
        <v>=COUNT($B$2:$B$327)*(COUNT($B$2:$B$327)+2)*SUM(D2:D6)</v>
      </c>
      <c r="F7" s="24"/>
      <c r="R7" s="24">
        <f>CORREL($B$2:INDEX($B$2:$B$327,ROWS(B7:B$326)),B8:$B$327)</f>
        <v>1.5352334722865998E-3</v>
      </c>
    </row>
    <row r="8" spans="1:19" x14ac:dyDescent="0.25">
      <c r="A8">
        <v>7</v>
      </c>
      <c r="B8">
        <v>1.3024674830611218</v>
      </c>
      <c r="C8">
        <f>'ACF PACF'!D8</f>
        <v>6.0709088443285947E-3</v>
      </c>
      <c r="D8" s="24">
        <f t="shared" si="0"/>
        <v>1.1553584387506946E-7</v>
      </c>
      <c r="E8" s="24"/>
      <c r="F8" s="24" t="str">
        <f ca="1">_xlfn.FORMULATEXT(F6)</f>
        <v>=CHISQ.DIST.RT(E6,A6)</v>
      </c>
      <c r="R8" s="24">
        <f>CORREL($B$2:INDEX($B$2:$B$327,ROWS(B8:B$326)),B9:$B$327)</f>
        <v>6.0647282165525798E-3</v>
      </c>
    </row>
    <row r="9" spans="1:19" x14ac:dyDescent="0.25">
      <c r="A9">
        <v>8</v>
      </c>
      <c r="B9">
        <v>-2.0107905992581152</v>
      </c>
      <c r="C9">
        <f>'ACF PACF'!D9</f>
        <v>2.6936806066919458E-3</v>
      </c>
      <c r="D9" s="24">
        <f t="shared" si="0"/>
        <v>2.2817343430403422E-8</v>
      </c>
      <c r="E9" s="24"/>
      <c r="F9" s="24"/>
      <c r="R9" s="24">
        <f>CORREL($B$2:INDEX($B$2:$B$327,ROWS(B9:B$326)),B10:$B$327)</f>
        <v>2.6409765136592368E-3</v>
      </c>
    </row>
    <row r="10" spans="1:19" x14ac:dyDescent="0.25">
      <c r="A10">
        <v>9</v>
      </c>
      <c r="B10">
        <v>-3.0342447261139114</v>
      </c>
      <c r="C10">
        <f>'ACF PACF'!D10</f>
        <v>-6.2429136560775492E-3</v>
      </c>
      <c r="D10" s="24">
        <f t="shared" si="0"/>
        <v>1.2294628049602382E-7</v>
      </c>
      <c r="E10" s="24"/>
      <c r="F10" s="24"/>
      <c r="R10" s="24">
        <f>CORREL($B$2:INDEX($B$2:$B$327,ROWS(B10:B$326)),B11:$B$327)</f>
        <v>-6.3866619699693159E-3</v>
      </c>
    </row>
    <row r="11" spans="1:19" x14ac:dyDescent="0.25">
      <c r="A11">
        <v>10</v>
      </c>
      <c r="B11">
        <v>0.53589897797516528</v>
      </c>
      <c r="C11">
        <f>'ACF PACF'!D11</f>
        <v>-5.2382672610496436E-2</v>
      </c>
      <c r="D11" s="24">
        <f t="shared" si="0"/>
        <v>8.6833683222102961E-6</v>
      </c>
      <c r="E11" s="25">
        <f>COUNT($B$2:$B$327)*(COUNT($B$2:$B$327)+2)*SUM(D2:D11)</f>
        <v>84.684859035970121</v>
      </c>
      <c r="F11" s="25">
        <f>_xlfn.CHISQ.DIST.RT(E11,A11)</f>
        <v>6.0226386319031399E-14</v>
      </c>
      <c r="R11" s="24">
        <f>CORREL($B$2:INDEX($B$2:$B$327,ROWS(B11:B$326)),B12:$B$327)</f>
        <v>-5.2940888419002546E-2</v>
      </c>
    </row>
    <row r="12" spans="1:19" x14ac:dyDescent="0.25">
      <c r="A12">
        <v>11</v>
      </c>
      <c r="B12">
        <v>-1.1068385949884316</v>
      </c>
      <c r="C12">
        <f>'ACF PACF'!D12</f>
        <v>-1.4926223783087878E-2</v>
      </c>
      <c r="D12" s="24">
        <f t="shared" si="0"/>
        <v>7.0727668705656572E-7</v>
      </c>
      <c r="E12" s="24" t="str">
        <f ca="1">_xlfn.FORMULATEXT(E11)</f>
        <v>=COUNT($B$2:$B$327)*(COUNT($B$2:$B$327)+2)*SUM(D2:D11)</v>
      </c>
      <c r="F12" s="24"/>
      <c r="R12" s="24">
        <f>CORREL($B$2:INDEX($B$2:$B$327,ROWS(B12:B$326)),B13:$B$327)</f>
        <v>-1.5183347736253731E-2</v>
      </c>
    </row>
    <row r="13" spans="1:19" x14ac:dyDescent="0.25">
      <c r="A13">
        <v>12</v>
      </c>
      <c r="B13">
        <v>-2.0333395143994721</v>
      </c>
      <c r="C13">
        <f>'ACF PACF'!D13</f>
        <v>1.9671785536275461E-3</v>
      </c>
      <c r="D13" s="24">
        <f t="shared" si="0"/>
        <v>1.2324176630102434E-8</v>
      </c>
      <c r="E13" s="24"/>
      <c r="F13" s="24" t="str">
        <f ca="1">_xlfn.FORMULATEXT(F11)</f>
        <v>=CHISQ.DIST.RT(E11,A11)</v>
      </c>
      <c r="R13" s="24">
        <f>CORREL($B$2:INDEX($B$2:$B$327,ROWS(B13:B$326)),B14:$B$327)</f>
        <v>1.8327205294604457E-3</v>
      </c>
    </row>
    <row r="14" spans="1:19" x14ac:dyDescent="0.25">
      <c r="A14">
        <v>13</v>
      </c>
      <c r="B14">
        <v>-1.7361528593901596</v>
      </c>
      <c r="C14">
        <f>'ACF PACF'!D14</f>
        <v>5.6837875880982429E-2</v>
      </c>
      <c r="D14" s="24">
        <f t="shared" si="0"/>
        <v>1.0321227267290619E-5</v>
      </c>
      <c r="E14" s="24"/>
      <c r="F14" s="24"/>
      <c r="R14" s="24">
        <f>CORREL($B$2:INDEX($B$2:$B$327,ROWS(B14:B$326)),B15:$B$327)</f>
        <v>5.7195541014920026E-2</v>
      </c>
    </row>
    <row r="15" spans="1:19" x14ac:dyDescent="0.25">
      <c r="A15">
        <v>14</v>
      </c>
      <c r="B15">
        <v>-5.7084095858926673</v>
      </c>
      <c r="C15">
        <f>'ACF PACF'!D15</f>
        <v>-3.456326362918621E-3</v>
      </c>
      <c r="D15" s="24">
        <f t="shared" si="0"/>
        <v>3.8289076689122637E-8</v>
      </c>
      <c r="E15" s="24"/>
      <c r="F15" s="24"/>
      <c r="R15" s="24">
        <f>CORREL($B$2:INDEX($B$2:$B$327,ROWS(B15:B$326)),B16:$B$327)</f>
        <v>-3.6999437279783636E-3</v>
      </c>
    </row>
    <row r="16" spans="1:19" x14ac:dyDescent="0.25">
      <c r="A16">
        <v>15</v>
      </c>
      <c r="B16">
        <v>-8.656170606464741</v>
      </c>
      <c r="C16">
        <f>'ACF PACF'!D16</f>
        <v>2.8721448308013767E-2</v>
      </c>
      <c r="D16" s="24">
        <f t="shared" si="0"/>
        <v>2.6524810061411796E-6</v>
      </c>
      <c r="E16" s="24"/>
      <c r="F16" s="24"/>
      <c r="R16" s="24">
        <f>CORREL($B$2:INDEX($B$2:$B$327,ROWS(B16:B$326)),B17:$B$327)</f>
        <v>2.9454475386613343E-2</v>
      </c>
    </row>
    <row r="17" spans="1:18" x14ac:dyDescent="0.25">
      <c r="A17">
        <v>16</v>
      </c>
      <c r="B17">
        <v>-5.1502218883072999</v>
      </c>
      <c r="C17">
        <f>'ACF PACF'!D17</f>
        <v>-2.9137812001062583E-2</v>
      </c>
      <c r="D17" s="24">
        <f t="shared" si="0"/>
        <v>2.7387486716427957E-6</v>
      </c>
      <c r="E17" s="24"/>
      <c r="F17" s="24"/>
      <c r="R17" s="24">
        <f>CORREL($B$2:INDEX($B$2:$B$327,ROWS(B17:B$326)),B18:$B$327)</f>
        <v>-3.0109656364705528E-2</v>
      </c>
    </row>
    <row r="18" spans="1:18" x14ac:dyDescent="0.25">
      <c r="A18">
        <v>17</v>
      </c>
      <c r="B18">
        <v>-0.93652506915915978</v>
      </c>
      <c r="C18">
        <f>'ACF PACF'!D18</f>
        <v>6.3852420251502675E-3</v>
      </c>
      <c r="D18" s="24">
        <f t="shared" si="0"/>
        <v>1.3194600556551808E-7</v>
      </c>
      <c r="E18" s="24"/>
      <c r="F18" s="24"/>
      <c r="R18" s="24">
        <f>CORREL($B$2:INDEX($B$2:$B$327,ROWS(B18:B$326)),B19:$B$327)</f>
        <v>6.4905918525364837E-3</v>
      </c>
    </row>
    <row r="19" spans="1:18" x14ac:dyDescent="0.25">
      <c r="A19">
        <v>18</v>
      </c>
      <c r="B19">
        <v>1.5325056577853502</v>
      </c>
      <c r="C19">
        <f>'ACF PACF'!D19</f>
        <v>7.621720958584112E-2</v>
      </c>
      <c r="D19" s="24">
        <f t="shared" si="0"/>
        <v>1.886059427614296E-5</v>
      </c>
      <c r="E19" s="24"/>
      <c r="F19" s="24"/>
      <c r="R19" s="24">
        <f>CORREL($B$2:INDEX($B$2:$B$327,ROWS(B19:B$326)),B20:$B$327)</f>
        <v>7.8450627646000942E-2</v>
      </c>
    </row>
    <row r="20" spans="1:18" x14ac:dyDescent="0.25">
      <c r="A20">
        <v>19</v>
      </c>
      <c r="B20">
        <v>2.7839424203217789</v>
      </c>
      <c r="C20">
        <f>'ACF PACF'!D20</f>
        <v>8.4160700746083769E-2</v>
      </c>
      <c r="D20" s="24">
        <f t="shared" si="0"/>
        <v>2.3071737948116822E-5</v>
      </c>
      <c r="E20" s="24"/>
      <c r="F20" s="24"/>
      <c r="R20" s="24">
        <f>CORREL($B$2:INDEX($B$2:$B$327,ROWS(B20:B$326)),B21:$B$327)</f>
        <v>8.6766972434080783E-2</v>
      </c>
    </row>
    <row r="21" spans="1:18" x14ac:dyDescent="0.25">
      <c r="A21">
        <v>20</v>
      </c>
      <c r="B21">
        <v>1.7320141063005394</v>
      </c>
      <c r="C21">
        <f>'ACF PACF'!D21</f>
        <v>9.1859430410886747E-2</v>
      </c>
      <c r="D21" s="24">
        <f t="shared" si="0"/>
        <v>2.7575669788929888E-5</v>
      </c>
      <c r="E21" s="25">
        <f>COUNT($B$2:$B$327)*(COUNT($B$2:$B$327)+2)*SUM(D2:D21)</f>
        <v>93.892460649487006</v>
      </c>
      <c r="F21" s="25">
        <f>_xlfn.CHISQ.DIST.RT(E21,A21)</f>
        <v>1.5347576871124283E-11</v>
      </c>
      <c r="R21" s="24">
        <f>CORREL($B$2:INDEX($B$2:$B$327,ROWS(B21:B$326)),B22:$B$327)</f>
        <v>9.546373334880659E-2</v>
      </c>
    </row>
    <row r="22" spans="1:18" x14ac:dyDescent="0.25">
      <c r="A22">
        <v>21</v>
      </c>
      <c r="B22">
        <v>-1.77810086417864</v>
      </c>
      <c r="C22">
        <f>'ACF PACF'!D22</f>
        <v>4.1933472856106685E-2</v>
      </c>
      <c r="D22" s="24">
        <f t="shared" si="0"/>
        <v>5.7652988386027418E-6</v>
      </c>
      <c r="E22" s="24"/>
      <c r="F22" s="24"/>
      <c r="R22" s="24">
        <f>CORREL($B$2:INDEX($B$2:$B$327,ROWS(B22:B$326)),B23:$B$327)</f>
        <v>4.3415256997019501E-2</v>
      </c>
    </row>
    <row r="23" spans="1:18" x14ac:dyDescent="0.25">
      <c r="A23">
        <v>22</v>
      </c>
      <c r="B23">
        <v>1.0178548284318651</v>
      </c>
      <c r="C23">
        <f>'ACF PACF'!D23</f>
        <v>3.9071305306950813E-2</v>
      </c>
      <c r="D23" s="24">
        <f t="shared" si="0"/>
        <v>5.0216016394373774E-6</v>
      </c>
      <c r="E23" s="24"/>
      <c r="F23" s="24"/>
      <c r="R23" s="24">
        <f>CORREL($B$2:INDEX($B$2:$B$327,ROWS(B23:B$326)),B24:$B$327)</f>
        <v>4.0430925292728973E-2</v>
      </c>
    </row>
    <row r="24" spans="1:18" x14ac:dyDescent="0.25">
      <c r="A24">
        <v>23</v>
      </c>
      <c r="B24">
        <v>7.6805221516053734E-2</v>
      </c>
      <c r="C24">
        <f>'ACF PACF'!D24</f>
        <v>-4.3918438765605264E-2</v>
      </c>
      <c r="D24" s="24">
        <f t="shared" si="0"/>
        <v>6.3657731472218458E-6</v>
      </c>
      <c r="E24" s="24"/>
      <c r="F24" s="24"/>
      <c r="R24" s="24">
        <f>CORREL($B$2:INDEX($B$2:$B$327,ROWS(B24:B$326)),B25:$B$327)</f>
        <v>-4.6562957475435963E-2</v>
      </c>
    </row>
    <row r="25" spans="1:18" x14ac:dyDescent="0.25">
      <c r="A25">
        <v>24</v>
      </c>
      <c r="B25">
        <v>1.1751807617632721</v>
      </c>
      <c r="C25">
        <f>'ACF PACF'!D25</f>
        <v>-7.3703419990607505E-2</v>
      </c>
      <c r="D25" s="24">
        <f t="shared" si="0"/>
        <v>1.7987397742754574E-5</v>
      </c>
      <c r="E25" s="24"/>
      <c r="F25" s="24"/>
      <c r="R25" s="24">
        <f>CORREL($B$2:INDEX($B$2:$B$327,ROWS(B25:B$326)),B26:$B$327)</f>
        <v>-7.7766588641618714E-2</v>
      </c>
    </row>
    <row r="26" spans="1:18" x14ac:dyDescent="0.25">
      <c r="A26">
        <v>25</v>
      </c>
      <c r="B26">
        <v>2.9799430157266045</v>
      </c>
      <c r="C26">
        <f>'ACF PACF'!D26</f>
        <v>-8.07663118808679E-2</v>
      </c>
      <c r="D26" s="24">
        <f t="shared" si="0"/>
        <v>2.1671751278530309E-5</v>
      </c>
      <c r="E26" s="24"/>
      <c r="F26" s="24"/>
      <c r="R26" s="24">
        <f>CORREL($B$2:INDEX($B$2:$B$327,ROWS(B26:B$326)),B27:$B$327)</f>
        <v>-8.517666948623609E-2</v>
      </c>
    </row>
    <row r="27" spans="1:18" x14ac:dyDescent="0.25">
      <c r="A27">
        <v>26</v>
      </c>
      <c r="B27">
        <v>4.8917388258186634</v>
      </c>
      <c r="C27">
        <f>'ACF PACF'!D27</f>
        <v>1.4667612138507162E-2</v>
      </c>
      <c r="D27" s="24">
        <f t="shared" si="0"/>
        <v>7.1712948615227556E-7</v>
      </c>
      <c r="E27" s="24"/>
      <c r="F27" s="24"/>
      <c r="R27" s="24">
        <f>CORREL($B$2:INDEX($B$2:$B$327,ROWS(B27:B$326)),B28:$B$327)</f>
        <v>1.5035231086584444E-2</v>
      </c>
    </row>
    <row r="28" spans="1:18" x14ac:dyDescent="0.25">
      <c r="A28">
        <v>27</v>
      </c>
      <c r="B28">
        <v>-4.9654641209184831</v>
      </c>
      <c r="C28">
        <f>'ACF PACF'!D28</f>
        <v>7.0392205077482436E-2</v>
      </c>
      <c r="D28" s="24">
        <f t="shared" si="0"/>
        <v>1.6572115503914193E-5</v>
      </c>
      <c r="E28" s="24"/>
      <c r="F28" s="24"/>
      <c r="R28" s="24">
        <f>CORREL($B$2:INDEX($B$2:$B$327,ROWS(B28:B$326)),B29:$B$327)</f>
        <v>7.391221202311328E-2</v>
      </c>
    </row>
    <row r="29" spans="1:18" x14ac:dyDescent="0.25">
      <c r="A29">
        <v>28</v>
      </c>
      <c r="B29">
        <v>-2.4979492427684704</v>
      </c>
      <c r="C29">
        <f>'ACF PACF'!D29</f>
        <v>2.9474214617809136E-2</v>
      </c>
      <c r="D29" s="24">
        <f t="shared" si="0"/>
        <v>2.9151990850223951E-6</v>
      </c>
      <c r="E29" s="24"/>
      <c r="F29" s="24"/>
      <c r="R29" s="24">
        <f>CORREL($B$2:INDEX($B$2:$B$327,ROWS(B29:B$326)),B30:$B$327)</f>
        <v>3.085993729625305E-2</v>
      </c>
    </row>
    <row r="30" spans="1:18" x14ac:dyDescent="0.25">
      <c r="A30">
        <v>29</v>
      </c>
      <c r="B30">
        <v>-2.080652143661581</v>
      </c>
      <c r="C30">
        <f>'ACF PACF'!D30</f>
        <v>-0.12177560279280279</v>
      </c>
      <c r="D30" s="24">
        <f t="shared" si="0"/>
        <v>4.9930294395792857E-5</v>
      </c>
      <c r="E30" s="24"/>
      <c r="F30" s="24"/>
      <c r="R30" s="24">
        <f>CORREL($B$2:INDEX($B$2:$B$327,ROWS(B30:B$326)),B31:$B$327)</f>
        <v>-0.12924598173494797</v>
      </c>
    </row>
    <row r="31" spans="1:18" x14ac:dyDescent="0.25">
      <c r="A31">
        <v>30</v>
      </c>
      <c r="B31">
        <v>-2.2096429780611686</v>
      </c>
      <c r="C31">
        <f>'ACF PACF'!D31</f>
        <v>-0.12372641346062392</v>
      </c>
      <c r="D31" s="24">
        <f t="shared" si="0"/>
        <v>5.1716977661585339E-5</v>
      </c>
      <c r="E31" s="24"/>
      <c r="F31" s="24"/>
      <c r="R31" s="24">
        <f>CORREL($B$2:INDEX($B$2:$B$327,ROWS(B31:B$326)),B32:$B$327)</f>
        <v>-0.13163643770376193</v>
      </c>
    </row>
    <row r="32" spans="1:18" x14ac:dyDescent="0.25">
      <c r="A32">
        <v>31</v>
      </c>
      <c r="B32">
        <v>2.9963304671218225</v>
      </c>
      <c r="C32">
        <f>'ACF PACF'!D32</f>
        <v>-4.4645286767713031E-2</v>
      </c>
      <c r="D32" s="24">
        <f t="shared" si="0"/>
        <v>6.7566156968519737E-6</v>
      </c>
      <c r="E32" s="24"/>
      <c r="F32" s="24"/>
      <c r="R32" s="24">
        <f>CORREL($B$2:INDEX($B$2:$B$327,ROWS(B32:B$326)),B33:$B$327)</f>
        <v>-4.7730906331373377E-2</v>
      </c>
    </row>
    <row r="33" spans="1:18" x14ac:dyDescent="0.25">
      <c r="A33">
        <v>32</v>
      </c>
      <c r="B33">
        <v>-2.3174965644418251</v>
      </c>
      <c r="C33">
        <f>'ACF PACF'!D33</f>
        <v>2.2472413339714708E-2</v>
      </c>
      <c r="D33" s="24">
        <f t="shared" si="0"/>
        <v>1.7177189160237672E-6</v>
      </c>
      <c r="E33" s="24"/>
      <c r="F33" s="24"/>
      <c r="R33" s="24">
        <f>CORREL($B$2:INDEX($B$2:$B$327,ROWS(B33:B$326)),B34:$B$327)</f>
        <v>2.3502104136022214E-2</v>
      </c>
    </row>
    <row r="34" spans="1:18" x14ac:dyDescent="0.25">
      <c r="A34">
        <v>33</v>
      </c>
      <c r="B34">
        <v>-2.4806085231371355</v>
      </c>
      <c r="C34">
        <f>'ACF PACF'!D34</f>
        <v>2.4042253334814117E-2</v>
      </c>
      <c r="D34" s="24">
        <f t="shared" si="0"/>
        <v>1.9727984485166569E-6</v>
      </c>
      <c r="E34" s="24"/>
      <c r="F34" s="24"/>
      <c r="R34" s="24">
        <f>CORREL($B$2:INDEX($B$2:$B$327,ROWS(B34:B$326)),B35:$B$327)</f>
        <v>2.5240683050942347E-2</v>
      </c>
    </row>
    <row r="35" spans="1:18" x14ac:dyDescent="0.25">
      <c r="A35">
        <v>34</v>
      </c>
      <c r="B35">
        <v>-2.6699009422868585</v>
      </c>
      <c r="C35">
        <f>'ACF PACF'!D35</f>
        <v>-1.6117846468699182E-2</v>
      </c>
      <c r="D35" s="24">
        <f t="shared" si="0"/>
        <v>8.896745711936941E-7</v>
      </c>
      <c r="E35" s="24"/>
      <c r="F35" s="24"/>
      <c r="R35" s="24">
        <f>CORREL($B$2:INDEX($B$2:$B$327,ROWS(B35:B$326)),B36:$B$327)</f>
        <v>-1.7716457229305111E-2</v>
      </c>
    </row>
    <row r="36" spans="1:18" x14ac:dyDescent="0.25">
      <c r="A36">
        <v>35</v>
      </c>
      <c r="B36">
        <v>-0.76622722824356515</v>
      </c>
      <c r="C36">
        <f>'ACF PACF'!D36</f>
        <v>-1.3146260150111435E-2</v>
      </c>
      <c r="D36" s="24">
        <f t="shared" si="0"/>
        <v>5.938974430735668E-7</v>
      </c>
      <c r="E36" s="24"/>
      <c r="F36" s="24"/>
      <c r="R36" s="24">
        <f>CORREL($B$2:INDEX($B$2:$B$327,ROWS(B36:B$326)),B37:$B$327)</f>
        <v>-1.4451506025886511E-2</v>
      </c>
    </row>
    <row r="37" spans="1:18" x14ac:dyDescent="0.25">
      <c r="A37">
        <v>36</v>
      </c>
      <c r="B37">
        <v>-2.2759606173942473</v>
      </c>
      <c r="C37">
        <f>'ACF PACF'!D37</f>
        <v>-4.2611769578632983E-2</v>
      </c>
      <c r="D37" s="24">
        <f t="shared" si="0"/>
        <v>6.2612514021465903E-6</v>
      </c>
      <c r="E37" s="24"/>
      <c r="F37" s="24"/>
      <c r="R37" s="24">
        <f>CORREL($B$2:INDEX($B$2:$B$327,ROWS(B37:B$326)),B38:$B$327)</f>
        <v>-4.6168590756394123E-2</v>
      </c>
    </row>
    <row r="38" spans="1:18" x14ac:dyDescent="0.25">
      <c r="A38">
        <v>37</v>
      </c>
      <c r="B38">
        <v>-0.8262700821019564</v>
      </c>
      <c r="C38">
        <f>'ACF PACF'!D38</f>
        <v>-8.2088083297975605E-3</v>
      </c>
      <c r="D38" s="24">
        <f t="shared" si="0"/>
        <v>2.3316447818461525E-7</v>
      </c>
      <c r="E38" s="24"/>
      <c r="F38" s="24"/>
      <c r="R38" s="24">
        <f>CORREL($B$2:INDEX($B$2:$B$327,ROWS(B38:B$326)),B39:$B$327)</f>
        <v>-8.9295156806258914E-3</v>
      </c>
    </row>
    <row r="39" spans="1:18" x14ac:dyDescent="0.25">
      <c r="A39">
        <v>38</v>
      </c>
      <c r="B39">
        <v>-1.700712705536489</v>
      </c>
      <c r="C39">
        <f>'ACF PACF'!D39</f>
        <v>7.0343913977613914E-2</v>
      </c>
      <c r="D39" s="24">
        <f t="shared" si="0"/>
        <v>1.7181479978090094E-5</v>
      </c>
      <c r="E39" s="24"/>
      <c r="F39" s="24"/>
      <c r="R39" s="24">
        <f>CORREL($B$2:INDEX($B$2:$B$327,ROWS(B39:B$326)),B40:$B$327)</f>
        <v>7.9772399394561488E-2</v>
      </c>
    </row>
    <row r="40" spans="1:18" x14ac:dyDescent="0.25">
      <c r="A40">
        <v>39</v>
      </c>
      <c r="B40">
        <v>7.7346568709288022E-2</v>
      </c>
      <c r="C40">
        <f>'ACF PACF'!D40</f>
        <v>8.1095536068336749E-2</v>
      </c>
      <c r="D40" s="24">
        <f t="shared" si="0"/>
        <v>2.2914585262058907E-5</v>
      </c>
      <c r="E40" s="24"/>
      <c r="F40" s="24"/>
      <c r="R40" s="24">
        <f>CORREL($B$2:INDEX($B$2:$B$327,ROWS(B40:B$326)),B41:$B$327)</f>
        <v>9.4486052081309876E-2</v>
      </c>
    </row>
    <row r="41" spans="1:18" x14ac:dyDescent="0.25">
      <c r="A41">
        <v>40</v>
      </c>
      <c r="B41">
        <v>-1.5257821509765392</v>
      </c>
      <c r="C41">
        <f>'ACF PACF'!D41</f>
        <v>0.10653002802592371</v>
      </c>
      <c r="D41" s="24">
        <f t="shared" si="0"/>
        <v>3.9680583465748568E-5</v>
      </c>
      <c r="E41" s="24"/>
      <c r="F41" s="24"/>
      <c r="R41" s="24">
        <f>CORREL($B$2:INDEX($B$2:$B$327,ROWS(B41:B$326)),B42:$B$327)</f>
        <v>0.13237034334719117</v>
      </c>
    </row>
    <row r="42" spans="1:18" x14ac:dyDescent="0.25">
      <c r="A42">
        <v>41</v>
      </c>
      <c r="B42">
        <v>5.9965341757754516</v>
      </c>
      <c r="C42">
        <f>'ACF PACF'!D42</f>
        <v>6.9172172021400427E-2</v>
      </c>
      <c r="D42" s="24">
        <f t="shared" si="0"/>
        <v>1.6788734674239341E-5</v>
      </c>
      <c r="E42" s="24"/>
      <c r="F42" s="24"/>
      <c r="R42" s="24">
        <f>CORREL($B$2:INDEX($B$2:$B$327,ROWS(B42:B$326)),B43:$B$327)</f>
        <v>8.8770978613659415E-2</v>
      </c>
    </row>
    <row r="43" spans="1:18" x14ac:dyDescent="0.25">
      <c r="A43">
        <v>42</v>
      </c>
      <c r="B43">
        <v>5.5854853969808005</v>
      </c>
      <c r="C43">
        <f>'ACF PACF'!D43</f>
        <v>4.5356651955948825E-2</v>
      </c>
      <c r="D43" s="24">
        <f t="shared" si="0"/>
        <v>7.2437530868066069E-6</v>
      </c>
      <c r="E43" s="24"/>
      <c r="F43" s="24"/>
      <c r="R43" s="24">
        <f>CORREL($B$2:INDEX($B$2:$B$327,ROWS(B43:B$326)),B44:$B$327)</f>
        <v>5.7988245381376195E-2</v>
      </c>
    </row>
    <row r="44" spans="1:18" x14ac:dyDescent="0.25">
      <c r="A44">
        <v>43</v>
      </c>
      <c r="B44">
        <v>-2.8263710286460935</v>
      </c>
      <c r="C44">
        <f>'ACF PACF'!D44</f>
        <v>2.572326503835937E-2</v>
      </c>
      <c r="D44" s="24">
        <f t="shared" si="0"/>
        <v>2.3381143612497578E-6</v>
      </c>
      <c r="E44" s="24"/>
      <c r="F44" s="24"/>
      <c r="R44" s="24">
        <f>CORREL($B$2:INDEX($B$2:$B$327,ROWS(B44:B$326)),B45:$B$327)</f>
        <v>3.2097410854598794E-2</v>
      </c>
    </row>
    <row r="45" spans="1:18" x14ac:dyDescent="0.25">
      <c r="A45">
        <v>44</v>
      </c>
      <c r="B45">
        <v>-4.4197078502251088</v>
      </c>
      <c r="C45">
        <f>'ACF PACF'!D45</f>
        <v>-4.52418626056501E-3</v>
      </c>
      <c r="D45" s="24">
        <f t="shared" si="0"/>
        <v>7.2582486951365989E-8</v>
      </c>
      <c r="E45" s="24"/>
      <c r="F45" s="24"/>
      <c r="R45" s="24">
        <f>CORREL($B$2:INDEX($B$2:$B$327,ROWS(B45:B$326)),B46:$B$327)</f>
        <v>-7.7802416644809445E-3</v>
      </c>
    </row>
    <row r="46" spans="1:18" x14ac:dyDescent="0.25">
      <c r="A46">
        <v>45</v>
      </c>
      <c r="B46">
        <v>-2.00691845022655</v>
      </c>
      <c r="C46">
        <f>'ACF PACF'!D46</f>
        <v>5.695446189506833E-2</v>
      </c>
      <c r="D46" s="24">
        <f t="shared" si="0"/>
        <v>1.1543810426180748E-5</v>
      </c>
      <c r="E46" s="24"/>
      <c r="F46" s="24"/>
      <c r="R46" s="24">
        <f>CORREL($B$2:INDEX($B$2:$B$327,ROWS(B46:B$326)),B47:$B$327)</f>
        <v>7.3279189517481011E-2</v>
      </c>
    </row>
    <row r="47" spans="1:18" x14ac:dyDescent="0.25">
      <c r="A47">
        <v>46</v>
      </c>
      <c r="B47">
        <v>-2.9074620981938324</v>
      </c>
      <c r="C47">
        <f>'ACF PACF'!D47</f>
        <v>2.4418181143092907E-4</v>
      </c>
      <c r="D47" s="24">
        <f t="shared" si="0"/>
        <v>2.1294556083460647E-10</v>
      </c>
      <c r="E47" s="24"/>
      <c r="F47" s="24"/>
      <c r="R47" s="24">
        <f>CORREL($B$2:INDEX($B$2:$B$327,ROWS(B47:B$326)),B48:$B$327)</f>
        <v>-1.9139738158367649E-3</v>
      </c>
    </row>
    <row r="48" spans="1:18" x14ac:dyDescent="0.25">
      <c r="A48">
        <v>47</v>
      </c>
      <c r="B48">
        <v>-3.7146147633064288</v>
      </c>
      <c r="C48">
        <f>'ACF PACF'!D48</f>
        <v>-7.9011018034384223E-3</v>
      </c>
      <c r="D48" s="24">
        <f t="shared" si="0"/>
        <v>2.2375415666056591E-7</v>
      </c>
      <c r="E48" s="24"/>
      <c r="F48" s="24"/>
      <c r="R48" s="24">
        <f>CORREL($B$2:INDEX($B$2:$B$327,ROWS(B48:B$326)),B49:$B$327)</f>
        <v>-1.3024138673784196E-2</v>
      </c>
    </row>
    <row r="49" spans="1:18" x14ac:dyDescent="0.25">
      <c r="A49">
        <v>48</v>
      </c>
      <c r="B49">
        <v>-3.233686924983374</v>
      </c>
      <c r="C49">
        <f>'ACF PACF'!D49</f>
        <v>-6.1517600725887717E-2</v>
      </c>
      <c r="D49" s="24">
        <f t="shared" si="0"/>
        <v>1.3613004313200506E-5</v>
      </c>
      <c r="E49" s="24"/>
      <c r="F49" s="24"/>
      <c r="R49" s="24">
        <f>CORREL($B$2:INDEX($B$2:$B$327,ROWS(B49:B$326)),B50:$B$327)</f>
        <v>-8.4406457466110182E-2</v>
      </c>
    </row>
    <row r="50" spans="1:18" x14ac:dyDescent="0.25">
      <c r="A50">
        <v>49</v>
      </c>
      <c r="B50">
        <v>-2.0612423138585996</v>
      </c>
      <c r="C50">
        <f>'ACF PACF'!D50</f>
        <v>-2.4597005930040487E-2</v>
      </c>
      <c r="D50" s="24">
        <f t="shared" si="0"/>
        <v>2.1841613744492668E-6</v>
      </c>
      <c r="E50" s="24"/>
      <c r="F50" s="24"/>
      <c r="R50" s="24">
        <f>CORREL($B$2:INDEX($B$2:$B$327,ROWS(B50:B$326)),B51:$B$327)</f>
        <v>-3.5350723545527638E-2</v>
      </c>
    </row>
    <row r="51" spans="1:18" x14ac:dyDescent="0.25">
      <c r="A51">
        <v>50</v>
      </c>
      <c r="B51">
        <v>0.89739336088385357</v>
      </c>
      <c r="C51">
        <f>'ACF PACF'!D51</f>
        <v>-2.9913035966842957E-2</v>
      </c>
      <c r="D51" s="24">
        <f t="shared" si="0"/>
        <v>3.2419917418610158E-6</v>
      </c>
      <c r="E51" s="25">
        <f>COUNT($B$2:$B$327)*(COUNT($B$2:$B$327)+2)*SUM(D2:D51)</f>
        <v>129.61875513553312</v>
      </c>
      <c r="F51" s="25">
        <f>_xlfn.CHISQ.DIST.RT(E51,A51)</f>
        <v>5.436681187721342E-9</v>
      </c>
      <c r="R51" s="24">
        <f>CORREL($B$2:INDEX($B$2:$B$327,ROWS(B51:B$326)),B52:$B$327)</f>
        <v>-4.2349217603116572E-2</v>
      </c>
    </row>
    <row r="52" spans="1:18" x14ac:dyDescent="0.25">
      <c r="A52">
        <v>51</v>
      </c>
      <c r="B52">
        <v>0.70242389144434014</v>
      </c>
      <c r="C52">
        <f>'ACF PACF'!D52</f>
        <v>-3.4355579644787179E-3</v>
      </c>
      <c r="D52" s="24">
        <f t="shared" si="0"/>
        <v>4.2920212826520553E-8</v>
      </c>
      <c r="E52" s="24"/>
      <c r="F52" s="24"/>
      <c r="R52" s="24">
        <f>CORREL($B$2:INDEX($B$2:$B$327,ROWS(B52:B$326)),B53:$B$327)</f>
        <v>-6.9653853153819603E-3</v>
      </c>
    </row>
    <row r="53" spans="1:18" x14ac:dyDescent="0.25">
      <c r="A53">
        <v>52</v>
      </c>
      <c r="B53">
        <v>6.5384211915528567E-2</v>
      </c>
      <c r="C53">
        <f>'ACF PACF'!D53</f>
        <v>-1.052338420005056E-2</v>
      </c>
      <c r="D53" s="24">
        <f t="shared" si="0"/>
        <v>4.0416647818202101E-7</v>
      </c>
      <c r="E53" s="24"/>
      <c r="F53" s="24"/>
      <c r="R53" s="24">
        <f>CORREL($B$2:INDEX($B$2:$B$327,ROWS(B53:B$326)),B54:$B$327)</f>
        <v>-1.6400687857915895E-2</v>
      </c>
    </row>
    <row r="54" spans="1:18" x14ac:dyDescent="0.25">
      <c r="A54">
        <v>53</v>
      </c>
      <c r="B54">
        <v>4.1056596978183677</v>
      </c>
      <c r="C54">
        <f>'ACF PACF'!D54</f>
        <v>5.6418526686066756E-2</v>
      </c>
      <c r="D54" s="24">
        <f t="shared" si="0"/>
        <v>1.1659524371525373E-5</v>
      </c>
      <c r="E54" s="24"/>
      <c r="F54" s="24"/>
      <c r="R54" s="24">
        <f>CORREL($B$2:INDEX($B$2:$B$327,ROWS(B54:B$326)),B55:$B$327)</f>
        <v>7.3446777169563701E-2</v>
      </c>
    </row>
    <row r="55" spans="1:18" x14ac:dyDescent="0.25">
      <c r="A55">
        <v>54</v>
      </c>
      <c r="B55">
        <v>-3.1642035748923547</v>
      </c>
      <c r="C55">
        <f>'ACF PACF'!D55</f>
        <v>-6.117608288508168E-3</v>
      </c>
      <c r="D55" s="24">
        <f t="shared" si="0"/>
        <v>1.3759239401332293E-7</v>
      </c>
      <c r="E55" s="24"/>
      <c r="F55" s="24"/>
      <c r="R55" s="24">
        <f>CORREL($B$2:INDEX($B$2:$B$327,ROWS(B55:B$326)),B56:$B$327)</f>
        <v>-1.0566652170129679E-2</v>
      </c>
    </row>
    <row r="56" spans="1:18" x14ac:dyDescent="0.25">
      <c r="A56">
        <v>55</v>
      </c>
      <c r="B56">
        <v>-1.1718642086368618</v>
      </c>
      <c r="C56">
        <f>'ACF PACF'!D56</f>
        <v>-9.6352721316774401E-2</v>
      </c>
      <c r="D56" s="24">
        <f t="shared" si="0"/>
        <v>3.4257737657372665E-5</v>
      </c>
      <c r="E56" s="24"/>
      <c r="F56" s="24"/>
      <c r="R56" s="24">
        <f>CORREL($B$2:INDEX($B$2:$B$327,ROWS(B56:B$326)),B57:$B$327)</f>
        <v>-0.13184541576081588</v>
      </c>
    </row>
    <row r="57" spans="1:18" x14ac:dyDescent="0.25">
      <c r="A57">
        <v>56</v>
      </c>
      <c r="B57">
        <v>3.8388829526992083</v>
      </c>
      <c r="C57">
        <f>'ACF PACF'!D57</f>
        <v>-9.5791748059318602E-2</v>
      </c>
      <c r="D57" s="24">
        <f t="shared" si="0"/>
        <v>3.3985403689851737E-5</v>
      </c>
      <c r="E57" s="24"/>
      <c r="F57" s="24"/>
      <c r="R57" s="24">
        <f>CORREL($B$2:INDEX($B$2:$B$327,ROWS(B57:B$326)),B58:$B$327)</f>
        <v>-0.13302801038587725</v>
      </c>
    </row>
    <row r="58" spans="1:18" x14ac:dyDescent="0.25">
      <c r="A58">
        <v>57</v>
      </c>
      <c r="B58">
        <v>11.775430884672119</v>
      </c>
      <c r="C58">
        <f>'ACF PACF'!D58</f>
        <v>-7.9382443856476692E-2</v>
      </c>
      <c r="D58" s="24">
        <f t="shared" si="0"/>
        <v>2.3425919675192098E-5</v>
      </c>
      <c r="E58" s="24"/>
      <c r="F58" s="24"/>
      <c r="R58" s="24">
        <f>CORREL($B$2:INDEX($B$2:$B$327,ROWS(B58:B$326)),B59:$B$327)</f>
        <v>-0.11195408961642431</v>
      </c>
    </row>
    <row r="59" spans="1:18" x14ac:dyDescent="0.25">
      <c r="A59">
        <v>58</v>
      </c>
      <c r="B59">
        <v>6.9824401060874948</v>
      </c>
      <c r="C59">
        <f>'ACF PACF'!D59</f>
        <v>7.2025657485670386E-2</v>
      </c>
      <c r="D59" s="24">
        <f t="shared" si="0"/>
        <v>1.9357072150160844E-5</v>
      </c>
      <c r="E59" s="24"/>
      <c r="F59" s="24"/>
      <c r="R59" s="24">
        <f>CORREL($B$2:INDEX($B$2:$B$327,ROWS(B59:B$326)),B60:$B$327)</f>
        <v>9.8401008045909233E-2</v>
      </c>
    </row>
    <row r="60" spans="1:18" x14ac:dyDescent="0.25">
      <c r="A60">
        <v>59</v>
      </c>
      <c r="B60">
        <v>4.0899211400186744</v>
      </c>
      <c r="C60">
        <f>'ACF PACF'!D60</f>
        <v>6.2230718236564189E-2</v>
      </c>
      <c r="D60" s="24">
        <f t="shared" si="0"/>
        <v>1.4504353154451846E-5</v>
      </c>
      <c r="E60" s="24"/>
      <c r="F60" s="24"/>
      <c r="R60" s="24">
        <f>CORREL($B$2:INDEX($B$2:$B$327,ROWS(B60:B$326)),B61:$B$327)</f>
        <v>8.5745825273588136E-2</v>
      </c>
    </row>
    <row r="61" spans="1:18" x14ac:dyDescent="0.25">
      <c r="A61">
        <v>60</v>
      </c>
      <c r="B61">
        <v>1.3818123085605691</v>
      </c>
      <c r="C61">
        <f>'ACF PACF'!D61</f>
        <v>5.1009490677601008E-2</v>
      </c>
      <c r="D61" s="24">
        <f t="shared" si="0"/>
        <v>9.7818351097303172E-6</v>
      </c>
      <c r="E61" s="24"/>
      <c r="F61" s="24"/>
      <c r="R61" s="24">
        <f>CORREL($B$2:INDEX($B$2:$B$327,ROWS(B61:B$326)),B62:$B$327)</f>
        <v>7.0137125358787356E-2</v>
      </c>
    </row>
    <row r="62" spans="1:18" x14ac:dyDescent="0.25">
      <c r="A62">
        <v>61</v>
      </c>
      <c r="B62">
        <v>2.2899590597094743</v>
      </c>
      <c r="C62">
        <f>'ACF PACF'!D62</f>
        <v>1.3729332929021208E-2</v>
      </c>
      <c r="D62" s="24">
        <f t="shared" si="0"/>
        <v>7.1130031198455112E-7</v>
      </c>
      <c r="E62" s="24"/>
      <c r="F62" s="24"/>
      <c r="R62" s="24">
        <f>CORREL($B$2:INDEX($B$2:$B$327,ROWS(B62:B$326)),B63:$B$327)</f>
        <v>1.7592619485433995E-2</v>
      </c>
    </row>
    <row r="63" spans="1:18" x14ac:dyDescent="0.25">
      <c r="A63">
        <v>62</v>
      </c>
      <c r="B63">
        <v>-0.16592605381651993</v>
      </c>
      <c r="C63">
        <f>'ACF PACF'!D63</f>
        <v>2.2155790129058831E-2</v>
      </c>
      <c r="D63" s="24">
        <f t="shared" si="0"/>
        <v>1.8593902887988665E-6</v>
      </c>
      <c r="E63" s="24"/>
      <c r="F63" s="24"/>
      <c r="R63" s="24">
        <f>CORREL($B$2:INDEX($B$2:$B$327,ROWS(B63:B$326)),B64:$B$327)</f>
        <v>2.950667130939701E-2</v>
      </c>
    </row>
    <row r="64" spans="1:18" x14ac:dyDescent="0.25">
      <c r="A64">
        <v>63</v>
      </c>
      <c r="B64">
        <v>4.3108995087361848</v>
      </c>
      <c r="C64">
        <f>'ACF PACF'!D64</f>
        <v>-3.0367441430410622E-2</v>
      </c>
      <c r="D64" s="24">
        <f t="shared" si="0"/>
        <v>3.5063935324312531E-6</v>
      </c>
      <c r="E64" s="24"/>
      <c r="F64" s="24"/>
      <c r="R64" s="24">
        <f>CORREL($B$2:INDEX($B$2:$B$327,ROWS(B64:B$326)),B65:$B$327)</f>
        <v>-4.4638390591737888E-2</v>
      </c>
    </row>
    <row r="65" spans="1:18" x14ac:dyDescent="0.25">
      <c r="A65">
        <v>64</v>
      </c>
      <c r="B65">
        <v>3.1793253730322419</v>
      </c>
      <c r="C65">
        <f>'ACF PACF'!D65</f>
        <v>-8.1871675226921556E-3</v>
      </c>
      <c r="D65" s="24">
        <f t="shared" si="0"/>
        <v>2.5583859559017251E-7</v>
      </c>
      <c r="E65" s="24"/>
      <c r="F65" s="24"/>
      <c r="R65" s="24">
        <f>CORREL($B$2:INDEX($B$2:$B$327,ROWS(B65:B$326)),B66:$B$327)</f>
        <v>-1.2993997262218338E-2</v>
      </c>
    </row>
    <row r="66" spans="1:18" x14ac:dyDescent="0.25">
      <c r="A66">
        <v>65</v>
      </c>
      <c r="B66">
        <v>2.4553252268622714</v>
      </c>
      <c r="C66">
        <f>'ACF PACF'!D66</f>
        <v>-3.5502314476504467E-3</v>
      </c>
      <c r="D66" s="24">
        <f t="shared" si="0"/>
        <v>4.8291736903778492E-8</v>
      </c>
      <c r="E66" s="24"/>
      <c r="F66" s="24"/>
      <c r="R66" s="24">
        <f>CORREL($B$2:INDEX($B$2:$B$327,ROWS(B66:B$326)),B67:$B$327)</f>
        <v>-6.2057410140664996E-3</v>
      </c>
    </row>
    <row r="67" spans="1:18" x14ac:dyDescent="0.25">
      <c r="A67">
        <v>66</v>
      </c>
      <c r="B67">
        <v>0.63337897393452636</v>
      </c>
      <c r="C67">
        <f>'ACF PACF'!D67</f>
        <v>-3.9898965001476813E-2</v>
      </c>
      <c r="D67" s="24">
        <f t="shared" ref="D67:D101" si="2">(C67^2)/(COUNT($B$2:$B$327)-A67)</f>
        <v>6.1227977238041218E-6</v>
      </c>
      <c r="E67" s="24"/>
      <c r="F67" s="24"/>
      <c r="R67" s="24">
        <f>CORREL($B$2:INDEX($B$2:$B$327,ROWS(B67:B$326)),B68:$B$327)</f>
        <v>-5.855027895071669E-2</v>
      </c>
    </row>
    <row r="68" spans="1:18" x14ac:dyDescent="0.25">
      <c r="A68">
        <v>67</v>
      </c>
      <c r="B68">
        <v>0.49168294444984895</v>
      </c>
      <c r="C68">
        <f>'ACF PACF'!D68</f>
        <v>-5.797574545305078E-2</v>
      </c>
      <c r="D68" s="24">
        <f t="shared" si="2"/>
        <v>1.2977556219447638E-5</v>
      </c>
      <c r="E68" s="24"/>
      <c r="F68" s="24"/>
      <c r="R68" s="24">
        <f>CORREL($B$2:INDEX($B$2:$B$327,ROWS(B68:B$326)),B69:$B$327)</f>
        <v>-8.5120494146309678E-2</v>
      </c>
    </row>
    <row r="69" spans="1:18" x14ac:dyDescent="0.25">
      <c r="A69">
        <v>68</v>
      </c>
      <c r="B69">
        <v>2.0064905016786554</v>
      </c>
      <c r="C69">
        <f>'ACF PACF'!D69</f>
        <v>-9.4031673125597529E-2</v>
      </c>
      <c r="D69" s="24">
        <f t="shared" si="2"/>
        <v>3.4271145545733415E-5</v>
      </c>
      <c r="E69" s="24"/>
      <c r="F69" s="24"/>
      <c r="R69" s="24">
        <f>CORREL($B$2:INDEX($B$2:$B$327,ROWS(B69:B$326)),B70:$B$327)</f>
        <v>-0.13714832627365278</v>
      </c>
    </row>
    <row r="70" spans="1:18" x14ac:dyDescent="0.25">
      <c r="A70">
        <v>69</v>
      </c>
      <c r="B70">
        <v>3.004324676235143</v>
      </c>
      <c r="C70">
        <f>'ACF PACF'!D70</f>
        <v>-0.11052220165884011</v>
      </c>
      <c r="D70" s="24">
        <f t="shared" si="2"/>
        <v>4.7529794005903966E-5</v>
      </c>
      <c r="E70" s="24"/>
      <c r="F70" s="24"/>
      <c r="R70" s="24">
        <f>CORREL($B$2:INDEX($B$2:$B$327,ROWS(B70:B$326)),B71:$B$327)</f>
        <v>-0.16093051952924586</v>
      </c>
    </row>
    <row r="71" spans="1:18" x14ac:dyDescent="0.25">
      <c r="A71">
        <v>70</v>
      </c>
      <c r="B71">
        <v>0.98538418296911345</v>
      </c>
      <c r="C71">
        <f>'ACF PACF'!D71</f>
        <v>-7.548013161823508E-2</v>
      </c>
      <c r="D71" s="24">
        <f t="shared" si="2"/>
        <v>2.2254883863695667E-5</v>
      </c>
      <c r="E71" s="24"/>
      <c r="F71" s="24"/>
      <c r="R71" s="24">
        <f>CORREL($B$2:INDEX($B$2:$B$327,ROWS(B71:B$326)),B72:$B$327)</f>
        <v>-0.11016963003094946</v>
      </c>
    </row>
    <row r="72" spans="1:18" x14ac:dyDescent="0.25">
      <c r="A72">
        <v>71</v>
      </c>
      <c r="B72">
        <v>-4.0368319460629039</v>
      </c>
      <c r="C72">
        <f>'ACF PACF'!D72</f>
        <v>-3.1411323438820761E-3</v>
      </c>
      <c r="D72" s="24">
        <f t="shared" si="2"/>
        <v>3.8692989810910216E-8</v>
      </c>
      <c r="E72" s="24"/>
      <c r="F72" s="24"/>
      <c r="R72" s="24">
        <f>CORREL($B$2:INDEX($B$2:$B$327,ROWS(B72:B$326)),B73:$B$327)</f>
        <v>-5.6776287294613235E-3</v>
      </c>
    </row>
    <row r="73" spans="1:18" x14ac:dyDescent="0.25">
      <c r="A73">
        <v>72</v>
      </c>
      <c r="B73">
        <v>1.3393639965100022</v>
      </c>
      <c r="C73">
        <f>'ACF PACF'!D73</f>
        <v>3.2326911044185787E-2</v>
      </c>
      <c r="D73" s="24">
        <f t="shared" si="2"/>
        <v>4.1142881010185073E-6</v>
      </c>
      <c r="E73" s="24"/>
      <c r="F73" s="24"/>
      <c r="R73" s="24">
        <f>CORREL($B$2:INDEX($B$2:$B$327,ROWS(B73:B$326)),B74:$B$327)</f>
        <v>4.5896010631813151E-2</v>
      </c>
    </row>
    <row r="74" spans="1:18" x14ac:dyDescent="0.25">
      <c r="A74">
        <v>73</v>
      </c>
      <c r="B74">
        <v>2.5249407367321908</v>
      </c>
      <c r="C74">
        <f>'ACF PACF'!D74</f>
        <v>8.7822449813521136E-2</v>
      </c>
      <c r="D74" s="24">
        <f t="shared" si="2"/>
        <v>3.0485307080033352E-5</v>
      </c>
      <c r="E74" s="24"/>
      <c r="F74" s="24"/>
      <c r="R74" s="24">
        <f>CORREL($B$2:INDEX($B$2:$B$327,ROWS(B74:B$326)),B75:$B$327)</f>
        <v>0.1266669795546444</v>
      </c>
    </row>
    <row r="75" spans="1:18" x14ac:dyDescent="0.25">
      <c r="A75">
        <v>74</v>
      </c>
      <c r="B75">
        <v>1.3029382603613726</v>
      </c>
      <c r="C75">
        <f>'ACF PACF'!D75</f>
        <v>3.4657952725254376E-2</v>
      </c>
      <c r="D75" s="24">
        <f t="shared" si="2"/>
        <v>4.7665622504205047E-6</v>
      </c>
      <c r="E75" s="24"/>
      <c r="F75" s="24"/>
      <c r="R75" s="24">
        <f>CORREL($B$2:INDEX($B$2:$B$327,ROWS(B75:B$326)),B76:$B$327)</f>
        <v>4.9832751651603939E-2</v>
      </c>
    </row>
    <row r="76" spans="1:18" x14ac:dyDescent="0.25">
      <c r="A76">
        <v>75</v>
      </c>
      <c r="B76">
        <v>0.75367187948964443</v>
      </c>
      <c r="C76">
        <f>'ACF PACF'!D76</f>
        <v>1.8177231549152913E-2</v>
      </c>
      <c r="D76" s="24">
        <f t="shared" si="2"/>
        <v>1.3163814613207968E-6</v>
      </c>
      <c r="E76" s="24"/>
      <c r="F76" s="24"/>
      <c r="R76" s="24">
        <f>CORREL($B$2:INDEX($B$2:$B$327,ROWS(B76:B$326)),B77:$B$327)</f>
        <v>2.617262418249764E-2</v>
      </c>
    </row>
    <row r="77" spans="1:18" x14ac:dyDescent="0.25">
      <c r="A77">
        <v>76</v>
      </c>
      <c r="B77">
        <v>0.58246134776192093</v>
      </c>
      <c r="C77">
        <f>'ACF PACF'!D77</f>
        <v>-8.4314767643259743E-3</v>
      </c>
      <c r="D77" s="24">
        <f t="shared" si="2"/>
        <v>2.8435920170947522E-7</v>
      </c>
      <c r="E77" s="24"/>
      <c r="F77" s="24"/>
      <c r="R77" s="24">
        <f>CORREL($B$2:INDEX($B$2:$B$327,ROWS(B77:B$326)),B78:$B$327)</f>
        <v>-1.2953493575324092E-2</v>
      </c>
    </row>
    <row r="78" spans="1:18" x14ac:dyDescent="0.25">
      <c r="A78">
        <v>77</v>
      </c>
      <c r="B78">
        <v>3.7443274419304942</v>
      </c>
      <c r="C78">
        <f>'ACF PACF'!D78</f>
        <v>-5.2754217783992252E-2</v>
      </c>
      <c r="D78" s="24">
        <f t="shared" si="2"/>
        <v>1.1176736923698332E-5</v>
      </c>
      <c r="E78" s="24"/>
      <c r="F78" s="24"/>
      <c r="R78" s="24">
        <f>CORREL($B$2:INDEX($B$2:$B$327,ROWS(B78:B$326)),B79:$B$327)</f>
        <v>-7.8791803080488429E-2</v>
      </c>
    </row>
    <row r="79" spans="1:18" x14ac:dyDescent="0.25">
      <c r="A79">
        <v>78</v>
      </c>
      <c r="B79">
        <v>2.4303831323869076</v>
      </c>
      <c r="C79">
        <f>'ACF PACF'!D79</f>
        <v>-5.5317778936366649E-2</v>
      </c>
      <c r="D79" s="24">
        <f t="shared" si="2"/>
        <v>1.2338938171180361E-5</v>
      </c>
      <c r="E79" s="24"/>
      <c r="F79" s="24"/>
      <c r="R79" s="24">
        <f>CORREL($B$2:INDEX($B$2:$B$327,ROWS(B79:B$326)),B80:$B$327)</f>
        <v>-8.2542454371972329E-2</v>
      </c>
    </row>
    <row r="80" spans="1:18" x14ac:dyDescent="0.25">
      <c r="A80">
        <v>79</v>
      </c>
      <c r="B80">
        <v>1.7991537100239157</v>
      </c>
      <c r="C80">
        <f>'ACF PACF'!D80</f>
        <v>-5.797943456175976E-2</v>
      </c>
      <c r="D80" s="24">
        <f t="shared" si="2"/>
        <v>1.3609776648183734E-5</v>
      </c>
      <c r="E80" s="24"/>
      <c r="F80" s="24"/>
      <c r="R80" s="24">
        <f>CORREL($B$2:INDEX($B$2:$B$327,ROWS(B80:B$326)),B81:$B$327)</f>
        <v>-8.6798067544508736E-2</v>
      </c>
    </row>
    <row r="81" spans="1:18" x14ac:dyDescent="0.25">
      <c r="A81">
        <v>80</v>
      </c>
      <c r="B81">
        <v>7.2564880533917631E-2</v>
      </c>
      <c r="C81">
        <f>'ACF PACF'!D81</f>
        <v>2.1527036993652174E-2</v>
      </c>
      <c r="D81" s="24">
        <f t="shared" si="2"/>
        <v>1.8837939907563789E-6</v>
      </c>
      <c r="E81" s="24"/>
      <c r="F81" s="24"/>
      <c r="R81" s="24">
        <f>CORREL($B$2:INDEX($B$2:$B$327,ROWS(B81:B$326)),B82:$B$327)</f>
        <v>3.2236867731032702E-2</v>
      </c>
    </row>
    <row r="82" spans="1:18" x14ac:dyDescent="0.25">
      <c r="A82">
        <v>81</v>
      </c>
      <c r="B82">
        <v>3.2829976154894496</v>
      </c>
      <c r="C82">
        <f>'ACF PACF'!D82</f>
        <v>-8.8964209385379838E-3</v>
      </c>
      <c r="D82" s="24">
        <f t="shared" si="2"/>
        <v>3.2304614496186553E-7</v>
      </c>
      <c r="E82" s="24"/>
      <c r="F82" s="24"/>
      <c r="R82" s="24">
        <f>CORREL($B$2:INDEX($B$2:$B$327,ROWS(B82:B$326)),B83:$B$327)</f>
        <v>-1.3108806608672209E-2</v>
      </c>
    </row>
    <row r="83" spans="1:18" x14ac:dyDescent="0.25">
      <c r="A83">
        <v>82</v>
      </c>
      <c r="B83">
        <v>-1.0756723846787111</v>
      </c>
      <c r="C83">
        <f>'ACF PACF'!D83</f>
        <v>-1.1841810215753364E-2</v>
      </c>
      <c r="D83" s="24">
        <f t="shared" si="2"/>
        <v>5.7470684092590465E-7</v>
      </c>
      <c r="E83" s="24"/>
      <c r="F83" s="24"/>
      <c r="R83" s="24">
        <f>CORREL($B$2:INDEX($B$2:$B$327,ROWS(B83:B$326)),B84:$B$327)</f>
        <v>-1.7629095510640552E-2</v>
      </c>
    </row>
    <row r="84" spans="1:18" x14ac:dyDescent="0.25">
      <c r="A84">
        <v>83</v>
      </c>
      <c r="B84">
        <v>14.66192810398411</v>
      </c>
      <c r="C84">
        <f>'ACF PACF'!D84</f>
        <v>-9.4306447696605344E-2</v>
      </c>
      <c r="D84" s="24">
        <f t="shared" si="2"/>
        <v>3.6599613486224528E-5</v>
      </c>
      <c r="E84" s="24"/>
      <c r="F84" s="24"/>
      <c r="R84" s="24">
        <f>CORREL($B$2:INDEX($B$2:$B$327,ROWS(B84:B$326)),B85:$B$327)</f>
        <v>-0.14413318091148983</v>
      </c>
    </row>
    <row r="85" spans="1:18" x14ac:dyDescent="0.25">
      <c r="A85">
        <v>84</v>
      </c>
      <c r="B85">
        <v>16.395899714738562</v>
      </c>
      <c r="C85">
        <f>'ACF PACF'!D85</f>
        <v>-7.2155510153783547E-2</v>
      </c>
      <c r="D85" s="24">
        <f t="shared" si="2"/>
        <v>2.1514122502284132E-5</v>
      </c>
      <c r="E85" s="24"/>
      <c r="F85" s="24"/>
      <c r="R85" s="24">
        <f>CORREL($B$2:INDEX($B$2:$B$327,ROWS(B85:B$326)),B86:$B$327)</f>
        <v>-0.11109020823839429</v>
      </c>
    </row>
    <row r="86" spans="1:18" x14ac:dyDescent="0.25">
      <c r="A86">
        <v>85</v>
      </c>
      <c r="B86">
        <v>6.8754438196581305</v>
      </c>
      <c r="C86">
        <f>'ACF PACF'!D86</f>
        <v>-3.4333567685272466E-2</v>
      </c>
      <c r="D86" s="24">
        <f t="shared" si="2"/>
        <v>4.8912608713659158E-6</v>
      </c>
      <c r="E86" s="24"/>
      <c r="F86" s="24"/>
      <c r="R86" s="24">
        <f>CORREL($B$2:INDEX($B$2:$B$327,ROWS(B86:B$326)),B87:$B$327)</f>
        <v>-5.1200544143922007E-2</v>
      </c>
    </row>
    <row r="87" spans="1:18" x14ac:dyDescent="0.25">
      <c r="A87">
        <v>86</v>
      </c>
      <c r="B87">
        <v>-0.11841579876897868</v>
      </c>
      <c r="C87">
        <f>'ACF PACF'!D87</f>
        <v>1.2954229781206805E-2</v>
      </c>
      <c r="D87" s="24">
        <f t="shared" si="2"/>
        <v>6.9921695510127211E-7</v>
      </c>
      <c r="E87" s="24"/>
      <c r="F87" s="24"/>
      <c r="R87" s="24">
        <f>CORREL($B$2:INDEX($B$2:$B$327,ROWS(B87:B$326)),B88:$B$327)</f>
        <v>2.3463535340329446E-2</v>
      </c>
    </row>
    <row r="88" spans="1:18" x14ac:dyDescent="0.25">
      <c r="A88">
        <v>87</v>
      </c>
      <c r="B88">
        <v>4.2371301630834637</v>
      </c>
      <c r="C88">
        <f>'ACF PACF'!D88</f>
        <v>-3.4489755842785033E-2</v>
      </c>
      <c r="D88" s="24">
        <f t="shared" si="2"/>
        <v>4.9771684439118169E-6</v>
      </c>
      <c r="E88" s="24"/>
      <c r="F88" s="24"/>
      <c r="R88" s="24">
        <f>CORREL($B$2:INDEX($B$2:$B$327,ROWS(B88:B$326)),B89:$B$327)</f>
        <v>-5.3521823839764962E-2</v>
      </c>
    </row>
    <row r="89" spans="1:18" x14ac:dyDescent="0.25">
      <c r="A89">
        <v>88</v>
      </c>
      <c r="B89">
        <v>-0.39634403251383787</v>
      </c>
      <c r="C89">
        <f>'ACF PACF'!D89</f>
        <v>-3.8123935127915023E-2</v>
      </c>
      <c r="D89" s="24">
        <f t="shared" si="2"/>
        <v>6.1068673514179546E-6</v>
      </c>
      <c r="E89" s="24"/>
      <c r="F89" s="24"/>
      <c r="R89" s="24">
        <f>CORREL($B$2:INDEX($B$2:$B$327,ROWS(B89:B$326)),B90:$B$327)</f>
        <v>-6.0039377845116891E-2</v>
      </c>
    </row>
    <row r="90" spans="1:18" x14ac:dyDescent="0.25">
      <c r="A90">
        <v>89</v>
      </c>
      <c r="B90">
        <v>-4.7928986099801989</v>
      </c>
      <c r="C90">
        <f>'ACF PACF'!D90</f>
        <v>-3.8800683733912295E-2</v>
      </c>
      <c r="D90" s="24">
        <f t="shared" si="2"/>
        <v>6.3522913848906588E-6</v>
      </c>
      <c r="E90" s="24"/>
      <c r="F90" s="24"/>
      <c r="R90" s="24">
        <f>CORREL($B$2:INDEX($B$2:$B$327,ROWS(B90:B$326)),B91:$B$327)</f>
        <v>-6.1612243351512143E-2</v>
      </c>
    </row>
    <row r="91" spans="1:18" x14ac:dyDescent="0.25">
      <c r="A91">
        <v>90</v>
      </c>
      <c r="B91">
        <v>-4.0926771422996353</v>
      </c>
      <c r="C91">
        <f>'ACF PACF'!D91</f>
        <v>-5.2539098038475042E-2</v>
      </c>
      <c r="D91" s="24">
        <f t="shared" si="2"/>
        <v>1.1696427214815644E-5</v>
      </c>
      <c r="E91" s="24"/>
      <c r="F91" s="24"/>
      <c r="R91" s="24">
        <f>CORREL($B$2:INDEX($B$2:$B$327,ROWS(B91:B$326)),B92:$B$327)</f>
        <v>-8.4482034185493285E-2</v>
      </c>
    </row>
    <row r="92" spans="1:18" x14ac:dyDescent="0.25">
      <c r="A92">
        <v>91</v>
      </c>
      <c r="B92">
        <v>-1.2098650923902881</v>
      </c>
      <c r="C92">
        <f>'ACF PACF'!D92</f>
        <v>-4.4615482107998219E-2</v>
      </c>
      <c r="D92" s="24">
        <f t="shared" si="2"/>
        <v>8.470388271187698E-6</v>
      </c>
      <c r="E92" s="24"/>
      <c r="F92" s="24"/>
      <c r="R92" s="24">
        <f>CORREL($B$2:INDEX($B$2:$B$327,ROWS(B92:B$326)),B93:$B$327)</f>
        <v>-7.153497445334156E-2</v>
      </c>
    </row>
    <row r="93" spans="1:18" x14ac:dyDescent="0.25">
      <c r="A93">
        <v>92</v>
      </c>
      <c r="B93">
        <v>0.32328254681141289</v>
      </c>
      <c r="C93">
        <f>'ACF PACF'!D93</f>
        <v>-1.9179896493271544E-2</v>
      </c>
      <c r="D93" s="24">
        <f t="shared" si="2"/>
        <v>1.5720873055239747E-6</v>
      </c>
      <c r="E93" s="24"/>
      <c r="F93" s="24"/>
      <c r="R93" s="24">
        <f>CORREL($B$2:INDEX($B$2:$B$327,ROWS(B93:B$326)),B94:$B$327)</f>
        <v>-2.9729864270721426E-2</v>
      </c>
    </row>
    <row r="94" spans="1:18" x14ac:dyDescent="0.25">
      <c r="A94">
        <v>93</v>
      </c>
      <c r="B94">
        <v>4.6693730474444237</v>
      </c>
      <c r="C94">
        <f>'ACF PACF'!D94</f>
        <v>4.9032635892696595E-2</v>
      </c>
      <c r="D94" s="24">
        <f t="shared" si="2"/>
        <v>1.0318452285775787E-5</v>
      </c>
      <c r="E94" s="24"/>
      <c r="F94" s="24"/>
      <c r="R94" s="24">
        <f>CORREL($B$2:INDEX($B$2:$B$327,ROWS(B94:B$326)),B95:$B$327)</f>
        <v>8.4089841557846365E-2</v>
      </c>
    </row>
    <row r="95" spans="1:18" x14ac:dyDescent="0.25">
      <c r="A95">
        <v>94</v>
      </c>
      <c r="B95">
        <v>0.80496772117746218</v>
      </c>
      <c r="C95">
        <f>'ACF PACF'!D95</f>
        <v>5.6392198292057501E-2</v>
      </c>
      <c r="D95" s="24">
        <f t="shared" si="2"/>
        <v>1.3707241500908331E-5</v>
      </c>
      <c r="E95" s="24"/>
      <c r="F95" s="24"/>
      <c r="R95" s="24">
        <f>CORREL($B$2:INDEX($B$2:$B$327,ROWS(B95:B$326)),B96:$B$327)</f>
        <v>9.7748421078979936E-2</v>
      </c>
    </row>
    <row r="96" spans="1:18" x14ac:dyDescent="0.25">
      <c r="A96">
        <v>95</v>
      </c>
      <c r="B96">
        <v>-3.0219123481320764</v>
      </c>
      <c r="C96">
        <f>'ACF PACF'!D96</f>
        <v>2.0385512987377806E-2</v>
      </c>
      <c r="D96" s="24">
        <f t="shared" si="2"/>
        <v>1.7990006050153646E-6</v>
      </c>
      <c r="E96" s="24"/>
      <c r="F96" s="24"/>
      <c r="R96" s="24">
        <f>CORREL($B$2:INDEX($B$2:$B$327,ROWS(B96:B$326)),B97:$B$327)</f>
        <v>3.6909379105331333E-2</v>
      </c>
    </row>
    <row r="97" spans="1:18" x14ac:dyDescent="0.25">
      <c r="A97">
        <v>96</v>
      </c>
      <c r="B97">
        <v>4.8807697290623935</v>
      </c>
      <c r="C97">
        <f>'ACF PACF'!D97</f>
        <v>-2.8505505714335425E-2</v>
      </c>
      <c r="D97" s="24">
        <f t="shared" si="2"/>
        <v>3.5328863305652588E-6</v>
      </c>
      <c r="E97" s="24"/>
      <c r="F97" s="24"/>
      <c r="R97" s="24">
        <f>CORREL($B$2:INDEX($B$2:$B$327,ROWS(B97:B$326)),B98:$B$327)</f>
        <v>-4.5371877031692112E-2</v>
      </c>
    </row>
    <row r="98" spans="1:18" x14ac:dyDescent="0.25">
      <c r="A98">
        <v>97</v>
      </c>
      <c r="B98">
        <v>6.9698393488808392</v>
      </c>
      <c r="C98">
        <f>'ACF PACF'!D98</f>
        <v>-4.1502051045541312E-2</v>
      </c>
      <c r="D98" s="24">
        <f t="shared" si="2"/>
        <v>7.5214857685009471E-6</v>
      </c>
      <c r="E98" s="24"/>
      <c r="F98" s="24"/>
      <c r="R98" s="24">
        <f>CORREL($B$2:INDEX($B$2:$B$327,ROWS(B98:B$326)),B99:$B$327)</f>
        <v>-6.7478632851112288E-2</v>
      </c>
    </row>
    <row r="99" spans="1:18" x14ac:dyDescent="0.25">
      <c r="A99">
        <v>98</v>
      </c>
      <c r="B99">
        <v>7.7736878284834745</v>
      </c>
      <c r="C99">
        <f>'ACF PACF'!D99</f>
        <v>-6.2779628302171986E-3</v>
      </c>
      <c r="D99" s="24">
        <f t="shared" si="2"/>
        <v>1.7286323376135411E-7</v>
      </c>
      <c r="E99" s="24"/>
      <c r="F99" s="24"/>
      <c r="R99" s="24">
        <f>CORREL($B$2:INDEX($B$2:$B$327,ROWS(B99:B$326)),B100:$B$327)</f>
        <v>-5.8238855077939545E-3</v>
      </c>
    </row>
    <row r="100" spans="1:18" x14ac:dyDescent="0.25">
      <c r="A100">
        <v>99</v>
      </c>
      <c r="B100">
        <v>6.7898430172034807</v>
      </c>
      <c r="C100">
        <f>'ACF PACF'!D100</f>
        <v>-1.9968419787502939E-2</v>
      </c>
      <c r="D100" s="24">
        <f t="shared" si="2"/>
        <v>1.7565541357266033E-6</v>
      </c>
      <c r="E100" s="24"/>
      <c r="F100" s="24"/>
      <c r="R100" s="24">
        <f>CORREL($B$2:INDEX($B$2:$B$327,ROWS(B100:B$326)),B101:$B$327)</f>
        <v>-2.9221971160315694E-2</v>
      </c>
    </row>
    <row r="101" spans="1:18" x14ac:dyDescent="0.25">
      <c r="A101">
        <v>100</v>
      </c>
      <c r="B101">
        <v>5.8490520228882588</v>
      </c>
      <c r="C101">
        <f>'ACF PACF'!D101</f>
        <v>-2.1141618482269243E-2</v>
      </c>
      <c r="D101" s="24">
        <f t="shared" si="2"/>
        <v>1.9777346550877367E-6</v>
      </c>
      <c r="E101" s="25">
        <f>COUNT($B$2:$B$327)*(COUNT($B$2:$B$327)+2)*SUM(D2:D101)</f>
        <v>183.26155680351209</v>
      </c>
      <c r="F101" s="25">
        <f>_xlfn.CHISQ.DIST.RT(E101,A101)</f>
        <v>7.6368082865844361E-7</v>
      </c>
      <c r="R101" s="24">
        <f>CORREL($B$2:INDEX($B$2:$B$327,ROWS(B101:B$326)),B102:$B$327)</f>
        <v>-3.0632027306728857E-2</v>
      </c>
    </row>
    <row r="102" spans="1:18" x14ac:dyDescent="0.25">
      <c r="A102">
        <v>101</v>
      </c>
      <c r="B102">
        <v>3.9021235691468803</v>
      </c>
      <c r="D102" s="4"/>
    </row>
    <row r="103" spans="1:18" x14ac:dyDescent="0.25">
      <c r="A103">
        <v>102</v>
      </c>
      <c r="B103">
        <v>5.0681328787658231</v>
      </c>
    </row>
    <row r="104" spans="1:18" x14ac:dyDescent="0.25">
      <c r="A104">
        <v>103</v>
      </c>
      <c r="B104">
        <v>-3.3074172260423893</v>
      </c>
    </row>
    <row r="105" spans="1:18" x14ac:dyDescent="0.25">
      <c r="A105">
        <v>104</v>
      </c>
      <c r="B105">
        <v>1.2287605163067781</v>
      </c>
    </row>
    <row r="106" spans="1:18" x14ac:dyDescent="0.25">
      <c r="A106">
        <v>105</v>
      </c>
      <c r="B106">
        <v>4.2348684050681413</v>
      </c>
    </row>
    <row r="107" spans="1:18" x14ac:dyDescent="0.25">
      <c r="A107">
        <v>106</v>
      </c>
      <c r="B107">
        <v>2.3635186863124034</v>
      </c>
    </row>
    <row r="108" spans="1:18" x14ac:dyDescent="0.25">
      <c r="A108">
        <v>107</v>
      </c>
      <c r="B108">
        <v>-4.1796431409983654</v>
      </c>
    </row>
    <row r="109" spans="1:18" x14ac:dyDescent="0.25">
      <c r="A109">
        <v>108</v>
      </c>
      <c r="B109">
        <v>-7.9517316966504836</v>
      </c>
    </row>
    <row r="110" spans="1:18" x14ac:dyDescent="0.25">
      <c r="A110">
        <v>109</v>
      </c>
      <c r="B110">
        <v>-5.1091216772352368</v>
      </c>
    </row>
    <row r="111" spans="1:18" x14ac:dyDescent="0.25">
      <c r="A111">
        <v>110</v>
      </c>
      <c r="B111">
        <v>-2.4837192145894846</v>
      </c>
    </row>
    <row r="112" spans="1:18" x14ac:dyDescent="0.25">
      <c r="A112">
        <v>111</v>
      </c>
      <c r="B112">
        <v>0.56364966341709533</v>
      </c>
    </row>
    <row r="113" spans="1:2" x14ac:dyDescent="0.25">
      <c r="A113">
        <v>112</v>
      </c>
      <c r="B113">
        <v>-6.86276627943883</v>
      </c>
    </row>
    <row r="114" spans="1:2" x14ac:dyDescent="0.25">
      <c r="A114">
        <v>113</v>
      </c>
      <c r="B114">
        <v>-7.2180414887769757</v>
      </c>
    </row>
    <row r="115" spans="1:2" x14ac:dyDescent="0.25">
      <c r="A115">
        <v>114</v>
      </c>
      <c r="B115">
        <v>-0.4292280303708651</v>
      </c>
    </row>
    <row r="116" spans="1:2" x14ac:dyDescent="0.25">
      <c r="A116">
        <v>115</v>
      </c>
      <c r="B116">
        <v>0.53630570469701411</v>
      </c>
    </row>
    <row r="117" spans="1:2" x14ac:dyDescent="0.25">
      <c r="A117">
        <v>116</v>
      </c>
      <c r="B117">
        <v>0.5148276319316949</v>
      </c>
    </row>
    <row r="118" spans="1:2" x14ac:dyDescent="0.25">
      <c r="A118">
        <v>117</v>
      </c>
      <c r="B118">
        <v>1.6486877832418259</v>
      </c>
    </row>
    <row r="119" spans="1:2" x14ac:dyDescent="0.25">
      <c r="A119">
        <v>118</v>
      </c>
      <c r="B119">
        <v>-4.7899775883597897</v>
      </c>
    </row>
    <row r="120" spans="1:2" x14ac:dyDescent="0.25">
      <c r="A120">
        <v>119</v>
      </c>
      <c r="B120">
        <v>0.11628565368164345</v>
      </c>
    </row>
    <row r="121" spans="1:2" x14ac:dyDescent="0.25">
      <c r="A121">
        <v>120</v>
      </c>
      <c r="B121">
        <v>-10.663554587906646</v>
      </c>
    </row>
    <row r="122" spans="1:2" x14ac:dyDescent="0.25">
      <c r="A122">
        <v>121</v>
      </c>
      <c r="B122">
        <v>-7.8140357917432084</v>
      </c>
    </row>
    <row r="123" spans="1:2" x14ac:dyDescent="0.25">
      <c r="A123">
        <v>122</v>
      </c>
      <c r="B123">
        <v>1.2964636798651554</v>
      </c>
    </row>
    <row r="124" spans="1:2" x14ac:dyDescent="0.25">
      <c r="A124">
        <v>123</v>
      </c>
      <c r="B124">
        <v>3.8444881326572897</v>
      </c>
    </row>
    <row r="125" spans="1:2" x14ac:dyDescent="0.25">
      <c r="A125">
        <v>124</v>
      </c>
      <c r="B125">
        <v>4.7465378093224615</v>
      </c>
    </row>
    <row r="126" spans="1:2" x14ac:dyDescent="0.25">
      <c r="A126">
        <v>125</v>
      </c>
      <c r="B126">
        <v>2.9488494988514162</v>
      </c>
    </row>
    <row r="127" spans="1:2" x14ac:dyDescent="0.25">
      <c r="A127">
        <v>126</v>
      </c>
      <c r="B127">
        <v>5.2171388221324548</v>
      </c>
    </row>
    <row r="128" spans="1:2" x14ac:dyDescent="0.25">
      <c r="A128">
        <v>127</v>
      </c>
      <c r="B128">
        <v>0.10102422655921828</v>
      </c>
    </row>
    <row r="129" spans="1:2" x14ac:dyDescent="0.25">
      <c r="A129">
        <v>128</v>
      </c>
      <c r="B129">
        <v>2.4310175220719543</v>
      </c>
    </row>
    <row r="130" spans="1:2" x14ac:dyDescent="0.25">
      <c r="A130">
        <v>129</v>
      </c>
      <c r="B130">
        <v>1.2619831100311671</v>
      </c>
    </row>
    <row r="131" spans="1:2" x14ac:dyDescent="0.25">
      <c r="A131">
        <v>130</v>
      </c>
      <c r="B131">
        <v>-0.79621547906995715</v>
      </c>
    </row>
    <row r="132" spans="1:2" x14ac:dyDescent="0.25">
      <c r="A132">
        <v>131</v>
      </c>
      <c r="B132">
        <v>-1.549463719192488</v>
      </c>
    </row>
    <row r="133" spans="1:2" x14ac:dyDescent="0.25">
      <c r="A133">
        <v>132</v>
      </c>
      <c r="B133">
        <v>-0.81853679779453614</v>
      </c>
    </row>
    <row r="134" spans="1:2" x14ac:dyDescent="0.25">
      <c r="A134">
        <v>133</v>
      </c>
      <c r="B134">
        <v>-1.5992013601016026</v>
      </c>
    </row>
    <row r="135" spans="1:2" x14ac:dyDescent="0.25">
      <c r="A135">
        <v>134</v>
      </c>
      <c r="B135">
        <v>2.6575085618809737</v>
      </c>
    </row>
    <row r="136" spans="1:2" x14ac:dyDescent="0.25">
      <c r="A136">
        <v>135</v>
      </c>
      <c r="B136">
        <v>2.0305310838328694</v>
      </c>
    </row>
    <row r="137" spans="1:2" x14ac:dyDescent="0.25">
      <c r="A137">
        <v>136</v>
      </c>
      <c r="B137">
        <v>1.3162686661722773</v>
      </c>
    </row>
    <row r="138" spans="1:2" x14ac:dyDescent="0.25">
      <c r="A138">
        <v>137</v>
      </c>
      <c r="B138">
        <v>-0.8989318740986505</v>
      </c>
    </row>
    <row r="139" spans="1:2" x14ac:dyDescent="0.25">
      <c r="A139">
        <v>138</v>
      </c>
      <c r="B139">
        <v>3.4223193109322665</v>
      </c>
    </row>
    <row r="140" spans="1:2" x14ac:dyDescent="0.25">
      <c r="A140">
        <v>139</v>
      </c>
      <c r="B140">
        <v>1.0448175894371161</v>
      </c>
    </row>
    <row r="141" spans="1:2" x14ac:dyDescent="0.25">
      <c r="A141">
        <v>140</v>
      </c>
      <c r="B141">
        <v>-6.2088132632613053</v>
      </c>
    </row>
    <row r="142" spans="1:2" x14ac:dyDescent="0.25">
      <c r="A142">
        <v>141</v>
      </c>
      <c r="B142">
        <v>-3.3780635177847955</v>
      </c>
    </row>
    <row r="143" spans="1:2" x14ac:dyDescent="0.25">
      <c r="A143">
        <v>142</v>
      </c>
      <c r="B143">
        <v>0.13640640751742694</v>
      </c>
    </row>
    <row r="144" spans="1:2" x14ac:dyDescent="0.25">
      <c r="A144">
        <v>143</v>
      </c>
      <c r="B144">
        <v>-0.85310377280902117</v>
      </c>
    </row>
    <row r="145" spans="1:2" x14ac:dyDescent="0.25">
      <c r="A145">
        <v>144</v>
      </c>
      <c r="B145">
        <v>-4.3824879367946323E-2</v>
      </c>
    </row>
    <row r="146" spans="1:2" x14ac:dyDescent="0.25">
      <c r="A146">
        <v>145</v>
      </c>
      <c r="B146">
        <v>3.1435238837180748</v>
      </c>
    </row>
    <row r="147" spans="1:2" x14ac:dyDescent="0.25">
      <c r="A147">
        <v>146</v>
      </c>
      <c r="B147">
        <v>4.3554361654470881</v>
      </c>
    </row>
    <row r="148" spans="1:2" x14ac:dyDescent="0.25">
      <c r="A148">
        <v>147</v>
      </c>
      <c r="B148">
        <v>2.9740530344754461</v>
      </c>
    </row>
    <row r="149" spans="1:2" x14ac:dyDescent="0.25">
      <c r="A149">
        <v>148</v>
      </c>
      <c r="B149">
        <v>-0.15162437707914478</v>
      </c>
    </row>
    <row r="150" spans="1:2" x14ac:dyDescent="0.25">
      <c r="A150">
        <v>149</v>
      </c>
      <c r="B150">
        <v>-6.124264690548813</v>
      </c>
    </row>
    <row r="151" spans="1:2" x14ac:dyDescent="0.25">
      <c r="A151">
        <v>150</v>
      </c>
      <c r="B151">
        <v>-3.3709516870110008</v>
      </c>
    </row>
    <row r="152" spans="1:2" x14ac:dyDescent="0.25">
      <c r="A152">
        <v>151</v>
      </c>
      <c r="B152">
        <v>2.9610262726169765</v>
      </c>
    </row>
    <row r="153" spans="1:2" x14ac:dyDescent="0.25">
      <c r="A153">
        <v>152</v>
      </c>
      <c r="B153">
        <v>9.6035773312826223</v>
      </c>
    </row>
    <row r="154" spans="1:2" x14ac:dyDescent="0.25">
      <c r="A154">
        <v>153</v>
      </c>
      <c r="B154">
        <v>-0.81262478681369998</v>
      </c>
    </row>
    <row r="155" spans="1:2" x14ac:dyDescent="0.25">
      <c r="A155">
        <v>154</v>
      </c>
      <c r="B155">
        <v>-1.1154779916063831</v>
      </c>
    </row>
    <row r="156" spans="1:2" x14ac:dyDescent="0.25">
      <c r="A156">
        <v>155</v>
      </c>
      <c r="B156">
        <v>0.29076865258272733</v>
      </c>
    </row>
    <row r="157" spans="1:2" x14ac:dyDescent="0.25">
      <c r="A157">
        <v>156</v>
      </c>
      <c r="B157">
        <v>-2.704447264195835</v>
      </c>
    </row>
    <row r="158" spans="1:2" x14ac:dyDescent="0.25">
      <c r="A158">
        <v>157</v>
      </c>
      <c r="B158">
        <v>0.17645898034001561</v>
      </c>
    </row>
    <row r="159" spans="1:2" x14ac:dyDescent="0.25">
      <c r="A159">
        <v>158</v>
      </c>
      <c r="B159">
        <v>7.9639202642738383E-2</v>
      </c>
    </row>
    <row r="160" spans="1:2" x14ac:dyDescent="0.25">
      <c r="A160">
        <v>159</v>
      </c>
      <c r="B160">
        <v>5.2300647506645532</v>
      </c>
    </row>
    <row r="161" spans="1:2" x14ac:dyDescent="0.25">
      <c r="A161">
        <v>160</v>
      </c>
      <c r="B161">
        <v>-3.2713476849774281</v>
      </c>
    </row>
    <row r="162" spans="1:2" x14ac:dyDescent="0.25">
      <c r="A162">
        <v>161</v>
      </c>
      <c r="B162">
        <v>-3.3191383205359841</v>
      </c>
    </row>
    <row r="163" spans="1:2" x14ac:dyDescent="0.25">
      <c r="A163">
        <v>162</v>
      </c>
      <c r="B163">
        <v>-3.0882994774361237</v>
      </c>
    </row>
    <row r="164" spans="1:2" x14ac:dyDescent="0.25">
      <c r="A164">
        <v>163</v>
      </c>
      <c r="B164">
        <v>0.10814222696151887</v>
      </c>
    </row>
    <row r="165" spans="1:2" x14ac:dyDescent="0.25">
      <c r="A165">
        <v>164</v>
      </c>
      <c r="B165">
        <v>-5.7999048077336681</v>
      </c>
    </row>
    <row r="166" spans="1:2" x14ac:dyDescent="0.25">
      <c r="A166">
        <v>165</v>
      </c>
      <c r="B166">
        <v>-0.90626124514844264</v>
      </c>
    </row>
    <row r="167" spans="1:2" x14ac:dyDescent="0.25">
      <c r="A167">
        <v>166</v>
      </c>
      <c r="B167">
        <v>2.6908653714305046</v>
      </c>
    </row>
    <row r="168" spans="1:2" x14ac:dyDescent="0.25">
      <c r="A168">
        <v>167</v>
      </c>
      <c r="B168">
        <v>1.0050946052550671</v>
      </c>
    </row>
    <row r="169" spans="1:2" x14ac:dyDescent="0.25">
      <c r="A169">
        <v>168</v>
      </c>
      <c r="B169">
        <v>-0.30909246826470849</v>
      </c>
    </row>
    <row r="170" spans="1:2" x14ac:dyDescent="0.25">
      <c r="A170">
        <v>169</v>
      </c>
      <c r="B170">
        <v>2.5959636853073675</v>
      </c>
    </row>
    <row r="171" spans="1:2" x14ac:dyDescent="0.25">
      <c r="A171">
        <v>170</v>
      </c>
      <c r="B171">
        <v>3.684866085924881</v>
      </c>
    </row>
    <row r="172" spans="1:2" x14ac:dyDescent="0.25">
      <c r="A172">
        <v>171</v>
      </c>
      <c r="B172">
        <v>0.51797751306034456</v>
      </c>
    </row>
    <row r="173" spans="1:2" x14ac:dyDescent="0.25">
      <c r="A173">
        <v>172</v>
      </c>
      <c r="B173">
        <v>2.3471218893857042</v>
      </c>
    </row>
    <row r="174" spans="1:2" x14ac:dyDescent="0.25">
      <c r="A174">
        <v>173</v>
      </c>
      <c r="B174">
        <v>4.9655952407551069</v>
      </c>
    </row>
    <row r="175" spans="1:2" x14ac:dyDescent="0.25">
      <c r="A175">
        <v>174</v>
      </c>
      <c r="B175">
        <v>3.5918995616802647</v>
      </c>
    </row>
    <row r="176" spans="1:2" x14ac:dyDescent="0.25">
      <c r="A176">
        <v>175</v>
      </c>
      <c r="B176">
        <v>1.8962089938881945</v>
      </c>
    </row>
    <row r="177" spans="1:2" x14ac:dyDescent="0.25">
      <c r="A177">
        <v>176</v>
      </c>
      <c r="B177">
        <v>-4.2624884056809265</v>
      </c>
    </row>
    <row r="178" spans="1:2" x14ac:dyDescent="0.25">
      <c r="A178">
        <v>177</v>
      </c>
      <c r="B178">
        <v>-1.4625102414543107</v>
      </c>
    </row>
    <row r="179" spans="1:2" x14ac:dyDescent="0.25">
      <c r="A179">
        <v>178</v>
      </c>
      <c r="B179">
        <v>0.82858901508072336</v>
      </c>
    </row>
    <row r="180" spans="1:2" x14ac:dyDescent="0.25">
      <c r="A180">
        <v>179</v>
      </c>
      <c r="B180">
        <v>1.2494557968019819</v>
      </c>
    </row>
    <row r="181" spans="1:2" x14ac:dyDescent="0.25">
      <c r="A181">
        <v>180</v>
      </c>
      <c r="B181">
        <v>1.7643119991650735</v>
      </c>
    </row>
    <row r="182" spans="1:2" x14ac:dyDescent="0.25">
      <c r="A182">
        <v>181</v>
      </c>
      <c r="B182">
        <v>-3.5145923982705938</v>
      </c>
    </row>
    <row r="183" spans="1:2" x14ac:dyDescent="0.25">
      <c r="A183">
        <v>182</v>
      </c>
      <c r="B183">
        <v>-4.3818234088317354</v>
      </c>
    </row>
    <row r="184" spans="1:2" x14ac:dyDescent="0.25">
      <c r="A184">
        <v>183</v>
      </c>
      <c r="B184">
        <v>-1.8323579625276523</v>
      </c>
    </row>
    <row r="185" spans="1:2" x14ac:dyDescent="0.25">
      <c r="A185">
        <v>184</v>
      </c>
      <c r="B185">
        <v>-1.8830075468432312</v>
      </c>
    </row>
    <row r="186" spans="1:2" x14ac:dyDescent="0.25">
      <c r="A186">
        <v>185</v>
      </c>
      <c r="B186">
        <v>1.0285354762887664</v>
      </c>
    </row>
    <row r="187" spans="1:2" x14ac:dyDescent="0.25">
      <c r="A187">
        <v>186</v>
      </c>
      <c r="B187">
        <v>1.2906683590140346</v>
      </c>
    </row>
    <row r="188" spans="1:2" x14ac:dyDescent="0.25">
      <c r="A188">
        <v>187</v>
      </c>
      <c r="B188">
        <v>3.5946770617937887</v>
      </c>
    </row>
    <row r="189" spans="1:2" x14ac:dyDescent="0.25">
      <c r="A189">
        <v>188</v>
      </c>
      <c r="B189">
        <v>-1.3042076728982011</v>
      </c>
    </row>
    <row r="190" spans="1:2" x14ac:dyDescent="0.25">
      <c r="A190">
        <v>189</v>
      </c>
      <c r="B190">
        <v>-2.9332224069380004</v>
      </c>
    </row>
    <row r="191" spans="1:2" x14ac:dyDescent="0.25">
      <c r="A191">
        <v>190</v>
      </c>
      <c r="B191">
        <v>-2.3356355787911127</v>
      </c>
    </row>
    <row r="192" spans="1:2" x14ac:dyDescent="0.25">
      <c r="A192">
        <v>191</v>
      </c>
      <c r="B192">
        <v>0.45242618926104683</v>
      </c>
    </row>
    <row r="193" spans="1:2" x14ac:dyDescent="0.25">
      <c r="A193">
        <v>192</v>
      </c>
      <c r="B193">
        <v>4.1927908563316407</v>
      </c>
    </row>
    <row r="194" spans="1:2" x14ac:dyDescent="0.25">
      <c r="A194">
        <v>193</v>
      </c>
      <c r="B194">
        <v>-2.5058303533004391</v>
      </c>
    </row>
    <row r="195" spans="1:2" x14ac:dyDescent="0.25">
      <c r="A195">
        <v>194</v>
      </c>
      <c r="B195">
        <v>1.9255573374599635</v>
      </c>
    </row>
    <row r="196" spans="1:2" x14ac:dyDescent="0.25">
      <c r="A196">
        <v>195</v>
      </c>
      <c r="B196">
        <v>0.79413605999022252</v>
      </c>
    </row>
    <row r="197" spans="1:2" x14ac:dyDescent="0.25">
      <c r="A197">
        <v>196</v>
      </c>
      <c r="B197">
        <v>0.67415108173040039</v>
      </c>
    </row>
    <row r="198" spans="1:2" x14ac:dyDescent="0.25">
      <c r="A198">
        <v>197</v>
      </c>
      <c r="B198">
        <v>2.5183530090546924</v>
      </c>
    </row>
    <row r="199" spans="1:2" x14ac:dyDescent="0.25">
      <c r="A199">
        <v>198</v>
      </c>
      <c r="B199">
        <v>3.2421159339773737</v>
      </c>
    </row>
    <row r="200" spans="1:2" x14ac:dyDescent="0.25">
      <c r="A200">
        <v>199</v>
      </c>
      <c r="B200">
        <v>5.3032012619733848</v>
      </c>
    </row>
    <row r="201" spans="1:2" x14ac:dyDescent="0.25">
      <c r="A201">
        <v>200</v>
      </c>
      <c r="B201">
        <v>3.7700482287375792</v>
      </c>
    </row>
    <row r="202" spans="1:2" x14ac:dyDescent="0.25">
      <c r="A202">
        <v>201</v>
      </c>
      <c r="B202">
        <v>1.995348058871997</v>
      </c>
    </row>
    <row r="203" spans="1:2" x14ac:dyDescent="0.25">
      <c r="A203">
        <v>202</v>
      </c>
      <c r="B203">
        <v>2.4912220645400396</v>
      </c>
    </row>
    <row r="204" spans="1:2" x14ac:dyDescent="0.25">
      <c r="A204">
        <v>203</v>
      </c>
      <c r="B204">
        <v>4.5983250151684842</v>
      </c>
    </row>
    <row r="205" spans="1:2" x14ac:dyDescent="0.25">
      <c r="A205">
        <v>204</v>
      </c>
      <c r="B205">
        <v>6.8225160470434218</v>
      </c>
    </row>
    <row r="206" spans="1:2" x14ac:dyDescent="0.25">
      <c r="A206">
        <v>205</v>
      </c>
      <c r="B206">
        <v>3.8351339050946365</v>
      </c>
    </row>
    <row r="207" spans="1:2" x14ac:dyDescent="0.25">
      <c r="A207">
        <v>206</v>
      </c>
      <c r="B207">
        <v>0.35674262893644482</v>
      </c>
    </row>
    <row r="208" spans="1:2" x14ac:dyDescent="0.25">
      <c r="A208">
        <v>207</v>
      </c>
      <c r="B208">
        <v>0.36595606563787442</v>
      </c>
    </row>
    <row r="209" spans="1:2" x14ac:dyDescent="0.25">
      <c r="A209">
        <v>208</v>
      </c>
      <c r="B209">
        <v>3.8557972911877414</v>
      </c>
    </row>
    <row r="210" spans="1:2" x14ac:dyDescent="0.25">
      <c r="A210">
        <v>209</v>
      </c>
      <c r="B210">
        <v>3.0663908182916089</v>
      </c>
    </row>
    <row r="211" spans="1:2" x14ac:dyDescent="0.25">
      <c r="A211">
        <v>210</v>
      </c>
      <c r="B211">
        <v>-0.67732313397635835</v>
      </c>
    </row>
    <row r="212" spans="1:2" x14ac:dyDescent="0.25">
      <c r="A212">
        <v>211</v>
      </c>
      <c r="B212">
        <v>1.0623393016442151</v>
      </c>
    </row>
    <row r="213" spans="1:2" x14ac:dyDescent="0.25">
      <c r="A213">
        <v>212</v>
      </c>
      <c r="B213">
        <v>0.77586156217239477</v>
      </c>
    </row>
    <row r="214" spans="1:2" x14ac:dyDescent="0.25">
      <c r="A214">
        <v>213</v>
      </c>
      <c r="B214">
        <v>3.2552025001922402</v>
      </c>
    </row>
    <row r="215" spans="1:2" x14ac:dyDescent="0.25">
      <c r="A215">
        <v>214</v>
      </c>
      <c r="B215">
        <v>4.0962511111202957</v>
      </c>
    </row>
    <row r="216" spans="1:2" x14ac:dyDescent="0.25">
      <c r="A216">
        <v>215</v>
      </c>
      <c r="B216">
        <v>-3.5486650690097576</v>
      </c>
    </row>
    <row r="217" spans="1:2" x14ac:dyDescent="0.25">
      <c r="A217">
        <v>216</v>
      </c>
      <c r="B217">
        <v>-0.64730222910347379</v>
      </c>
    </row>
    <row r="218" spans="1:2" x14ac:dyDescent="0.25">
      <c r="A218">
        <v>217</v>
      </c>
      <c r="B218">
        <v>4.2626072436073343</v>
      </c>
    </row>
    <row r="219" spans="1:2" x14ac:dyDescent="0.25">
      <c r="A219">
        <v>218</v>
      </c>
      <c r="B219">
        <v>3.4112156189662812</v>
      </c>
    </row>
    <row r="220" spans="1:2" x14ac:dyDescent="0.25">
      <c r="A220">
        <v>219</v>
      </c>
      <c r="B220">
        <v>5.0485181836087918</v>
      </c>
    </row>
    <row r="221" spans="1:2" x14ac:dyDescent="0.25">
      <c r="A221">
        <v>220</v>
      </c>
      <c r="B221">
        <v>5.7353068209299352</v>
      </c>
    </row>
    <row r="222" spans="1:2" x14ac:dyDescent="0.25">
      <c r="A222">
        <v>221</v>
      </c>
      <c r="B222">
        <v>-2.0155090245985718</v>
      </c>
    </row>
    <row r="223" spans="1:2" x14ac:dyDescent="0.25">
      <c r="A223">
        <v>222</v>
      </c>
      <c r="B223">
        <v>-4.6606810929381481</v>
      </c>
    </row>
    <row r="224" spans="1:2" x14ac:dyDescent="0.25">
      <c r="A224">
        <v>223</v>
      </c>
      <c r="B224">
        <v>-3.7091163936491398</v>
      </c>
    </row>
    <row r="225" spans="1:2" x14ac:dyDescent="0.25">
      <c r="A225">
        <v>224</v>
      </c>
      <c r="B225">
        <v>-7.9312670544074138</v>
      </c>
    </row>
    <row r="226" spans="1:2" x14ac:dyDescent="0.25">
      <c r="A226">
        <v>225</v>
      </c>
      <c r="B226">
        <v>-5.1802009008430616</v>
      </c>
    </row>
    <row r="227" spans="1:2" x14ac:dyDescent="0.25">
      <c r="A227">
        <v>226</v>
      </c>
      <c r="B227">
        <v>-0.37222750386581538</v>
      </c>
    </row>
    <row r="228" spans="1:2" x14ac:dyDescent="0.25">
      <c r="A228">
        <v>227</v>
      </c>
      <c r="B228">
        <v>-3.6340397247617489</v>
      </c>
    </row>
    <row r="229" spans="1:2" x14ac:dyDescent="0.25">
      <c r="A229">
        <v>228</v>
      </c>
      <c r="B229">
        <v>-1.6004595659317999</v>
      </c>
    </row>
    <row r="230" spans="1:2" x14ac:dyDescent="0.25">
      <c r="A230">
        <v>229</v>
      </c>
      <c r="B230">
        <v>-9.1520321486951275</v>
      </c>
    </row>
    <row r="231" spans="1:2" x14ac:dyDescent="0.25">
      <c r="A231">
        <v>230</v>
      </c>
      <c r="B231">
        <v>-7.6654448354495059</v>
      </c>
    </row>
    <row r="232" spans="1:2" x14ac:dyDescent="0.25">
      <c r="A232">
        <v>231</v>
      </c>
      <c r="B232">
        <v>-4.5222107743087463</v>
      </c>
    </row>
    <row r="233" spans="1:2" x14ac:dyDescent="0.25">
      <c r="A233">
        <v>232</v>
      </c>
      <c r="B233">
        <v>4.5305262054714035</v>
      </c>
    </row>
    <row r="234" spans="1:2" x14ac:dyDescent="0.25">
      <c r="A234">
        <v>233</v>
      </c>
      <c r="B234">
        <v>-8.2728994696509801</v>
      </c>
    </row>
    <row r="235" spans="1:2" x14ac:dyDescent="0.25">
      <c r="A235">
        <v>234</v>
      </c>
      <c r="B235">
        <v>0.25086044149190911</v>
      </c>
    </row>
    <row r="236" spans="1:2" x14ac:dyDescent="0.25">
      <c r="A236">
        <v>235</v>
      </c>
      <c r="B236">
        <v>-8.3153380054833406</v>
      </c>
    </row>
    <row r="237" spans="1:2" x14ac:dyDescent="0.25">
      <c r="A237">
        <v>236</v>
      </c>
      <c r="B237">
        <v>0.61765708970210653</v>
      </c>
    </row>
    <row r="238" spans="1:2" x14ac:dyDescent="0.25">
      <c r="A238">
        <v>237</v>
      </c>
      <c r="B238">
        <v>-0.46933744183300519</v>
      </c>
    </row>
    <row r="239" spans="1:2" x14ac:dyDescent="0.25">
      <c r="A239">
        <v>238</v>
      </c>
      <c r="B239">
        <v>2.1794920038113332</v>
      </c>
    </row>
    <row r="240" spans="1:2" x14ac:dyDescent="0.25">
      <c r="A240">
        <v>239</v>
      </c>
      <c r="B240">
        <v>6.5664781731846062</v>
      </c>
    </row>
    <row r="241" spans="1:2" x14ac:dyDescent="0.25">
      <c r="A241">
        <v>240</v>
      </c>
      <c r="B241">
        <v>12.417570778789724</v>
      </c>
    </row>
    <row r="242" spans="1:2" x14ac:dyDescent="0.25">
      <c r="A242">
        <v>241</v>
      </c>
      <c r="B242">
        <v>8.8180024384962223</v>
      </c>
    </row>
    <row r="243" spans="1:2" x14ac:dyDescent="0.25">
      <c r="A243">
        <v>242</v>
      </c>
      <c r="B243">
        <v>-0.86827275742564325</v>
      </c>
    </row>
    <row r="244" spans="1:2" x14ac:dyDescent="0.25">
      <c r="A244">
        <v>243</v>
      </c>
      <c r="B244">
        <v>-2.3483573957550448</v>
      </c>
    </row>
    <row r="245" spans="1:2" x14ac:dyDescent="0.25">
      <c r="A245">
        <v>244</v>
      </c>
      <c r="B245">
        <v>-8.8431029860892068</v>
      </c>
    </row>
    <row r="246" spans="1:2" x14ac:dyDescent="0.25">
      <c r="A246">
        <v>245</v>
      </c>
      <c r="B246">
        <v>3.9880710946612794</v>
      </c>
    </row>
    <row r="247" spans="1:2" x14ac:dyDescent="0.25">
      <c r="A247">
        <v>246</v>
      </c>
      <c r="B247">
        <v>-0.32180306678222337</v>
      </c>
    </row>
    <row r="248" spans="1:2" x14ac:dyDescent="0.25">
      <c r="A248">
        <v>247</v>
      </c>
      <c r="B248">
        <v>0.56118003826588847</v>
      </c>
    </row>
    <row r="249" spans="1:2" x14ac:dyDescent="0.25">
      <c r="A249">
        <v>248</v>
      </c>
      <c r="B249">
        <v>-5.5449329111103225</v>
      </c>
    </row>
    <row r="250" spans="1:2" x14ac:dyDescent="0.25">
      <c r="A250">
        <v>249</v>
      </c>
      <c r="B250">
        <v>-1.6147460842023804</v>
      </c>
    </row>
    <row r="251" spans="1:2" x14ac:dyDescent="0.25">
      <c r="A251">
        <v>250</v>
      </c>
      <c r="B251">
        <v>7.928624281694141</v>
      </c>
    </row>
    <row r="252" spans="1:2" x14ac:dyDescent="0.25">
      <c r="A252">
        <v>251</v>
      </c>
      <c r="B252">
        <v>5.7772223084051859</v>
      </c>
    </row>
    <row r="253" spans="1:2" x14ac:dyDescent="0.25">
      <c r="A253">
        <v>252</v>
      </c>
      <c r="B253">
        <v>9.1837445887491072</v>
      </c>
    </row>
    <row r="254" spans="1:2" x14ac:dyDescent="0.25">
      <c r="A254">
        <v>253</v>
      </c>
      <c r="B254">
        <v>6.0779149999898436</v>
      </c>
    </row>
    <row r="255" spans="1:2" x14ac:dyDescent="0.25">
      <c r="A255">
        <v>254</v>
      </c>
      <c r="B255">
        <v>0.5133626630648962</v>
      </c>
    </row>
    <row r="256" spans="1:2" x14ac:dyDescent="0.25">
      <c r="A256">
        <v>255</v>
      </c>
      <c r="B256">
        <v>1.3134613860731292</v>
      </c>
    </row>
    <row r="257" spans="1:2" x14ac:dyDescent="0.25">
      <c r="A257">
        <v>256</v>
      </c>
      <c r="B257">
        <v>1.3949601668456921</v>
      </c>
    </row>
    <row r="258" spans="1:2" x14ac:dyDescent="0.25">
      <c r="A258">
        <v>257</v>
      </c>
      <c r="B258">
        <v>-1.3506955361972075</v>
      </c>
    </row>
    <row r="259" spans="1:2" x14ac:dyDescent="0.25">
      <c r="A259">
        <v>258</v>
      </c>
      <c r="B259">
        <v>2.4685266043698846</v>
      </c>
    </row>
    <row r="260" spans="1:2" x14ac:dyDescent="0.25">
      <c r="A260">
        <v>259</v>
      </c>
      <c r="B260">
        <v>2.1370567301346455E-3</v>
      </c>
    </row>
    <row r="261" spans="1:2" x14ac:dyDescent="0.25">
      <c r="A261">
        <v>260</v>
      </c>
      <c r="B261">
        <v>-6.9655165728795794</v>
      </c>
    </row>
    <row r="262" spans="1:2" x14ac:dyDescent="0.25">
      <c r="A262">
        <v>261</v>
      </c>
      <c r="B262">
        <v>-8.455570809202527</v>
      </c>
    </row>
    <row r="263" spans="1:2" x14ac:dyDescent="0.25">
      <c r="A263">
        <v>262</v>
      </c>
      <c r="B263">
        <v>5.6943713422872975</v>
      </c>
    </row>
    <row r="264" spans="1:2" x14ac:dyDescent="0.25">
      <c r="A264">
        <v>263</v>
      </c>
      <c r="B264">
        <v>4.6381836606599336E-3</v>
      </c>
    </row>
    <row r="265" spans="1:2" x14ac:dyDescent="0.25">
      <c r="A265">
        <v>264</v>
      </c>
      <c r="B265">
        <v>-2.3674519476312526</v>
      </c>
    </row>
    <row r="266" spans="1:2" x14ac:dyDescent="0.25">
      <c r="A266">
        <v>265</v>
      </c>
      <c r="B266">
        <v>0.62647852691029016</v>
      </c>
    </row>
    <row r="267" spans="1:2" x14ac:dyDescent="0.25">
      <c r="A267">
        <v>266</v>
      </c>
      <c r="B267">
        <v>0.85286769742859292</v>
      </c>
    </row>
    <row r="268" spans="1:2" x14ac:dyDescent="0.25">
      <c r="A268">
        <v>267</v>
      </c>
      <c r="B268">
        <v>3.4182377391994976</v>
      </c>
    </row>
    <row r="269" spans="1:2" x14ac:dyDescent="0.25">
      <c r="A269">
        <v>268</v>
      </c>
      <c r="B269">
        <v>-9.1219305245649025</v>
      </c>
    </row>
    <row r="270" spans="1:2" x14ac:dyDescent="0.25">
      <c r="A270">
        <v>269</v>
      </c>
      <c r="B270">
        <v>-8.1755598821401634</v>
      </c>
    </row>
    <row r="271" spans="1:2" x14ac:dyDescent="0.25">
      <c r="A271">
        <v>270</v>
      </c>
      <c r="B271">
        <v>-6.8653878249747606</v>
      </c>
    </row>
    <row r="272" spans="1:2" x14ac:dyDescent="0.25">
      <c r="A272">
        <v>271</v>
      </c>
      <c r="B272">
        <v>-10.389339274464305</v>
      </c>
    </row>
    <row r="273" spans="1:2" x14ac:dyDescent="0.25">
      <c r="A273">
        <v>272</v>
      </c>
      <c r="B273">
        <v>-1.7620231071701369</v>
      </c>
    </row>
    <row r="274" spans="1:2" x14ac:dyDescent="0.25">
      <c r="A274">
        <v>273</v>
      </c>
      <c r="B274">
        <v>-0.57933443966715004</v>
      </c>
    </row>
    <row r="275" spans="1:2" x14ac:dyDescent="0.25">
      <c r="A275">
        <v>274</v>
      </c>
      <c r="B275">
        <v>-1.2832666290842383</v>
      </c>
    </row>
    <row r="276" spans="1:2" x14ac:dyDescent="0.25">
      <c r="A276">
        <v>275</v>
      </c>
      <c r="B276">
        <v>1.7610444682543971</v>
      </c>
    </row>
    <row r="277" spans="1:2" x14ac:dyDescent="0.25">
      <c r="A277">
        <v>276</v>
      </c>
      <c r="B277">
        <v>-1.7860726691517641</v>
      </c>
    </row>
    <row r="278" spans="1:2" x14ac:dyDescent="0.25">
      <c r="A278">
        <v>277</v>
      </c>
      <c r="B278">
        <v>6.4937531539969484</v>
      </c>
    </row>
    <row r="279" spans="1:2" x14ac:dyDescent="0.25">
      <c r="A279">
        <v>278</v>
      </c>
      <c r="B279">
        <v>4.7673071506675058</v>
      </c>
    </row>
    <row r="280" spans="1:2" x14ac:dyDescent="0.25">
      <c r="A280">
        <v>279</v>
      </c>
      <c r="B280">
        <v>1.7271068656084196</v>
      </c>
    </row>
    <row r="281" spans="1:2" x14ac:dyDescent="0.25">
      <c r="A281">
        <v>280</v>
      </c>
      <c r="B281">
        <v>-3.5630844614493355</v>
      </c>
    </row>
    <row r="282" spans="1:2" x14ac:dyDescent="0.25">
      <c r="A282">
        <v>281</v>
      </c>
      <c r="B282">
        <v>0.32878087997161742</v>
      </c>
    </row>
    <row r="283" spans="1:2" x14ac:dyDescent="0.25">
      <c r="A283">
        <v>282</v>
      </c>
      <c r="B283">
        <v>-6.6862259352181184</v>
      </c>
    </row>
    <row r="284" spans="1:2" x14ac:dyDescent="0.25">
      <c r="A284">
        <v>283</v>
      </c>
      <c r="B284">
        <v>2.6939206514578302</v>
      </c>
    </row>
    <row r="285" spans="1:2" x14ac:dyDescent="0.25">
      <c r="A285">
        <v>284</v>
      </c>
      <c r="B285">
        <v>-0.26065867964896938</v>
      </c>
    </row>
    <row r="286" spans="1:2" x14ac:dyDescent="0.25">
      <c r="A286">
        <v>285</v>
      </c>
      <c r="B286">
        <v>2.2131965854630948</v>
      </c>
    </row>
    <row r="287" spans="1:2" x14ac:dyDescent="0.25">
      <c r="A287">
        <v>286</v>
      </c>
      <c r="B287">
        <v>-19.756631891738152</v>
      </c>
    </row>
    <row r="288" spans="1:2" x14ac:dyDescent="0.25">
      <c r="A288">
        <v>287</v>
      </c>
      <c r="B288">
        <v>-27.578748372364345</v>
      </c>
    </row>
    <row r="289" spans="1:2" x14ac:dyDescent="0.25">
      <c r="A289">
        <v>288</v>
      </c>
      <c r="B289">
        <v>-19.884038785663932</v>
      </c>
    </row>
    <row r="290" spans="1:2" x14ac:dyDescent="0.25">
      <c r="A290">
        <v>289</v>
      </c>
      <c r="B290">
        <v>-15.338292250025575</v>
      </c>
    </row>
    <row r="291" spans="1:2" x14ac:dyDescent="0.25">
      <c r="A291">
        <v>290</v>
      </c>
      <c r="B291">
        <v>21.744409082512334</v>
      </c>
    </row>
    <row r="292" spans="1:2" x14ac:dyDescent="0.25">
      <c r="A292">
        <v>291</v>
      </c>
      <c r="B292">
        <v>2.8558520005177854</v>
      </c>
    </row>
    <row r="293" spans="1:2" x14ac:dyDescent="0.25">
      <c r="A293">
        <v>292</v>
      </c>
      <c r="B293">
        <v>5.5270378206949715</v>
      </c>
    </row>
    <row r="294" spans="1:2" x14ac:dyDescent="0.25">
      <c r="A294">
        <v>293</v>
      </c>
      <c r="B294">
        <v>6.4856279201898133</v>
      </c>
    </row>
    <row r="295" spans="1:2" x14ac:dyDescent="0.25">
      <c r="A295">
        <v>294</v>
      </c>
      <c r="B295">
        <v>3.4874307502657018</v>
      </c>
    </row>
    <row r="296" spans="1:2" x14ac:dyDescent="0.25">
      <c r="A296">
        <v>295</v>
      </c>
      <c r="B296">
        <v>-9.713585918423405</v>
      </c>
    </row>
    <row r="297" spans="1:2" x14ac:dyDescent="0.25">
      <c r="A297">
        <v>296</v>
      </c>
      <c r="B297">
        <v>-0.45239500215495809</v>
      </c>
    </row>
    <row r="298" spans="1:2" x14ac:dyDescent="0.25">
      <c r="A298">
        <v>297</v>
      </c>
      <c r="B298">
        <v>-4.4616866266622424</v>
      </c>
    </row>
    <row r="299" spans="1:2" x14ac:dyDescent="0.25">
      <c r="A299">
        <v>298</v>
      </c>
      <c r="B299">
        <v>4.4945296341616938</v>
      </c>
    </row>
    <row r="300" spans="1:2" x14ac:dyDescent="0.25">
      <c r="A300">
        <v>299</v>
      </c>
      <c r="B300">
        <v>5.2320520810550306</v>
      </c>
    </row>
    <row r="301" spans="1:2" x14ac:dyDescent="0.25">
      <c r="A301">
        <v>300</v>
      </c>
      <c r="B301">
        <v>6.2764475316537869</v>
      </c>
    </row>
    <row r="302" spans="1:2" x14ac:dyDescent="0.25">
      <c r="A302">
        <v>301</v>
      </c>
      <c r="B302">
        <v>1.7090617541891504</v>
      </c>
    </row>
    <row r="303" spans="1:2" x14ac:dyDescent="0.25">
      <c r="A303">
        <v>302</v>
      </c>
      <c r="B303">
        <v>-0.1538996921638045</v>
      </c>
    </row>
    <row r="304" spans="1:2" x14ac:dyDescent="0.25">
      <c r="A304">
        <v>303</v>
      </c>
      <c r="B304">
        <v>0.48076478461820216</v>
      </c>
    </row>
    <row r="305" spans="1:2" x14ac:dyDescent="0.25">
      <c r="A305">
        <v>304</v>
      </c>
      <c r="B305">
        <v>-0.31811353205958426</v>
      </c>
    </row>
    <row r="306" spans="1:2" x14ac:dyDescent="0.25">
      <c r="A306">
        <v>305</v>
      </c>
      <c r="B306">
        <v>2.6108809114475662E-3</v>
      </c>
    </row>
    <row r="307" spans="1:2" x14ac:dyDescent="0.25">
      <c r="A307">
        <v>306</v>
      </c>
      <c r="B307">
        <v>-7.8355975889743945</v>
      </c>
    </row>
    <row r="308" spans="1:2" x14ac:dyDescent="0.25">
      <c r="A308">
        <v>307</v>
      </c>
      <c r="B308">
        <v>-11.831464266081952</v>
      </c>
    </row>
    <row r="309" spans="1:2" x14ac:dyDescent="0.25">
      <c r="A309">
        <v>308</v>
      </c>
      <c r="B309">
        <v>-5.2273829197086457</v>
      </c>
    </row>
    <row r="310" spans="1:2" x14ac:dyDescent="0.25">
      <c r="A310">
        <v>309</v>
      </c>
      <c r="B310">
        <v>-3.5266911743265439</v>
      </c>
    </row>
    <row r="311" spans="1:2" x14ac:dyDescent="0.25">
      <c r="A311">
        <v>310</v>
      </c>
      <c r="B311">
        <v>0.52193731763415485</v>
      </c>
    </row>
    <row r="312" spans="1:2" x14ac:dyDescent="0.25">
      <c r="A312">
        <v>311</v>
      </c>
      <c r="B312">
        <v>-0.2057866714146428</v>
      </c>
    </row>
    <row r="313" spans="1:2" x14ac:dyDescent="0.25">
      <c r="A313">
        <v>312</v>
      </c>
      <c r="B313">
        <v>13.382854918264457</v>
      </c>
    </row>
    <row r="314" spans="1:2" x14ac:dyDescent="0.25">
      <c r="A314">
        <v>313</v>
      </c>
      <c r="B314">
        <v>1.1541395352310815</v>
      </c>
    </row>
    <row r="315" spans="1:2" x14ac:dyDescent="0.25">
      <c r="A315">
        <v>314</v>
      </c>
      <c r="B315">
        <v>-0.29716601819472999</v>
      </c>
    </row>
    <row r="316" spans="1:2" x14ac:dyDescent="0.25">
      <c r="A316">
        <v>315</v>
      </c>
      <c r="B316">
        <v>-1.173574926254247</v>
      </c>
    </row>
    <row r="317" spans="1:2" x14ac:dyDescent="0.25">
      <c r="A317">
        <v>316</v>
      </c>
      <c r="B317">
        <v>-1.0599446678230322</v>
      </c>
    </row>
    <row r="318" spans="1:2" x14ac:dyDescent="0.25">
      <c r="A318">
        <v>317</v>
      </c>
      <c r="B318">
        <v>-3.1475624948617735</v>
      </c>
    </row>
    <row r="319" spans="1:2" x14ac:dyDescent="0.25">
      <c r="A319">
        <v>318</v>
      </c>
      <c r="B319">
        <v>-0.94951957556142474</v>
      </c>
    </row>
    <row r="320" spans="1:2" x14ac:dyDescent="0.25">
      <c r="A320">
        <v>319</v>
      </c>
      <c r="B320">
        <v>-4.8664444774012452</v>
      </c>
    </row>
    <row r="321" spans="1:2" x14ac:dyDescent="0.25">
      <c r="A321">
        <v>320</v>
      </c>
      <c r="B321">
        <v>-0.35384838222083204</v>
      </c>
    </row>
    <row r="322" spans="1:2" x14ac:dyDescent="0.25">
      <c r="A322">
        <v>321</v>
      </c>
      <c r="B322">
        <v>-5.6835098512920865</v>
      </c>
    </row>
    <row r="323" spans="1:2" x14ac:dyDescent="0.25">
      <c r="A323">
        <v>322</v>
      </c>
      <c r="B323">
        <v>2.3724844815166648</v>
      </c>
    </row>
    <row r="324" spans="1:2" x14ac:dyDescent="0.25">
      <c r="A324">
        <v>323</v>
      </c>
      <c r="B324">
        <v>0.48092219968202699</v>
      </c>
    </row>
    <row r="325" spans="1:2" x14ac:dyDescent="0.25">
      <c r="A325">
        <v>324</v>
      </c>
      <c r="B325">
        <v>-3.303209170157686</v>
      </c>
    </row>
    <row r="326" spans="1:2" x14ac:dyDescent="0.25">
      <c r="A326">
        <v>325</v>
      </c>
      <c r="B326">
        <v>-0.43961621173679077</v>
      </c>
    </row>
    <row r="327" spans="1:2" x14ac:dyDescent="0.25">
      <c r="A327">
        <v>326</v>
      </c>
      <c r="B327">
        <v>-1.6240522231781256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Sheet1</vt:lpstr>
      <vt:lpstr>Sheet2</vt:lpstr>
      <vt:lpstr>Sheet3</vt:lpstr>
      <vt:lpstr>Sheet4</vt:lpstr>
      <vt:lpstr>Sheet5</vt:lpstr>
      <vt:lpstr>ME SD Error</vt:lpstr>
      <vt:lpstr>QQ Plot</vt:lpstr>
      <vt:lpstr>Histogram</vt:lpstr>
      <vt:lpstr>ACF PACF</vt:lpstr>
      <vt:lpstr>Ljung-Box</vt:lpstr>
      <vt:lpstr>DataSet</vt:lpstr>
      <vt:lpstr>Deviation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Branko Pecar</dc:creator>
  <cp:lastModifiedBy>Branko Pecar</cp:lastModifiedBy>
  <dcterms:created xsi:type="dcterms:W3CDTF">2025-06-02T10:27:18Z</dcterms:created>
  <dcterms:modified xsi:type="dcterms:W3CDTF">2025-06-18T12:00:25Z</dcterms:modified>
</cp:coreProperties>
</file>